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1" i="7"/>
  <c r="K51"/>
  <c r="K64"/>
  <c r="M64" s="1"/>
  <c r="K70"/>
  <c r="M70" s="1"/>
  <c r="L36"/>
  <c r="K36"/>
  <c r="M36" s="1"/>
  <c r="L37"/>
  <c r="K37"/>
  <c r="M37" s="1"/>
  <c r="L32"/>
  <c r="K32"/>
  <c r="M32" s="1"/>
  <c r="L33"/>
  <c r="K33"/>
  <c r="M33" s="1"/>
  <c r="K234"/>
  <c r="L234" s="1"/>
  <c r="K253"/>
  <c r="L253" s="1"/>
  <c r="K69"/>
  <c r="M69" s="1"/>
  <c r="K68"/>
  <c r="M68" s="1"/>
  <c r="L30"/>
  <c r="K30"/>
  <c r="K66"/>
  <c r="M66" s="1"/>
  <c r="K67"/>
  <c r="M67" s="1"/>
  <c r="L50"/>
  <c r="L49"/>
  <c r="L28"/>
  <c r="K28"/>
  <c r="K50"/>
  <c r="K49"/>
  <c r="M51" l="1"/>
  <c r="M30"/>
  <c r="M28"/>
  <c r="M50"/>
  <c r="M49"/>
  <c r="K65" l="1"/>
  <c r="M65" s="1"/>
  <c r="L34"/>
  <c r="K34"/>
  <c r="K63"/>
  <c r="M63" s="1"/>
  <c r="K260"/>
  <c r="L260" s="1"/>
  <c r="M34" l="1"/>
  <c r="K62"/>
  <c r="M62" s="1"/>
  <c r="L16"/>
  <c r="K16"/>
  <c r="K61"/>
  <c r="M61" s="1"/>
  <c r="K60"/>
  <c r="M60" s="1"/>
  <c r="K59"/>
  <c r="M59" s="1"/>
  <c r="K58"/>
  <c r="M58" s="1"/>
  <c r="K31"/>
  <c r="L31"/>
  <c r="L13"/>
  <c r="K13"/>
  <c r="L12"/>
  <c r="K12"/>
  <c r="M16" l="1"/>
  <c r="M31"/>
  <c r="M13"/>
  <c r="M12"/>
  <c r="L75" l="1"/>
  <c r="K75"/>
  <c r="K255"/>
  <c r="L255" s="1"/>
  <c r="M75" l="1"/>
  <c r="K247"/>
  <c r="L247" s="1"/>
  <c r="K227"/>
  <c r="L227" s="1"/>
  <c r="K252"/>
  <c r="L252" s="1"/>
  <c r="K251"/>
  <c r="L251" s="1"/>
  <c r="K254"/>
  <c r="L254" s="1"/>
  <c r="K249"/>
  <c r="L249" s="1"/>
  <c r="M7"/>
  <c r="F237"/>
  <c r="K237" s="1"/>
  <c r="L237" s="1"/>
  <c r="K238"/>
  <c r="L238" s="1"/>
  <c r="K229"/>
  <c r="L229" s="1"/>
  <c r="K232"/>
  <c r="L232" s="1"/>
  <c r="K240"/>
  <c r="L240" s="1"/>
  <c r="F231"/>
  <c r="F230"/>
  <c r="K230" s="1"/>
  <c r="L230" s="1"/>
  <c r="F228"/>
  <c r="K228" s="1"/>
  <c r="L228" s="1"/>
  <c r="F208"/>
  <c r="K208" s="1"/>
  <c r="L208" s="1"/>
  <c r="F160"/>
  <c r="K160" s="1"/>
  <c r="L160" s="1"/>
  <c r="K239"/>
  <c r="L239" s="1"/>
  <c r="K243"/>
  <c r="L243" s="1"/>
  <c r="K244"/>
  <c r="L244" s="1"/>
  <c r="K236"/>
  <c r="L236" s="1"/>
  <c r="K246"/>
  <c r="L246" s="1"/>
  <c r="K242"/>
  <c r="L242" s="1"/>
  <c r="K235"/>
  <c r="L235" s="1"/>
  <c r="K224"/>
  <c r="L224" s="1"/>
  <c r="K226"/>
  <c r="L226" s="1"/>
  <c r="K223"/>
  <c r="L223" s="1"/>
  <c r="K225"/>
  <c r="L225" s="1"/>
  <c r="K154"/>
  <c r="L154" s="1"/>
  <c r="K207"/>
  <c r="L207" s="1"/>
  <c r="K221"/>
  <c r="L221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H159"/>
  <c r="K159" s="1"/>
  <c r="L159" s="1"/>
  <c r="K156"/>
  <c r="L156" s="1"/>
  <c r="K155"/>
  <c r="L155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D7" i="6"/>
  <c r="K6" i="4"/>
  <c r="K6" i="3"/>
  <c r="L6" i="2"/>
</calcChain>
</file>

<file path=xl/sharedStrings.xml><?xml version="1.0" encoding="utf-8"?>
<sst xmlns="http://schemas.openxmlformats.org/spreadsheetml/2006/main" count="2658" uniqueCount="1021">
  <si>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</si>
  <si>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</si>
  <si>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</si>
  <si>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</si>
  <si>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</si>
  <si>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</si>
  <si>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</si>
  <si>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</si>
  <si>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</si>
  <si>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</si>
  <si>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</si>
  <si>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</si>
  <si>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</si>
  <si>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</si>
  <si>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</si>
  <si>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</si>
  <si>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</si>
  <si>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</si>
  <si>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</si>
  <si>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</si>
  <si>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</si>
  <si>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</si>
  <si>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</si>
  <si>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</si>
  <si>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</si>
  <si>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</si>
  <si>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</si>
  <si>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</si>
  <si>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</si>
  <si>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</si>
  <si>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</si>
  <si>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</si>
  <si>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</si>
  <si>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</si>
  <si>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</si>
  <si>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</si>
  <si>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</si>
  <si>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</si>
  <si>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</si>
  <si>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</si>
  <si>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</si>
  <si>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</si>
  <si>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</si>
  <si>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</si>
  <si>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</si>
  <si>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</si>
  <si>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</si>
  <si>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</si>
  <si>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</si>
  <si>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</si>
  <si>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</si>
  <si>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</si>
  <si>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</si>
  <si>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</si>
  <si>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</si>
  <si>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</si>
  <si>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</si>
  <si>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</si>
  <si>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</si>
  <si>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</si>
  <si>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</si>
  <si>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</si>
  <si>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</si>
  <si>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</si>
  <si>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</si>
  <si>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</si>
  <si>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</si>
  <si>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</si>
  <si>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</si>
  <si>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</si>
  <si>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</si>
  <si>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</si>
  <si>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</si>
  <si>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</si>
  <si>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</si>
  <si>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</si>
  <si>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</si>
  <si>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</si>
  <si>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</si>
  <si>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</si>
  <si>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</si>
  <si>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</si>
  <si>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</si>
  <si>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</si>
  <si>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</si>
  <si>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</si>
  <si>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</si>
  <si>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</si>
  <si>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</si>
  <si>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</si>
  <si>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</si>
  <si>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</si>
  <si>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</si>
  <si>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</si>
  <si>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</si>
  <si>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</si>
  <si>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</si>
  <si>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</si>
  <si>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</si>
  <si>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</si>
  <si>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</si>
  <si>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</si>
  <si>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</si>
  <si>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</si>
  <si>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</si>
  <si>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</si>
  <si>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</si>
  <si>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</si>
  <si>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</si>
  <si>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</si>
  <si>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</si>
  <si>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</si>
  <si>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</si>
  <si>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</si>
  <si>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</si>
  <si>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</si>
  <si>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</si>
  <si>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</si>
  <si>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</si>
  <si>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</si>
  <si>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</si>
  <si>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</si>
  <si>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</si>
  <si>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</si>
  <si>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</si>
  <si>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</si>
  <si>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</si>
  <si>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</si>
  <si>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</si>
  <si>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</si>
  <si>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</si>
  <si>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</si>
  <si>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</si>
  <si>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</si>
  <si>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</si>
  <si>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</si>
  <si>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</si>
  <si>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</si>
  <si>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</si>
  <si>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</si>
  <si>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</si>
  <si>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</si>
  <si>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</si>
  <si>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</si>
  <si>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</si>
  <si>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</si>
  <si>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</si>
  <si>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</si>
  <si>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</si>
  <si>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</si>
  <si>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</si>
  <si>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</si>
  <si>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</si>
  <si>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</si>
  <si>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</si>
  <si>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</si>
  <si>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</si>
  <si>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</si>
  <si>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</si>
  <si>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</si>
  <si>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</si>
  <si>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</si>
  <si>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</si>
  <si>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</si>
  <si>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</si>
  <si>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</si>
  <si>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</si>
  <si>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</si>
  <si>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</si>
  <si>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</si>
  <si>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</si>
  <si>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</si>
  <si>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</si>
  <si>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</si>
  <si>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</si>
  <si>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</si>
  <si>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</si>
  <si>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</si>
  <si>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</si>
  <si>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</si>
  <si>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</si>
  <si>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</si>
  <si>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</si>
  <si>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</si>
  <si>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</si>
  <si>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</si>
  <si>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</si>
  <si>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</si>
  <si>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</si>
  <si>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</si>
  <si>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</si>
  <si>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</si>
  <si>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</si>
  <si>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</si>
  <si>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</si>
  <si>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</si>
  <si>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</si>
  <si>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</si>
  <si>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</si>
  <si>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</si>
  <si>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</si>
  <si>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</si>
  <si>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</si>
  <si>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</si>
  <si>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</si>
  <si>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</si>
  <si>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</si>
  <si>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</si>
  <si>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</si>
  <si>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</si>
  <si>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</si>
  <si>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</si>
  <si>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</si>
  <si>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</si>
  <si>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</si>
  <si>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</si>
  <si>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</si>
  <si>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</si>
  <si>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</si>
  <si>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</si>
  <si>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</si>
  <si>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</si>
  <si>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</si>
  <si>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</si>
  <si>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</si>
  <si>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</si>
  <si>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</si>
  <si>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</si>
  <si>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</si>
  <si>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</si>
  <si>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</si>
  <si>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</si>
  <si>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</si>
  <si>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</si>
  <si>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</si>
  <si>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</si>
  <si>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</si>
  <si>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</si>
  <si>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</si>
  <si>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</si>
  <si>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</si>
  <si>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</si>
  <si>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</si>
  <si>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</si>
  <si>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</si>
  <si>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</si>
  <si>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</si>
  <si>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</si>
  <si>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</si>
  <si>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</si>
  <si>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</si>
  <si>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</si>
  <si>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</si>
  <si>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</si>
  <si>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</si>
  <si>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</si>
  <si>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</si>
  <si>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</si>
  <si>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</si>
  <si>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</si>
  <si>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</si>
  <si>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</si>
  <si>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</si>
  <si>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</si>
  <si>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</si>
  <si>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</si>
  <si>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</si>
  <si>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</si>
  <si>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</si>
  <si>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</si>
  <si>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</si>
  <si>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</si>
  <si>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</si>
  <si>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</si>
  <si>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</si>
  <si>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</si>
  <si>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</si>
  <si>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</si>
  <si>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</si>
  <si>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</si>
  <si>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</si>
  <si>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</si>
  <si>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</si>
  <si>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</si>
  <si>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</si>
  <si>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</si>
  <si>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</si>
  <si>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</si>
  <si>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</si>
  <si>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</si>
  <si>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</si>
  <si>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</si>
  <si>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</si>
  <si>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</si>
  <si>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</si>
  <si>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</si>
  <si>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</si>
  <si>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</si>
  <si>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</si>
  <si>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</si>
  <si>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</si>
  <si>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</si>
  <si>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</si>
  <si>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</si>
  <si>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</si>
  <si>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</si>
  <si>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</si>
  <si>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</si>
  <si>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</si>
  <si>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</si>
  <si>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</si>
  <si>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</si>
  <si>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</si>
  <si>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</si>
  <si>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</si>
  <si>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</si>
  <si>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</si>
  <si>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</si>
  <si>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</si>
  <si>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</si>
  <si>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</si>
  <si>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</si>
  <si>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</si>
  <si>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</si>
  <si>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</si>
  <si>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</si>
  <si>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</si>
  <si>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</si>
  <si>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</si>
  <si>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</si>
  <si>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</si>
  <si>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</si>
  <si>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</si>
  <si>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</si>
  <si>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</si>
  <si>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</si>
  <si>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</si>
  <si>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</si>
  <si>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</si>
  <si>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</si>
  <si>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</si>
  <si>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</si>
  <si>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</si>
  <si>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</si>
  <si>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</si>
  <si>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</si>
  <si>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</si>
  <si>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</si>
  <si>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</si>
  <si>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</si>
  <si>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</si>
  <si>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</si>
  <si>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</si>
  <si>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</si>
  <si>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</si>
  <si>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</si>
  <si>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</si>
  <si>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</si>
  <si>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</si>
  <si>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</si>
  <si>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</si>
  <si>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</si>
  <si>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</si>
  <si>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</si>
  <si>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</si>
  <si>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</si>
  <si>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</si>
  <si>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</si>
  <si>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</si>
  <si>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</si>
  <si>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</si>
  <si>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</si>
  <si>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</si>
  <si>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</si>
  <si>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</si>
  <si>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</si>
  <si>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</si>
  <si>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</si>
  <si>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</si>
  <si>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</si>
  <si>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</si>
  <si>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</si>
  <si>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</si>
  <si>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</si>
  <si>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</si>
  <si>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</si>
  <si>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</si>
  <si>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</si>
  <si>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</si>
  <si>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</si>
  <si>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</si>
  <si>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</si>
  <si>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</si>
  <si>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</si>
  <si>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</si>
  <si>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</si>
  <si>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</si>
  <si>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</si>
  <si>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</si>
  <si>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</si>
  <si>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</si>
  <si>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</si>
  <si>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</si>
  <si>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</si>
  <si>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</si>
  <si>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</si>
  <si>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</si>
  <si>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</si>
  <si>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</si>
  <si>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</si>
  <si>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</si>
  <si>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</si>
  <si>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</si>
  <si>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</si>
  <si>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</si>
  <si>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</si>
  <si>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</si>
  <si>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</si>
  <si>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</si>
  <si>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</si>
  <si>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</si>
  <si>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</si>
  <si>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</si>
  <si>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</si>
  <si>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</si>
  <si>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</si>
  <si>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</si>
  <si>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</si>
  <si>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</si>
  <si>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</si>
  <si>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</si>
  <si>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</si>
  <si>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</si>
  <si>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</si>
  <si>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</si>
  <si>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</si>
  <si>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</si>
  <si>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</si>
  <si>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</si>
  <si>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</si>
  <si>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</si>
  <si>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</si>
  <si>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</si>
  <si>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</si>
  <si>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</si>
  <si>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</si>
  <si>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</si>
  <si>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</si>
  <si>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</si>
  <si>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</si>
  <si>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</si>
  <si>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</si>
  <si>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</si>
  <si>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</si>
  <si>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</si>
  <si>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</si>
  <si>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</si>
  <si>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</si>
  <si>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</si>
  <si>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</si>
  <si>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</si>
  <si>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</si>
  <si>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</si>
  <si>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</si>
  <si>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</si>
  <si>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</si>
  <si>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</si>
  <si>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</si>
  <si>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</si>
  <si>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</si>
  <si>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</si>
  <si>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</si>
  <si>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</si>
  <si>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</si>
  <si>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</si>
  <si>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</si>
  <si>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</si>
  <si>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</si>
  <si>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</si>
  <si>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</si>
  <si>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</si>
  <si>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</si>
  <si>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</si>
  <si>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</si>
  <si>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</si>
  <si>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</si>
  <si>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</si>
  <si>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</si>
  <si>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</si>
  <si>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</si>
  <si>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</si>
  <si>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</si>
  <si>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</si>
  <si>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</si>
  <si>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</si>
  <si>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</si>
  <si>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</si>
  <si>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</si>
  <si>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</si>
  <si>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</si>
  <si>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</si>
  <si>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</si>
  <si>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</si>
  <si>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</si>
  <si>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</si>
  <si>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</si>
  <si>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</si>
  <si>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</si>
  <si>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</si>
  <si>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</si>
  <si>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</si>
  <si>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</si>
  <si>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</si>
  <si>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</si>
  <si>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</si>
  <si>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</si>
  <si>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</si>
  <si>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</si>
  <si>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</si>
  <si>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</si>
  <si>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</si>
  <si>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</si>
  <si>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</si>
  <si>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</si>
  <si>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</si>
  <si>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</si>
  <si>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</si>
  <si>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</si>
  <si>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</si>
  <si>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</si>
  <si>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</si>
  <si>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</si>
  <si>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</si>
  <si>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</si>
  <si>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</si>
  <si>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</si>
  <si>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</si>
  <si>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</si>
  <si>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</si>
  <si>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</si>
  <si>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</si>
  <si>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</si>
  <si>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</si>
  <si>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</si>
  <si>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</si>
  <si>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</si>
  <si>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</si>
  <si>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</si>
  <si>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</si>
  <si>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</si>
  <si>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</si>
  <si>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</si>
  <si>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</si>
  <si>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</si>
  <si>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</si>
  <si>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</si>
  <si>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</si>
  <si>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</si>
  <si>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</si>
  <si>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</si>
  <si>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</si>
  <si>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</si>
  <si>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</si>
  <si>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</si>
  <si>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</si>
  <si>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</si>
  <si>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</si>
  <si>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</si>
  <si>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</si>
  <si>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</si>
  <si>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</si>
  <si>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</si>
  <si>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</si>
  <si>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</si>
  <si>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</si>
  <si>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</si>
  <si>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</si>
  <si>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</si>
  <si>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</si>
  <si>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</si>
  <si>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</si>
  <si>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</si>
  <si>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</si>
  <si>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</si>
  <si>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</si>
  <si>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</si>
  <si>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</si>
  <si>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</si>
  <si>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</si>
  <si>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</si>
  <si>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</si>
  <si>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</si>
  <si>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</si>
  <si>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</si>
  <si>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</si>
  <si>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</si>
  <si>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</si>
  <si>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</si>
  <si>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</si>
  <si>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</si>
  <si>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</si>
  <si>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</si>
  <si>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</si>
  <si>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</si>
  <si>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</si>
  <si>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</si>
  <si>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</si>
  <si>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</si>
  <si>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</si>
  <si>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</si>
  <si>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</si>
  <si>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</si>
  <si>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</si>
  <si>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</si>
  <si>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</si>
  <si>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</si>
  <si>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</si>
  <si>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</si>
  <si>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</si>
  <si>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</si>
  <si>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</si>
  <si>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</si>
  <si>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</si>
  <si>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</si>
  <si>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</si>
  <si>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</si>
  <si>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</si>
  <si>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</si>
  <si>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</si>
  <si>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</si>
  <si>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</si>
  <si>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</si>
  <si>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</si>
  <si>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</si>
  <si>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</si>
  <si>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</si>
  <si>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</si>
  <si>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</si>
  <si>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</si>
  <si>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</si>
  <si>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</si>
  <si>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</si>
  <si>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</si>
  <si>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</si>
  <si>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</si>
  <si>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</si>
  <si>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</si>
  <si>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</si>
  <si>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</si>
  <si>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</si>
  <si>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</si>
  <si>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</si>
  <si>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</si>
  <si>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</si>
  <si>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</si>
  <si>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</si>
  <si>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</si>
  <si>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</si>
  <si>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</si>
  <si>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</si>
  <si>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</si>
  <si>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</si>
  <si>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</si>
  <si>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</si>
  <si>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</si>
  <si>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</si>
  <si>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</si>
  <si>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</si>
  <si>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</si>
  <si>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</si>
  <si>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</si>
  <si>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</si>
  <si>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</si>
  <si>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</si>
  <si>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</si>
  <si>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</si>
  <si>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</si>
  <si>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</si>
  <si>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</si>
  <si>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</si>
  <si>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</si>
  <si>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</si>
  <si>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</si>
  <si>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</si>
  <si>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</si>
  <si>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</si>
  <si>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</si>
  <si>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</si>
  <si>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</si>
  <si>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</si>
  <si>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</si>
  <si>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</si>
  <si>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</si>
  <si>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</si>
  <si>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</si>
  <si>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</si>
  <si>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</si>
  <si>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</si>
  <si>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</si>
  <si>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</si>
  <si>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</si>
  <si>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</si>
  <si>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</si>
  <si>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</si>
  <si>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</si>
  <si>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</si>
  <si>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</si>
  <si>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</si>
  <si>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</si>
  <si>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</si>
  <si>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</si>
  <si>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</si>
  <si>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</si>
  <si>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</si>
  <si>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</si>
  <si>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</si>
  <si>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</si>
  <si>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</si>
  <si>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</si>
  <si>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</si>
  <si>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</si>
  <si>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</si>
  <si>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</si>
  <si>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</si>
  <si>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</si>
  <si>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</si>
  <si>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</si>
  <si>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</si>
  <si>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</si>
  <si>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</si>
  <si>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</si>
  <si>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</si>
  <si>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</si>
  <si>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</si>
  <si>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</si>
  <si>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</si>
  <si>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</si>
  <si>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</si>
  <si>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</si>
  <si>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</si>
  <si>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</si>
  <si>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</si>
  <si>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</si>
  <si>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</si>
  <si>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</si>
  <si>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</si>
  <si>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</si>
  <si>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</si>
  <si>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</si>
  <si>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</si>
  <si>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</si>
  <si>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</si>
  <si>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</si>
  <si>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</si>
  <si>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</si>
  <si>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</si>
  <si>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</si>
  <si>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</si>
  <si>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</si>
  <si>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</si>
  <si>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</si>
  <si>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</si>
  <si>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</si>
  <si>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</si>
  <si>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</si>
  <si>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</si>
  <si>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</si>
  <si>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</si>
  <si>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</si>
  <si>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</si>
  <si>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</si>
  <si>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</si>
  <si>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</si>
  <si>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</si>
  <si>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</si>
  <si>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</si>
  <si>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</si>
  <si>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</si>
  <si>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</si>
  <si>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</si>
  <si>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</si>
  <si>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</si>
  <si>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</si>
  <si>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</si>
  <si>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</si>
  <si>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</si>
  <si>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</si>
  <si>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</si>
  <si>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</si>
  <si>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</si>
  <si>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</si>
  <si>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</si>
  <si>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</si>
  <si>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</si>
  <si>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</si>
  <si>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</si>
  <si>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</si>
  <si>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</si>
  <si>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</si>
  <si>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</si>
  <si>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</si>
  <si>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</si>
  <si>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</si>
  <si>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</si>
  <si>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</si>
  <si>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</si>
  <si>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</si>
  <si>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</si>
  <si>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</si>
  <si>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</si>
  <si>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</si>
  <si>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</si>
  <si>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</si>
  <si>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</si>
  <si>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</si>
  <si>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</si>
  <si>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</si>
  <si>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</si>
  <si>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</si>
  <si>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</si>
  <si>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</si>
  <si>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</si>
  <si>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</si>
  <si>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</si>
  <si>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</si>
  <si>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</si>
  <si>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</si>
  <si>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</si>
  <si>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</si>
  <si>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</si>
  <si>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</si>
  <si>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</si>
  <si>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</si>
  <si>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</si>
  <si>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</si>
  <si>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</si>
  <si>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</si>
  <si>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</si>
  <si>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</si>
  <si>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</si>
  <si>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</si>
  <si>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</si>
  <si>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</si>
  <si>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</si>
  <si>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</si>
  <si>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</si>
  <si>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</si>
  <si>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</si>
  <si>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</si>
  <si>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</si>
  <si>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</si>
  <si>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</si>
  <si>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</si>
  <si>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</si>
  <si>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</si>
  <si>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</si>
  <si>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</si>
  <si>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</si>
  <si>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>1498-1502</t>
  </si>
  <si>
    <t xml:space="preserve">SUMICHEM </t>
  </si>
  <si>
    <t>298-302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</si>
  <si>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</si>
  <si>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</si>
  <si>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</si>
  <si>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</si>
  <si>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</si>
  <si>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</si>
  <si>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</si>
  <si>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</si>
  <si>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</si>
  <si>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</si>
  <si>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</si>
  <si>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</si>
  <si>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</si>
  <si>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</si>
  <si>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</si>
  <si>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</si>
  <si>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</si>
  <si>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ANIKINDS</t>
  </si>
  <si>
    <t>Anik Industries Limited</t>
  </si>
  <si>
    <t>SUMAN AGRITECH LIMITED</t>
  </si>
  <si>
    <t>Profit of Rs.31.50/-</t>
  </si>
  <si>
    <t>HDFC 2500 CE MAY</t>
  </si>
  <si>
    <t>Profit of Rs.6.5/-</t>
  </si>
  <si>
    <t>325-328</t>
  </si>
  <si>
    <t>CIPLA MAY FUT</t>
  </si>
  <si>
    <t>Profit of Rs.108/-</t>
  </si>
  <si>
    <t>ACEWIN</t>
  </si>
  <si>
    <t>THOMAS KALAIMANI</t>
  </si>
  <si>
    <t>TOPGAIN FINANCE PRIVATE LIMITED</t>
  </si>
  <si>
    <t>SILGO</t>
  </si>
  <si>
    <t>Silgo Retail Limited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</si>
  <si>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</si>
  <si>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</si>
  <si>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</si>
  <si>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</si>
  <si>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</si>
  <si>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</si>
  <si>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</si>
  <si>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</si>
  <si>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</si>
  <si>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</si>
  <si>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</si>
  <si>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</si>
  <si>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</si>
  <si>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</si>
  <si>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</si>
  <si>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</si>
  <si>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</si>
  <si>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HINDALUMI</t>
  </si>
  <si>
    <t>GAUTAM RASIKLAL ASHRA</t>
  </si>
  <si>
    <t>SOBME</t>
  </si>
  <si>
    <t>DEEPTI HOUSING PVT LTD</t>
  </si>
  <si>
    <t>BASKIN MANAGEMENT CONSULTANCY PRIVATE LIMITED</t>
  </si>
  <si>
    <t>RAMLAL KANWARLAL JAIN</t>
  </si>
  <si>
    <t>South Indian Bank Ltd.</t>
  </si>
  <si>
    <t>Loss of Rs. 19/-</t>
  </si>
  <si>
    <t>Profit of Rs.22.5/-</t>
  </si>
  <si>
    <t>Profit of Rs.19/-</t>
  </si>
  <si>
    <t>529-531</t>
  </si>
  <si>
    <t>2545-2555</t>
  </si>
  <si>
    <t>2700-2720</t>
  </si>
  <si>
    <t>NIFTY 14900 PE 12-MAY</t>
  </si>
  <si>
    <t>Profit of Rs.11/-</t>
  </si>
  <si>
    <t>Profit of Rs.107.5/-</t>
  </si>
  <si>
    <t>Profit of Rs.265/-</t>
  </si>
  <si>
    <t>BPCAP</t>
  </si>
  <si>
    <t>MLAKSHMI</t>
  </si>
  <si>
    <t>MUTHU MANICKAM (HUF)</t>
  </si>
  <si>
    <t>AXIS MUTUAL FUND A/C - AXIS LONG TERM EQUITY FUND</t>
  </si>
  <si>
    <t>HULST B V</t>
  </si>
  <si>
    <t>DCMSRMIND</t>
  </si>
  <si>
    <t>BISHWANATH PRASAD AGARWAL</t>
  </si>
  <si>
    <t>KANJI PITAMBER FOREX PVT LTD</t>
  </si>
  <si>
    <t>RUPAL BHAVIN SHAH</t>
  </si>
  <si>
    <t>BHAVIN ARVIND SHAH</t>
  </si>
  <si>
    <t>KEVIN MAHESHKUMAR SHAH</t>
  </si>
  <si>
    <t>INDSUCR</t>
  </si>
  <si>
    <t>MITHUN SECURITIES PRIVATE LIMITED</t>
  </si>
  <si>
    <t>KGES</t>
  </si>
  <si>
    <t>RIKHAV SECURITIES LIMITED</t>
  </si>
  <si>
    <t>OONE</t>
  </si>
  <si>
    <t>PANKAJBHAI TRIKAMBHAI KEVADIYA</t>
  </si>
  <si>
    <t>NAGA SIROMANI RAVI</t>
  </si>
  <si>
    <t>POTINENI RAMA CHANDRA RAO</t>
  </si>
  <si>
    <t>RCL</t>
  </si>
  <si>
    <t>KARAN PAL SINGH</t>
  </si>
  <si>
    <t>SIMRAN</t>
  </si>
  <si>
    <t>P PRABHAKARREDDY</t>
  </si>
  <si>
    <t>AKBARALI MODY RUBINAKHATOON</t>
  </si>
  <si>
    <t>KALPANA MADHANI SECURITIES PRIVATE LIMITED</t>
  </si>
  <si>
    <t>SHAILENDRA KASLIWAL</t>
  </si>
  <si>
    <t>ITALIYA HINABEN MAHESHBHAI</t>
  </si>
  <si>
    <t>MAYUR DHIRAJLAL SHAH</t>
  </si>
  <si>
    <t>CLASSIC OPPORTUNITIES FUND ULIF 033 16 12 09 CLAOPPFND 107</t>
  </si>
  <si>
    <t>ADITYA BIRLA SUN LIFE FLEXI CAP FUND</t>
  </si>
  <si>
    <t>PRONOMZ VENTURES LLP</t>
  </si>
  <si>
    <t>ADITYA BIRLA SUN LIFE MUTUAL FUND</t>
  </si>
  <si>
    <t>TPG GROWTH IV SF PTE LTD</t>
  </si>
  <si>
    <t>20MICRONS</t>
  </si>
  <si>
    <t>20 Microns Limited</t>
  </si>
  <si>
    <t>VALUEWORTH ADVISORS LLP</t>
  </si>
  <si>
    <t>A2ZINFRA</t>
  </si>
  <si>
    <t>A2z Infra Engineering Ltd</t>
  </si>
  <si>
    <t>COMPINFO</t>
  </si>
  <si>
    <t>Compuage Infocom Ltd</t>
  </si>
  <si>
    <t>OLGA TRADING PRIVATE LIMITED</t>
  </si>
  <si>
    <t>DWARKESH</t>
  </si>
  <si>
    <t>Dwarikesh Sugar Industrie</t>
  </si>
  <si>
    <t>QE SECURITIES</t>
  </si>
  <si>
    <t>GRAVITON RESEARCH CAPITAL LLP</t>
  </si>
  <si>
    <t>FCSSOFT</t>
  </si>
  <si>
    <t>FCS Software Solutions Li</t>
  </si>
  <si>
    <t>Gujarat Min. Dev. Corpn</t>
  </si>
  <si>
    <t>GOODLUCK</t>
  </si>
  <si>
    <t>Goodluck India Limited</t>
  </si>
  <si>
    <t>HFCL Limited</t>
  </si>
  <si>
    <t>INSECTICID</t>
  </si>
  <si>
    <t>Insecticides (India) Limi</t>
  </si>
  <si>
    <t>INSECTICIDES INDIA LIMITED</t>
  </si>
  <si>
    <t>RISHI SEHDEV</t>
  </si>
  <si>
    <t>JUMPNET</t>
  </si>
  <si>
    <t>Jump Networks Limited</t>
  </si>
  <si>
    <t>LGOF GLOBAL OPPORTUNITIES LTD</t>
  </si>
  <si>
    <t>KAKATCEM</t>
  </si>
  <si>
    <t>Kakatiya Cements Ltd</t>
  </si>
  <si>
    <t>M T CORPORATION</t>
  </si>
  <si>
    <t>KEERTI</t>
  </si>
  <si>
    <t>Keerti Know &amp; Skill Ltd.</t>
  </si>
  <si>
    <t>LINCOLN</t>
  </si>
  <si>
    <t>Lincoln Pharma Ltd</t>
  </si>
  <si>
    <t>MAANALU</t>
  </si>
  <si>
    <t>Maan Aluminium Limited</t>
  </si>
  <si>
    <t>MAGADSUGAR</t>
  </si>
  <si>
    <t>Magadh Sugar &amp; Energy Ltd</t>
  </si>
  <si>
    <t>NITINSPIN</t>
  </si>
  <si>
    <t>Nitin Spinners Limited</t>
  </si>
  <si>
    <t>ORTINLAB</t>
  </si>
  <si>
    <t>Ortin Laboratories Ltd</t>
  </si>
  <si>
    <t>SURVIVAL TECHNOLOGIES PRIVATE LTD</t>
  </si>
  <si>
    <t>PRAKASH</t>
  </si>
  <si>
    <t>Prakash Industries Ltd.</t>
  </si>
  <si>
    <t>PREMEXPLN</t>
  </si>
  <si>
    <t>Premier Explosives Ltd</t>
  </si>
  <si>
    <t>HI-TECH CHEMICALS PRIVATE LIMITED</t>
  </si>
  <si>
    <t>Solara Active Pha Sci Ltd</t>
  </si>
  <si>
    <t>SHIVANAND SHANKAR MANKEKAR (HUF)</t>
  </si>
  <si>
    <t>SHARE INDIA SECURITIES LIMITED</t>
  </si>
  <si>
    <t>Tata Coffee Limited</t>
  </si>
  <si>
    <t>Venky's (India) Limited</t>
  </si>
  <si>
    <t>VINYLINDIA</t>
  </si>
  <si>
    <t>Vinyl Chemicals (India) L</t>
  </si>
  <si>
    <t>NARENDRA MANIBHAI PATEL</t>
  </si>
  <si>
    <t>A S CONFIN PVT.LTD.</t>
  </si>
  <si>
    <t>RELINFRA</t>
  </si>
  <si>
    <t>Reliance Infrastructu Ltd</t>
  </si>
  <si>
    <t>INDUSIND BANK LTD CLIENT A/C</t>
  </si>
  <si>
    <t>SAKHTISUG</t>
  </si>
  <si>
    <t>Sakthi Sugars Ltd.</t>
  </si>
  <si>
    <t>ASSET RECONSTRUCTION COMPANY INDIA LIMITED</t>
  </si>
  <si>
    <t>SARITA DEWAN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</si>
</sst>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0" fontId="0" fillId="21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6"/>
      <c r="B2" s="297"/>
      <c r="C2" s="296"/>
      <c r="D2" s="296"/>
      <c r="E2" s="296"/>
      <c r="F2" s="296"/>
      <c r="G2" s="296"/>
      <c r="H2" s="298"/>
      <c r="I2" s="312"/>
      <c r="J2" s="312"/>
      <c r="K2" s="312"/>
      <c r="L2" s="250"/>
    </row>
    <row r="3" spans="1:12">
      <c r="A3" s="296"/>
      <c r="B3" s="297"/>
      <c r="C3" s="296"/>
      <c r="D3" s="296"/>
      <c r="E3" s="296"/>
      <c r="F3" s="296"/>
      <c r="G3" s="296"/>
      <c r="H3" s="298"/>
      <c r="I3" s="312"/>
      <c r="J3" s="312"/>
      <c r="K3" s="312"/>
      <c r="L3" s="250"/>
    </row>
    <row r="4" spans="1:12">
      <c r="A4" s="296"/>
      <c r="B4" s="297"/>
      <c r="C4" s="296"/>
      <c r="D4" s="296"/>
      <c r="E4" s="296"/>
      <c r="F4" s="296"/>
      <c r="G4" s="296"/>
      <c r="H4" s="298"/>
      <c r="I4" s="312"/>
      <c r="J4" s="312"/>
      <c r="K4" s="312"/>
      <c r="L4" s="250"/>
    </row>
    <row r="5" spans="1:12" s="50" customFormat="1">
      <c r="A5" s="85"/>
      <c r="B5" s="299"/>
      <c r="C5" s="85"/>
      <c r="D5" s="85"/>
      <c r="E5" s="85"/>
      <c r="F5" s="85"/>
      <c r="G5" s="85"/>
      <c r="H5" s="299"/>
    </row>
    <row r="6" spans="1:12" s="50" customFormat="1">
      <c r="A6" s="85"/>
      <c r="B6" s="299"/>
      <c r="C6" s="85"/>
      <c r="D6" s="85"/>
      <c r="E6" s="85"/>
      <c r="F6" s="85"/>
      <c r="G6" s="85"/>
      <c r="H6" s="299"/>
    </row>
    <row r="7" spans="1:12" s="50" customFormat="1">
      <c r="A7" s="85"/>
      <c r="B7" s="299"/>
      <c r="C7" s="85"/>
      <c r="D7" s="85"/>
      <c r="E7" s="85"/>
      <c r="F7" s="85"/>
      <c r="G7" s="85"/>
      <c r="H7" s="299"/>
    </row>
    <row r="8" spans="1:12" s="50" customFormat="1">
      <c r="A8" s="85"/>
      <c r="B8" s="299"/>
      <c r="C8" s="85"/>
      <c r="D8" s="85"/>
      <c r="E8" s="85"/>
      <c r="F8" s="85"/>
      <c r="G8" s="85"/>
      <c r="H8" s="299"/>
    </row>
    <row r="10" spans="1:12" ht="15.75">
      <c r="B10" s="258">
        <v>44327</v>
      </c>
      <c r="C10" s="300"/>
      <c r="E10" s="301"/>
    </row>
    <row r="11" spans="1:12">
      <c r="B11" s="258"/>
      <c r="C11" s="302"/>
    </row>
    <row r="12" spans="1:12">
      <c r="B12" s="303" t="s">
        <v>1</v>
      </c>
      <c r="C12" s="254" t="s">
        <v>2</v>
      </c>
      <c r="D12" s="303" t="s">
        <v>3</v>
      </c>
    </row>
    <row r="13" spans="1:12">
      <c r="B13" s="304">
        <v>1</v>
      </c>
      <c r="C13" s="305" t="s">
        <v>4</v>
      </c>
      <c r="D13" s="306" t="s">
        <v>5</v>
      </c>
    </row>
    <row r="14" spans="1:12">
      <c r="B14" s="304">
        <v>2</v>
      </c>
      <c r="C14" s="305" t="s">
        <v>6</v>
      </c>
      <c r="D14" s="306" t="s">
        <v>7</v>
      </c>
    </row>
    <row r="15" spans="1:12">
      <c r="B15" s="307">
        <v>3</v>
      </c>
      <c r="C15" s="308" t="s">
        <v>8</v>
      </c>
      <c r="D15" s="306" t="s">
        <v>9</v>
      </c>
    </row>
    <row r="16" spans="1:12">
      <c r="B16" s="118">
        <v>4</v>
      </c>
      <c r="C16" s="309" t="s">
        <v>10</v>
      </c>
      <c r="D16" s="310" t="s">
        <v>11</v>
      </c>
    </row>
    <row r="17" spans="2:11">
      <c r="B17" s="118">
        <v>5</v>
      </c>
      <c r="C17" s="309" t="s">
        <v>12</v>
      </c>
      <c r="D17" s="311"/>
    </row>
    <row r="25" spans="2:11">
      <c r="E25" s="372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6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6" ht="6.75" customHeight="1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6" ht="24" customHeight="1">
      <c r="M5" s="238" t="s">
        <v>14</v>
      </c>
    </row>
    <row r="6" spans="1:16" ht="16.5" customHeight="1" thickBot="1">
      <c r="A6" s="273" t="s">
        <v>15</v>
      </c>
      <c r="B6" s="273"/>
      <c r="L6" s="258">
        <f>Main!B10</f>
        <v>44327</v>
      </c>
      <c r="M6" s="258"/>
    </row>
    <row r="7" spans="1:16" ht="10.5" hidden="1" customHeight="1">
      <c r="K7" s="258"/>
      <c r="L7" s="258"/>
      <c r="M7" s="258"/>
    </row>
    <row r="8" spans="1:16" ht="13.5" hidden="1" customHeight="1">
      <c r="A8" s="287"/>
      <c r="B8" s="287"/>
      <c r="K8" s="258"/>
      <c r="L8" s="258"/>
      <c r="M8" s="258"/>
    </row>
    <row r="9" spans="1:16" ht="27.75" customHeight="1" thickBot="1">
      <c r="A9" s="512" t="s">
        <v>16</v>
      </c>
      <c r="B9" s="514" t="s">
        <v>17</v>
      </c>
      <c r="C9" s="514" t="s">
        <v>18</v>
      </c>
      <c r="D9" s="514" t="s">
        <v>830</v>
      </c>
      <c r="E9" s="252" t="s">
        <v>19</v>
      </c>
      <c r="F9" s="252" t="s">
        <v>20</v>
      </c>
      <c r="G9" s="509" t="s">
        <v>21</v>
      </c>
      <c r="H9" s="510"/>
      <c r="I9" s="511"/>
      <c r="J9" s="509" t="s">
        <v>22</v>
      </c>
      <c r="K9" s="510"/>
      <c r="L9" s="511"/>
      <c r="M9" s="252"/>
      <c r="N9" s="259"/>
      <c r="O9" s="259"/>
      <c r="P9" s="259"/>
    </row>
    <row r="10" spans="1:16" ht="59.25" customHeight="1">
      <c r="A10" s="513"/>
      <c r="B10" s="515" t="s">
        <v>17</v>
      </c>
      <c r="C10" s="515"/>
      <c r="D10" s="515"/>
      <c r="E10" s="253" t="s">
        <v>23</v>
      </c>
      <c r="F10" s="253" t="s">
        <v>23</v>
      </c>
      <c r="G10" s="254" t="s">
        <v>24</v>
      </c>
      <c r="H10" s="254" t="s">
        <v>25</v>
      </c>
      <c r="I10" s="254" t="s">
        <v>26</v>
      </c>
      <c r="J10" s="254" t="s">
        <v>27</v>
      </c>
      <c r="K10" s="254" t="s">
        <v>28</v>
      </c>
      <c r="L10" s="254" t="s">
        <v>29</v>
      </c>
      <c r="M10" s="254" t="s">
        <v>30</v>
      </c>
      <c r="N10" s="261" t="s">
        <v>31</v>
      </c>
      <c r="O10" s="261" t="s">
        <v>32</v>
      </c>
      <c r="P10" s="291" t="s">
        <v>33</v>
      </c>
    </row>
    <row r="11" spans="1:16" ht="15">
      <c r="A11" s="255">
        <v>1</v>
      </c>
      <c r="B11" s="350" t="s">
        <v>34</v>
      </c>
      <c r="C11" s="447" t="s">
        <v>35</v>
      </c>
      <c r="D11" s="448">
        <v>44343</v>
      </c>
      <c r="E11" s="276">
        <v>33302.65</v>
      </c>
      <c r="F11" s="276">
        <v>33322.549999999996</v>
      </c>
      <c r="G11" s="288">
        <v>33145.099999999991</v>
      </c>
      <c r="H11" s="288">
        <v>32987.549999999996</v>
      </c>
      <c r="I11" s="288">
        <v>32810.099999999991</v>
      </c>
      <c r="J11" s="288">
        <v>33480.099999999991</v>
      </c>
      <c r="K11" s="288">
        <v>33657.549999999988</v>
      </c>
      <c r="L11" s="288">
        <v>33815.099999999991</v>
      </c>
      <c r="M11" s="275">
        <v>33500</v>
      </c>
      <c r="N11" s="275">
        <v>33165</v>
      </c>
      <c r="O11" s="445">
        <v>1604425</v>
      </c>
      <c r="P11" s="446">
        <v>4.8027304200143707E-2</v>
      </c>
    </row>
    <row r="12" spans="1:16" ht="15">
      <c r="A12" s="255">
        <v>2</v>
      </c>
      <c r="B12" s="350" t="s">
        <v>34</v>
      </c>
      <c r="C12" s="447" t="s">
        <v>36</v>
      </c>
      <c r="D12" s="448">
        <v>44343</v>
      </c>
      <c r="E12" s="289">
        <v>14984.65</v>
      </c>
      <c r="F12" s="289">
        <v>14982.35</v>
      </c>
      <c r="G12" s="290">
        <v>14941.35</v>
      </c>
      <c r="H12" s="290">
        <v>14898.05</v>
      </c>
      <c r="I12" s="290">
        <v>14857.05</v>
      </c>
      <c r="J12" s="290">
        <v>15025.650000000001</v>
      </c>
      <c r="K12" s="290">
        <v>15066.650000000001</v>
      </c>
      <c r="L12" s="290">
        <v>15109.950000000003</v>
      </c>
      <c r="M12" s="277">
        <v>15023.35</v>
      </c>
      <c r="N12" s="277">
        <v>14939.05</v>
      </c>
      <c r="O12" s="292">
        <v>12225025</v>
      </c>
      <c r="P12" s="293">
        <v>-1.3458318016582936E-3</v>
      </c>
    </row>
    <row r="13" spans="1:16" ht="15">
      <c r="A13" s="255">
        <v>3</v>
      </c>
      <c r="B13" s="350" t="s">
        <v>34</v>
      </c>
      <c r="C13" s="447" t="s">
        <v>828</v>
      </c>
      <c r="D13" s="448">
        <v>44343</v>
      </c>
      <c r="E13" s="411">
        <v>15962.3</v>
      </c>
      <c r="F13" s="411">
        <v>15948.183333333332</v>
      </c>
      <c r="G13" s="412">
        <v>15869.216666666665</v>
      </c>
      <c r="H13" s="412">
        <v>15776.133333333333</v>
      </c>
      <c r="I13" s="412">
        <v>15697.166666666666</v>
      </c>
      <c r="J13" s="412">
        <v>16041.266666666665</v>
      </c>
      <c r="K13" s="412">
        <v>16120.233333333332</v>
      </c>
      <c r="L13" s="412">
        <v>16213.316666666664</v>
      </c>
      <c r="M13" s="413">
        <v>16027.15</v>
      </c>
      <c r="N13" s="413">
        <v>15855.1</v>
      </c>
      <c r="O13" s="414">
        <v>16560</v>
      </c>
      <c r="P13" s="415">
        <v>8.3769633507853408E-2</v>
      </c>
    </row>
    <row r="14" spans="1:16" ht="15">
      <c r="A14" s="255">
        <v>4</v>
      </c>
      <c r="B14" s="370" t="s">
        <v>839</v>
      </c>
      <c r="C14" s="447" t="s">
        <v>735</v>
      </c>
      <c r="D14" s="448">
        <v>44343</v>
      </c>
      <c r="E14" s="289">
        <v>1735.75</v>
      </c>
      <c r="F14" s="289">
        <v>1726.8</v>
      </c>
      <c r="G14" s="290">
        <v>1697.6499999999999</v>
      </c>
      <c r="H14" s="290">
        <v>1659.55</v>
      </c>
      <c r="I14" s="290">
        <v>1630.3999999999999</v>
      </c>
      <c r="J14" s="290">
        <v>1764.8999999999999</v>
      </c>
      <c r="K14" s="290">
        <v>1794.05</v>
      </c>
      <c r="L14" s="290">
        <v>1832.1499999999999</v>
      </c>
      <c r="M14" s="277">
        <v>1755.95</v>
      </c>
      <c r="N14" s="277">
        <v>1688.7</v>
      </c>
      <c r="O14" s="292">
        <v>937975</v>
      </c>
      <c r="P14" s="293">
        <v>4.945316214931051E-2</v>
      </c>
    </row>
    <row r="15" spans="1:16" ht="15">
      <c r="A15" s="255">
        <v>5</v>
      </c>
      <c r="B15" s="350" t="s">
        <v>37</v>
      </c>
      <c r="C15" s="447" t="s">
        <v>38</v>
      </c>
      <c r="D15" s="448">
        <v>44343</v>
      </c>
      <c r="E15" s="289">
        <v>1897.3</v>
      </c>
      <c r="F15" s="289">
        <v>1905.5666666666666</v>
      </c>
      <c r="G15" s="290">
        <v>1885.1833333333332</v>
      </c>
      <c r="H15" s="290">
        <v>1873.0666666666666</v>
      </c>
      <c r="I15" s="290">
        <v>1852.6833333333332</v>
      </c>
      <c r="J15" s="290">
        <v>1917.6833333333332</v>
      </c>
      <c r="K15" s="290">
        <v>1938.0666666666664</v>
      </c>
      <c r="L15" s="290">
        <v>1950.1833333333332</v>
      </c>
      <c r="M15" s="277">
        <v>1925.95</v>
      </c>
      <c r="N15" s="277">
        <v>1893.45</v>
      </c>
      <c r="O15" s="292">
        <v>2434000</v>
      </c>
      <c r="P15" s="293">
        <v>2.3334034055076728E-2</v>
      </c>
    </row>
    <row r="16" spans="1:16" ht="15">
      <c r="A16" s="255">
        <v>6</v>
      </c>
      <c r="B16" s="350" t="s">
        <v>39</v>
      </c>
      <c r="C16" s="447" t="s">
        <v>40</v>
      </c>
      <c r="D16" s="448">
        <v>44343</v>
      </c>
      <c r="E16" s="289">
        <v>1310.9</v>
      </c>
      <c r="F16" s="289">
        <v>1306.25</v>
      </c>
      <c r="G16" s="290">
        <v>1295.5</v>
      </c>
      <c r="H16" s="290">
        <v>1280.0999999999999</v>
      </c>
      <c r="I16" s="290">
        <v>1269.3499999999999</v>
      </c>
      <c r="J16" s="290">
        <v>1321.65</v>
      </c>
      <c r="K16" s="290">
        <v>1332.4</v>
      </c>
      <c r="L16" s="290">
        <v>1347.8000000000002</v>
      </c>
      <c r="M16" s="277">
        <v>1317</v>
      </c>
      <c r="N16" s="277">
        <v>1290.8499999999999</v>
      </c>
      <c r="O16" s="292">
        <v>13359000</v>
      </c>
      <c r="P16" s="293">
        <v>-3.803131991051454E-3</v>
      </c>
    </row>
    <row r="17" spans="1:16" ht="15">
      <c r="A17" s="255">
        <v>7</v>
      </c>
      <c r="B17" s="350" t="s">
        <v>39</v>
      </c>
      <c r="C17" s="447" t="s">
        <v>41</v>
      </c>
      <c r="D17" s="448">
        <v>44343</v>
      </c>
      <c r="E17" s="289">
        <v>769.3</v>
      </c>
      <c r="F17" s="289">
        <v>768.81666666666661</v>
      </c>
      <c r="G17" s="290">
        <v>754.88333333333321</v>
      </c>
      <c r="H17" s="290">
        <v>740.46666666666658</v>
      </c>
      <c r="I17" s="290">
        <v>726.53333333333319</v>
      </c>
      <c r="J17" s="290">
        <v>783.23333333333323</v>
      </c>
      <c r="K17" s="290">
        <v>797.16666666666663</v>
      </c>
      <c r="L17" s="290">
        <v>811.58333333333326</v>
      </c>
      <c r="M17" s="277">
        <v>782.75</v>
      </c>
      <c r="N17" s="277">
        <v>754.4</v>
      </c>
      <c r="O17" s="292">
        <v>72050000</v>
      </c>
      <c r="P17" s="293">
        <v>6.3376224313424238E-3</v>
      </c>
    </row>
    <row r="18" spans="1:16" ht="15">
      <c r="A18" s="255">
        <v>8</v>
      </c>
      <c r="B18" s="350" t="s">
        <v>51</v>
      </c>
      <c r="C18" s="447" t="s">
        <v>226</v>
      </c>
      <c r="D18" s="448">
        <v>44343</v>
      </c>
      <c r="E18" s="289">
        <v>3048.7</v>
      </c>
      <c r="F18" s="289">
        <v>3026.2166666666667</v>
      </c>
      <c r="G18" s="290">
        <v>2952.4833333333336</v>
      </c>
      <c r="H18" s="290">
        <v>2856.2666666666669</v>
      </c>
      <c r="I18" s="290">
        <v>2782.5333333333338</v>
      </c>
      <c r="J18" s="290">
        <v>3122.4333333333334</v>
      </c>
      <c r="K18" s="290">
        <v>3196.1666666666661</v>
      </c>
      <c r="L18" s="290">
        <v>3292.3833333333332</v>
      </c>
      <c r="M18" s="277">
        <v>3099.95</v>
      </c>
      <c r="N18" s="277">
        <v>2930</v>
      </c>
      <c r="O18" s="292">
        <v>444600</v>
      </c>
      <c r="P18" s="293">
        <v>0.52573781743308168</v>
      </c>
    </row>
    <row r="19" spans="1:16" ht="15">
      <c r="A19" s="255">
        <v>9</v>
      </c>
      <c r="B19" s="350" t="s">
        <v>43</v>
      </c>
      <c r="C19" s="447" t="s">
        <v>44</v>
      </c>
      <c r="D19" s="448">
        <v>44343</v>
      </c>
      <c r="E19" s="289">
        <v>789.65</v>
      </c>
      <c r="F19" s="289">
        <v>788.81666666666661</v>
      </c>
      <c r="G19" s="290">
        <v>781.78333333333319</v>
      </c>
      <c r="H19" s="290">
        <v>773.91666666666663</v>
      </c>
      <c r="I19" s="290">
        <v>766.88333333333321</v>
      </c>
      <c r="J19" s="290">
        <v>796.68333333333317</v>
      </c>
      <c r="K19" s="290">
        <v>803.71666666666647</v>
      </c>
      <c r="L19" s="290">
        <v>811.58333333333314</v>
      </c>
      <c r="M19" s="277">
        <v>795.85</v>
      </c>
      <c r="N19" s="277">
        <v>780.95</v>
      </c>
      <c r="O19" s="292">
        <v>5006000</v>
      </c>
      <c r="P19" s="293">
        <v>1.7066233238520925E-2</v>
      </c>
    </row>
    <row r="20" spans="1:16" ht="15">
      <c r="A20" s="255">
        <v>10</v>
      </c>
      <c r="B20" s="350" t="s">
        <v>37</v>
      </c>
      <c r="C20" s="447" t="s">
        <v>45</v>
      </c>
      <c r="D20" s="448">
        <v>44343</v>
      </c>
      <c r="E20" s="289">
        <v>312.05</v>
      </c>
      <c r="F20" s="289">
        <v>312.9666666666667</v>
      </c>
      <c r="G20" s="290">
        <v>310.08333333333337</v>
      </c>
      <c r="H20" s="290">
        <v>308.11666666666667</v>
      </c>
      <c r="I20" s="290">
        <v>305.23333333333335</v>
      </c>
      <c r="J20" s="290">
        <v>314.93333333333339</v>
      </c>
      <c r="K20" s="290">
        <v>317.81666666666672</v>
      </c>
      <c r="L20" s="290">
        <v>319.78333333333342</v>
      </c>
      <c r="M20" s="277">
        <v>315.85000000000002</v>
      </c>
      <c r="N20" s="277">
        <v>311</v>
      </c>
      <c r="O20" s="292">
        <v>16674000</v>
      </c>
      <c r="P20" s="293">
        <v>2.88704438830747E-3</v>
      </c>
    </row>
    <row r="21" spans="1:16" ht="15">
      <c r="A21" s="255">
        <v>11</v>
      </c>
      <c r="B21" s="350" t="s">
        <v>51</v>
      </c>
      <c r="C21" s="447" t="s">
        <v>294</v>
      </c>
      <c r="D21" s="448">
        <v>44343</v>
      </c>
      <c r="E21" s="289">
        <v>963.55</v>
      </c>
      <c r="F21" s="289">
        <v>962.83333333333337</v>
      </c>
      <c r="G21" s="290">
        <v>945.7166666666667</v>
      </c>
      <c r="H21" s="290">
        <v>927.88333333333333</v>
      </c>
      <c r="I21" s="290">
        <v>910.76666666666665</v>
      </c>
      <c r="J21" s="290">
        <v>980.66666666666674</v>
      </c>
      <c r="K21" s="290">
        <v>997.7833333333333</v>
      </c>
      <c r="L21" s="290">
        <v>1015.6166666666668</v>
      </c>
      <c r="M21" s="277">
        <v>979.95</v>
      </c>
      <c r="N21" s="277">
        <v>945</v>
      </c>
      <c r="O21" s="292">
        <v>1337600</v>
      </c>
      <c r="P21" s="293">
        <v>-3.4537514886859862E-2</v>
      </c>
    </row>
    <row r="22" spans="1:16" ht="15">
      <c r="A22" s="255">
        <v>12</v>
      </c>
      <c r="B22" s="350" t="s">
        <v>39</v>
      </c>
      <c r="C22" s="447" t="s">
        <v>46</v>
      </c>
      <c r="D22" s="448">
        <v>44343</v>
      </c>
      <c r="E22" s="289">
        <v>3344.1</v>
      </c>
      <c r="F22" s="289">
        <v>3325.4</v>
      </c>
      <c r="G22" s="290">
        <v>3293.9</v>
      </c>
      <c r="H22" s="290">
        <v>3243.7</v>
      </c>
      <c r="I22" s="290">
        <v>3212.2</v>
      </c>
      <c r="J22" s="290">
        <v>3375.6000000000004</v>
      </c>
      <c r="K22" s="290">
        <v>3407.1000000000004</v>
      </c>
      <c r="L22" s="290">
        <v>3457.3000000000006</v>
      </c>
      <c r="M22" s="277">
        <v>3356.9</v>
      </c>
      <c r="N22" s="277">
        <v>3275.2</v>
      </c>
      <c r="O22" s="292">
        <v>1972250</v>
      </c>
      <c r="P22" s="293">
        <v>8.5655842495525446E-3</v>
      </c>
    </row>
    <row r="23" spans="1:16" ht="15">
      <c r="A23" s="255">
        <v>13</v>
      </c>
      <c r="B23" s="350" t="s">
        <v>43</v>
      </c>
      <c r="C23" s="447" t="s">
        <v>47</v>
      </c>
      <c r="D23" s="448">
        <v>44343</v>
      </c>
      <c r="E23" s="289">
        <v>222.25</v>
      </c>
      <c r="F23" s="289">
        <v>221.38333333333335</v>
      </c>
      <c r="G23" s="290">
        <v>218.16666666666671</v>
      </c>
      <c r="H23" s="290">
        <v>214.08333333333337</v>
      </c>
      <c r="I23" s="290">
        <v>210.86666666666673</v>
      </c>
      <c r="J23" s="290">
        <v>225.4666666666667</v>
      </c>
      <c r="K23" s="290">
        <v>228.68333333333334</v>
      </c>
      <c r="L23" s="290">
        <v>232.76666666666668</v>
      </c>
      <c r="M23" s="277">
        <v>224.6</v>
      </c>
      <c r="N23" s="277">
        <v>217.3</v>
      </c>
      <c r="O23" s="292">
        <v>19125000</v>
      </c>
      <c r="P23" s="293">
        <v>2.2590562758989439E-2</v>
      </c>
    </row>
    <row r="24" spans="1:16" ht="15">
      <c r="A24" s="255">
        <v>14</v>
      </c>
      <c r="B24" s="350" t="s">
        <v>43</v>
      </c>
      <c r="C24" s="447" t="s">
        <v>48</v>
      </c>
      <c r="D24" s="448">
        <v>44343</v>
      </c>
      <c r="E24" s="289">
        <v>116.7</v>
      </c>
      <c r="F24" s="289">
        <v>116.14999999999999</v>
      </c>
      <c r="G24" s="290">
        <v>115.29999999999998</v>
      </c>
      <c r="H24" s="290">
        <v>113.89999999999999</v>
      </c>
      <c r="I24" s="290">
        <v>113.04999999999998</v>
      </c>
      <c r="J24" s="290">
        <v>117.54999999999998</v>
      </c>
      <c r="K24" s="290">
        <v>118.39999999999998</v>
      </c>
      <c r="L24" s="290">
        <v>119.79999999999998</v>
      </c>
      <c r="M24" s="277">
        <v>117</v>
      </c>
      <c r="N24" s="277">
        <v>114.75</v>
      </c>
      <c r="O24" s="292">
        <v>30780000</v>
      </c>
      <c r="P24" s="293">
        <v>4.8436541998773758E-2</v>
      </c>
    </row>
    <row r="25" spans="1:16" ht="15">
      <c r="A25" s="255">
        <v>15</v>
      </c>
      <c r="B25" s="350" t="s">
        <v>49</v>
      </c>
      <c r="C25" s="447" t="s">
        <v>50</v>
      </c>
      <c r="D25" s="448">
        <v>44343</v>
      </c>
      <c r="E25" s="289">
        <v>2559.6999999999998</v>
      </c>
      <c r="F25" s="289">
        <v>2568.1833333333329</v>
      </c>
      <c r="G25" s="290">
        <v>2541.516666666666</v>
      </c>
      <c r="H25" s="290">
        <v>2523.333333333333</v>
      </c>
      <c r="I25" s="290">
        <v>2496.6666666666661</v>
      </c>
      <c r="J25" s="290">
        <v>2586.3666666666659</v>
      </c>
      <c r="K25" s="290">
        <v>2613.0333333333328</v>
      </c>
      <c r="L25" s="290">
        <v>2631.2166666666658</v>
      </c>
      <c r="M25" s="277">
        <v>2594.85</v>
      </c>
      <c r="N25" s="277">
        <v>2550</v>
      </c>
      <c r="O25" s="292">
        <v>5015400</v>
      </c>
      <c r="P25" s="293">
        <v>6.1123452872104092E-2</v>
      </c>
    </row>
    <row r="26" spans="1:16" ht="15">
      <c r="A26" s="255">
        <v>16</v>
      </c>
      <c r="B26" s="350" t="s">
        <v>53</v>
      </c>
      <c r="C26" s="447" t="s">
        <v>222</v>
      </c>
      <c r="D26" s="448">
        <v>44343</v>
      </c>
      <c r="E26" s="289">
        <v>949</v>
      </c>
      <c r="F26" s="289">
        <v>946.05000000000007</v>
      </c>
      <c r="G26" s="290">
        <v>939.45000000000016</v>
      </c>
      <c r="H26" s="290">
        <v>929.90000000000009</v>
      </c>
      <c r="I26" s="290">
        <v>923.30000000000018</v>
      </c>
      <c r="J26" s="290">
        <v>955.60000000000014</v>
      </c>
      <c r="K26" s="290">
        <v>962.2</v>
      </c>
      <c r="L26" s="290">
        <v>971.75000000000011</v>
      </c>
      <c r="M26" s="277">
        <v>952.65</v>
      </c>
      <c r="N26" s="277">
        <v>936.5</v>
      </c>
      <c r="O26" s="292">
        <v>3355500</v>
      </c>
      <c r="P26" s="293">
        <v>-3.4110535405872194E-2</v>
      </c>
    </row>
    <row r="27" spans="1:16" ht="15">
      <c r="A27" s="255">
        <v>17</v>
      </c>
      <c r="B27" s="350" t="s">
        <v>51</v>
      </c>
      <c r="C27" s="447" t="s">
        <v>52</v>
      </c>
      <c r="D27" s="448">
        <v>44343</v>
      </c>
      <c r="E27" s="289">
        <v>1052.95</v>
      </c>
      <c r="F27" s="289">
        <v>1047.6499999999999</v>
      </c>
      <c r="G27" s="290">
        <v>1027.2999999999997</v>
      </c>
      <c r="H27" s="290">
        <v>1001.6499999999999</v>
      </c>
      <c r="I27" s="290">
        <v>981.29999999999973</v>
      </c>
      <c r="J27" s="290">
        <v>1073.2999999999997</v>
      </c>
      <c r="K27" s="290">
        <v>1093.6499999999996</v>
      </c>
      <c r="L27" s="290">
        <v>1119.2999999999997</v>
      </c>
      <c r="M27" s="277">
        <v>1068</v>
      </c>
      <c r="N27" s="277">
        <v>1022</v>
      </c>
      <c r="O27" s="292">
        <v>9896250</v>
      </c>
      <c r="P27" s="293">
        <v>-9.8204994797086373E-3</v>
      </c>
    </row>
    <row r="28" spans="1:16" ht="15">
      <c r="A28" s="255">
        <v>18</v>
      </c>
      <c r="B28" s="350" t="s">
        <v>53</v>
      </c>
      <c r="C28" s="447" t="s">
        <v>54</v>
      </c>
      <c r="D28" s="448">
        <v>44343</v>
      </c>
      <c r="E28" s="289">
        <v>719.6</v>
      </c>
      <c r="F28" s="289">
        <v>721.98333333333323</v>
      </c>
      <c r="G28" s="290">
        <v>715.81666666666649</v>
      </c>
      <c r="H28" s="290">
        <v>712.0333333333333</v>
      </c>
      <c r="I28" s="290">
        <v>705.86666666666656</v>
      </c>
      <c r="J28" s="290">
        <v>725.76666666666642</v>
      </c>
      <c r="K28" s="290">
        <v>731.93333333333317</v>
      </c>
      <c r="L28" s="290">
        <v>735.71666666666636</v>
      </c>
      <c r="M28" s="277">
        <v>728.15</v>
      </c>
      <c r="N28" s="277">
        <v>718.2</v>
      </c>
      <c r="O28" s="292">
        <v>41868000</v>
      </c>
      <c r="P28" s="293">
        <v>3.1851654689024934E-2</v>
      </c>
    </row>
    <row r="29" spans="1:16" ht="15">
      <c r="A29" s="255">
        <v>19</v>
      </c>
      <c r="B29" s="350" t="s">
        <v>43</v>
      </c>
      <c r="C29" s="447" t="s">
        <v>55</v>
      </c>
      <c r="D29" s="448">
        <v>44343</v>
      </c>
      <c r="E29" s="289">
        <v>3881.7</v>
      </c>
      <c r="F29" s="289">
        <v>3887.1999999999994</v>
      </c>
      <c r="G29" s="290">
        <v>3856.0499999999988</v>
      </c>
      <c r="H29" s="290">
        <v>3830.3999999999996</v>
      </c>
      <c r="I29" s="290">
        <v>3799.2499999999991</v>
      </c>
      <c r="J29" s="290">
        <v>3912.8499999999985</v>
      </c>
      <c r="K29" s="290">
        <v>3943.9999999999991</v>
      </c>
      <c r="L29" s="290">
        <v>3969.6499999999983</v>
      </c>
      <c r="M29" s="277">
        <v>3918.35</v>
      </c>
      <c r="N29" s="277">
        <v>3861.55</v>
      </c>
      <c r="O29" s="292">
        <v>2129500</v>
      </c>
      <c r="P29" s="293">
        <v>1.3203282978470322E-2</v>
      </c>
    </row>
    <row r="30" spans="1:16" ht="15">
      <c r="A30" s="255">
        <v>20</v>
      </c>
      <c r="B30" s="350" t="s">
        <v>56</v>
      </c>
      <c r="C30" s="447" t="s">
        <v>57</v>
      </c>
      <c r="D30" s="448">
        <v>44343</v>
      </c>
      <c r="E30" s="289">
        <v>11367.1</v>
      </c>
      <c r="F30" s="289">
        <v>11420.316666666666</v>
      </c>
      <c r="G30" s="290">
        <v>11261.833333333332</v>
      </c>
      <c r="H30" s="290">
        <v>11156.566666666666</v>
      </c>
      <c r="I30" s="290">
        <v>10998.083333333332</v>
      </c>
      <c r="J30" s="290">
        <v>11525.583333333332</v>
      </c>
      <c r="K30" s="290">
        <v>11684.066666666666</v>
      </c>
      <c r="L30" s="290">
        <v>11789.333333333332</v>
      </c>
      <c r="M30" s="277">
        <v>11578.8</v>
      </c>
      <c r="N30" s="277">
        <v>11315.05</v>
      </c>
      <c r="O30" s="292">
        <v>825200</v>
      </c>
      <c r="P30" s="293">
        <v>-4.0966935905630775E-2</v>
      </c>
    </row>
    <row r="31" spans="1:16" ht="15">
      <c r="A31" s="255">
        <v>21</v>
      </c>
      <c r="B31" s="350" t="s">
        <v>56</v>
      </c>
      <c r="C31" s="447" t="s">
        <v>58</v>
      </c>
      <c r="D31" s="448">
        <v>44343</v>
      </c>
      <c r="E31" s="289">
        <v>5531.05</v>
      </c>
      <c r="F31" s="289">
        <v>5525.75</v>
      </c>
      <c r="G31" s="290">
        <v>5471.05</v>
      </c>
      <c r="H31" s="290">
        <v>5411.05</v>
      </c>
      <c r="I31" s="290">
        <v>5356.35</v>
      </c>
      <c r="J31" s="290">
        <v>5585.75</v>
      </c>
      <c r="K31" s="290">
        <v>5640.4500000000007</v>
      </c>
      <c r="L31" s="290">
        <v>5700.45</v>
      </c>
      <c r="M31" s="277">
        <v>5580.45</v>
      </c>
      <c r="N31" s="277">
        <v>5465.75</v>
      </c>
      <c r="O31" s="292">
        <v>3743625</v>
      </c>
      <c r="P31" s="293">
        <v>-1.9415886320476722E-2</v>
      </c>
    </row>
    <row r="32" spans="1:16" ht="15">
      <c r="A32" s="255">
        <v>22</v>
      </c>
      <c r="B32" s="350" t="s">
        <v>43</v>
      </c>
      <c r="C32" s="447" t="s">
        <v>59</v>
      </c>
      <c r="D32" s="448">
        <v>44343</v>
      </c>
      <c r="E32" s="289">
        <v>1872.5</v>
      </c>
      <c r="F32" s="289">
        <v>1871.6499999999999</v>
      </c>
      <c r="G32" s="290">
        <v>1837.6499999999996</v>
      </c>
      <c r="H32" s="290">
        <v>1802.7999999999997</v>
      </c>
      <c r="I32" s="290">
        <v>1768.7999999999995</v>
      </c>
      <c r="J32" s="290">
        <v>1906.4999999999998</v>
      </c>
      <c r="K32" s="290">
        <v>1940.5000000000002</v>
      </c>
      <c r="L32" s="290">
        <v>1975.35</v>
      </c>
      <c r="M32" s="277">
        <v>1905.65</v>
      </c>
      <c r="N32" s="277">
        <v>1836.8</v>
      </c>
      <c r="O32" s="292">
        <v>1710400</v>
      </c>
      <c r="P32" s="293">
        <v>2.052505966587112E-2</v>
      </c>
    </row>
    <row r="33" spans="1:16" ht="15">
      <c r="A33" s="255">
        <v>23</v>
      </c>
      <c r="B33" s="350" t="s">
        <v>53</v>
      </c>
      <c r="C33" s="447" t="s">
        <v>229</v>
      </c>
      <c r="D33" s="448">
        <v>44343</v>
      </c>
      <c r="E33" s="289">
        <v>296.95</v>
      </c>
      <c r="F33" s="289">
        <v>296.99999999999994</v>
      </c>
      <c r="G33" s="290">
        <v>287.09999999999991</v>
      </c>
      <c r="H33" s="290">
        <v>277.24999999999994</v>
      </c>
      <c r="I33" s="290">
        <v>267.34999999999991</v>
      </c>
      <c r="J33" s="290">
        <v>306.84999999999991</v>
      </c>
      <c r="K33" s="290">
        <v>316.74999999999989</v>
      </c>
      <c r="L33" s="290">
        <v>326.59999999999991</v>
      </c>
      <c r="M33" s="277">
        <v>306.89999999999998</v>
      </c>
      <c r="N33" s="277">
        <v>287.14999999999998</v>
      </c>
      <c r="O33" s="292">
        <v>23398200</v>
      </c>
      <c r="P33" s="293">
        <v>-0.12251923855812069</v>
      </c>
    </row>
    <row r="34" spans="1:16" ht="15">
      <c r="A34" s="255">
        <v>24</v>
      </c>
      <c r="B34" s="350" t="s">
        <v>53</v>
      </c>
      <c r="C34" s="447" t="s">
        <v>60</v>
      </c>
      <c r="D34" s="448">
        <v>44343</v>
      </c>
      <c r="E34" s="289">
        <v>73.849999999999994</v>
      </c>
      <c r="F34" s="289">
        <v>73.216666666666654</v>
      </c>
      <c r="G34" s="290">
        <v>71.633333333333312</v>
      </c>
      <c r="H34" s="290">
        <v>69.416666666666657</v>
      </c>
      <c r="I34" s="290">
        <v>67.833333333333314</v>
      </c>
      <c r="J34" s="290">
        <v>75.433333333333309</v>
      </c>
      <c r="K34" s="290">
        <v>77.016666666666652</v>
      </c>
      <c r="L34" s="290">
        <v>79.233333333333306</v>
      </c>
      <c r="M34" s="277">
        <v>74.8</v>
      </c>
      <c r="N34" s="277">
        <v>71</v>
      </c>
      <c r="O34" s="292">
        <v>110003400</v>
      </c>
      <c r="P34" s="293">
        <v>2.2734689437615578E-2</v>
      </c>
    </row>
    <row r="35" spans="1:16" ht="15">
      <c r="A35" s="255">
        <v>25</v>
      </c>
      <c r="B35" s="350" t="s">
        <v>49</v>
      </c>
      <c r="C35" s="447" t="s">
        <v>62</v>
      </c>
      <c r="D35" s="448">
        <v>44343</v>
      </c>
      <c r="E35" s="289">
        <v>1357.45</v>
      </c>
      <c r="F35" s="289">
        <v>1355.6333333333334</v>
      </c>
      <c r="G35" s="290">
        <v>1346.9666666666669</v>
      </c>
      <c r="H35" s="290">
        <v>1336.4833333333336</v>
      </c>
      <c r="I35" s="290">
        <v>1327.8166666666671</v>
      </c>
      <c r="J35" s="290">
        <v>1366.1166666666668</v>
      </c>
      <c r="K35" s="290">
        <v>1374.7833333333333</v>
      </c>
      <c r="L35" s="290">
        <v>1385.2666666666667</v>
      </c>
      <c r="M35" s="277">
        <v>1364.3</v>
      </c>
      <c r="N35" s="277">
        <v>1345.15</v>
      </c>
      <c r="O35" s="292">
        <v>1161600</v>
      </c>
      <c r="P35" s="293">
        <v>3.1753786028334147E-2</v>
      </c>
    </row>
    <row r="36" spans="1:16" ht="15">
      <c r="A36" s="255">
        <v>26</v>
      </c>
      <c r="B36" s="350" t="s">
        <v>63</v>
      </c>
      <c r="C36" s="447" t="s">
        <v>64</v>
      </c>
      <c r="D36" s="448">
        <v>44343</v>
      </c>
      <c r="E36" s="289">
        <v>145.65</v>
      </c>
      <c r="F36" s="289">
        <v>143.86666666666665</v>
      </c>
      <c r="G36" s="290">
        <v>140.98333333333329</v>
      </c>
      <c r="H36" s="290">
        <v>136.31666666666663</v>
      </c>
      <c r="I36" s="290">
        <v>133.43333333333328</v>
      </c>
      <c r="J36" s="290">
        <v>148.5333333333333</v>
      </c>
      <c r="K36" s="290">
        <v>151.41666666666669</v>
      </c>
      <c r="L36" s="290">
        <v>156.08333333333331</v>
      </c>
      <c r="M36" s="277">
        <v>146.75</v>
      </c>
      <c r="N36" s="277">
        <v>139.19999999999999</v>
      </c>
      <c r="O36" s="292">
        <v>37813800</v>
      </c>
      <c r="P36" s="293">
        <v>0.1217450118363206</v>
      </c>
    </row>
    <row r="37" spans="1:16" ht="15">
      <c r="A37" s="255">
        <v>27</v>
      </c>
      <c r="B37" s="350" t="s">
        <v>49</v>
      </c>
      <c r="C37" s="447" t="s">
        <v>65</v>
      </c>
      <c r="D37" s="448">
        <v>44343</v>
      </c>
      <c r="E37" s="289">
        <v>725.15</v>
      </c>
      <c r="F37" s="289">
        <v>722.41666666666663</v>
      </c>
      <c r="G37" s="290">
        <v>717.98333333333323</v>
      </c>
      <c r="H37" s="290">
        <v>710.81666666666661</v>
      </c>
      <c r="I37" s="290">
        <v>706.38333333333321</v>
      </c>
      <c r="J37" s="290">
        <v>729.58333333333326</v>
      </c>
      <c r="K37" s="290">
        <v>734.01666666666665</v>
      </c>
      <c r="L37" s="290">
        <v>741.18333333333328</v>
      </c>
      <c r="M37" s="277">
        <v>726.85</v>
      </c>
      <c r="N37" s="277">
        <v>715.25</v>
      </c>
      <c r="O37" s="292">
        <v>2998600</v>
      </c>
      <c r="P37" s="293">
        <v>-1.8308311973636031E-3</v>
      </c>
    </row>
    <row r="38" spans="1:16" ht="15">
      <c r="A38" s="255">
        <v>28</v>
      </c>
      <c r="B38" s="350" t="s">
        <v>43</v>
      </c>
      <c r="C38" s="447" t="s">
        <v>66</v>
      </c>
      <c r="D38" s="448">
        <v>44343</v>
      </c>
      <c r="E38" s="289">
        <v>653.95000000000005</v>
      </c>
      <c r="F38" s="289">
        <v>652.2166666666667</v>
      </c>
      <c r="G38" s="290">
        <v>643.73333333333335</v>
      </c>
      <c r="H38" s="290">
        <v>633.51666666666665</v>
      </c>
      <c r="I38" s="290">
        <v>625.0333333333333</v>
      </c>
      <c r="J38" s="290">
        <v>662.43333333333339</v>
      </c>
      <c r="K38" s="290">
        <v>670.91666666666674</v>
      </c>
      <c r="L38" s="290">
        <v>681.13333333333344</v>
      </c>
      <c r="M38" s="277">
        <v>660.7</v>
      </c>
      <c r="N38" s="277">
        <v>642</v>
      </c>
      <c r="O38" s="292">
        <v>6765000</v>
      </c>
      <c r="P38" s="293">
        <v>7.6372315035799526E-2</v>
      </c>
    </row>
    <row r="39" spans="1:16" ht="15">
      <c r="A39" s="255">
        <v>29</v>
      </c>
      <c r="B39" s="350" t="s">
        <v>67</v>
      </c>
      <c r="C39" s="447" t="s">
        <v>68</v>
      </c>
      <c r="D39" s="448">
        <v>44343</v>
      </c>
      <c r="E39" s="289">
        <v>574.1</v>
      </c>
      <c r="F39" s="289">
        <v>574.48333333333335</v>
      </c>
      <c r="G39" s="290">
        <v>570.41666666666674</v>
      </c>
      <c r="H39" s="290">
        <v>566.73333333333335</v>
      </c>
      <c r="I39" s="290">
        <v>562.66666666666674</v>
      </c>
      <c r="J39" s="290">
        <v>578.16666666666674</v>
      </c>
      <c r="K39" s="290">
        <v>582.23333333333335</v>
      </c>
      <c r="L39" s="290">
        <v>585.91666666666674</v>
      </c>
      <c r="M39" s="277">
        <v>578.54999999999995</v>
      </c>
      <c r="N39" s="277">
        <v>570.79999999999995</v>
      </c>
      <c r="O39" s="292">
        <v>96722154</v>
      </c>
      <c r="P39" s="293">
        <v>-2.4872290355291103E-4</v>
      </c>
    </row>
    <row r="40" spans="1:16" ht="15">
      <c r="A40" s="255">
        <v>30</v>
      </c>
      <c r="B40" s="350" t="s">
        <v>63</v>
      </c>
      <c r="C40" s="447" t="s">
        <v>69</v>
      </c>
      <c r="D40" s="448">
        <v>44343</v>
      </c>
      <c r="E40" s="289">
        <v>65.95</v>
      </c>
      <c r="F40" s="289">
        <v>63.733333333333327</v>
      </c>
      <c r="G40" s="290">
        <v>60.766666666666652</v>
      </c>
      <c r="H40" s="290">
        <v>55.583333333333321</v>
      </c>
      <c r="I40" s="290">
        <v>52.616666666666646</v>
      </c>
      <c r="J40" s="290">
        <v>68.916666666666657</v>
      </c>
      <c r="K40" s="290">
        <v>71.88333333333334</v>
      </c>
      <c r="L40" s="290">
        <v>77.066666666666663</v>
      </c>
      <c r="M40" s="277">
        <v>66.7</v>
      </c>
      <c r="N40" s="277">
        <v>58.55</v>
      </c>
      <c r="O40" s="292">
        <v>105010500</v>
      </c>
      <c r="P40" s="293">
        <v>-0.16344625679631952</v>
      </c>
    </row>
    <row r="41" spans="1:16" ht="15">
      <c r="A41" s="255">
        <v>31</v>
      </c>
      <c r="B41" s="350" t="s">
        <v>51</v>
      </c>
      <c r="C41" s="447" t="s">
        <v>70</v>
      </c>
      <c r="D41" s="448">
        <v>44343</v>
      </c>
      <c r="E41" s="289">
        <v>386.9</v>
      </c>
      <c r="F41" s="289">
        <v>386.73333333333335</v>
      </c>
      <c r="G41" s="290">
        <v>383.9666666666667</v>
      </c>
      <c r="H41" s="290">
        <v>381.03333333333336</v>
      </c>
      <c r="I41" s="290">
        <v>378.26666666666671</v>
      </c>
      <c r="J41" s="290">
        <v>389.66666666666669</v>
      </c>
      <c r="K41" s="290">
        <v>392.43333333333334</v>
      </c>
      <c r="L41" s="290">
        <v>395.36666666666667</v>
      </c>
      <c r="M41" s="277">
        <v>389.5</v>
      </c>
      <c r="N41" s="277">
        <v>383.8</v>
      </c>
      <c r="O41" s="292">
        <v>21162300</v>
      </c>
      <c r="P41" s="293">
        <v>-4.9745863523304856E-3</v>
      </c>
    </row>
    <row r="42" spans="1:16" ht="15">
      <c r="A42" s="255">
        <v>32</v>
      </c>
      <c r="B42" s="350" t="s">
        <v>43</v>
      </c>
      <c r="C42" s="447" t="s">
        <v>71</v>
      </c>
      <c r="D42" s="448">
        <v>44343</v>
      </c>
      <c r="E42" s="289">
        <v>13923.25</v>
      </c>
      <c r="F42" s="289">
        <v>13843.016666666668</v>
      </c>
      <c r="G42" s="290">
        <v>13727.083333333336</v>
      </c>
      <c r="H42" s="290">
        <v>13530.916666666668</v>
      </c>
      <c r="I42" s="290">
        <v>13414.983333333335</v>
      </c>
      <c r="J42" s="290">
        <v>14039.183333333336</v>
      </c>
      <c r="K42" s="290">
        <v>14155.116666666667</v>
      </c>
      <c r="L42" s="290">
        <v>14351.283333333336</v>
      </c>
      <c r="M42" s="277">
        <v>13958.95</v>
      </c>
      <c r="N42" s="277">
        <v>13646.85</v>
      </c>
      <c r="O42" s="292">
        <v>100750</v>
      </c>
      <c r="P42" s="293">
        <v>2.7536970933197347E-2</v>
      </c>
    </row>
    <row r="43" spans="1:16" ht="15">
      <c r="A43" s="255">
        <v>33</v>
      </c>
      <c r="B43" s="350" t="s">
        <v>72</v>
      </c>
      <c r="C43" s="447" t="s">
        <v>73</v>
      </c>
      <c r="D43" s="448">
        <v>44343</v>
      </c>
      <c r="E43" s="289">
        <v>455.1</v>
      </c>
      <c r="F43" s="289">
        <v>452.78333333333336</v>
      </c>
      <c r="G43" s="290">
        <v>449.01666666666671</v>
      </c>
      <c r="H43" s="290">
        <v>442.93333333333334</v>
      </c>
      <c r="I43" s="290">
        <v>439.16666666666669</v>
      </c>
      <c r="J43" s="290">
        <v>458.86666666666673</v>
      </c>
      <c r="K43" s="290">
        <v>462.63333333333338</v>
      </c>
      <c r="L43" s="290">
        <v>468.71666666666675</v>
      </c>
      <c r="M43" s="277">
        <v>456.55</v>
      </c>
      <c r="N43" s="277">
        <v>446.7</v>
      </c>
      <c r="O43" s="292">
        <v>45257400</v>
      </c>
      <c r="P43" s="293">
        <v>-2.1178027796161483E-2</v>
      </c>
    </row>
    <row r="44" spans="1:16" ht="15">
      <c r="A44" s="255">
        <v>34</v>
      </c>
      <c r="B44" s="350" t="s">
        <v>49</v>
      </c>
      <c r="C44" s="447" t="s">
        <v>74</v>
      </c>
      <c r="D44" s="448">
        <v>44343</v>
      </c>
      <c r="E44" s="289">
        <v>3422.9</v>
      </c>
      <c r="F44" s="289">
        <v>3439.6</v>
      </c>
      <c r="G44" s="290">
        <v>3396.35</v>
      </c>
      <c r="H44" s="290">
        <v>3369.8</v>
      </c>
      <c r="I44" s="290">
        <v>3326.55</v>
      </c>
      <c r="J44" s="290">
        <v>3466.1499999999996</v>
      </c>
      <c r="K44" s="290">
        <v>3509.3999999999996</v>
      </c>
      <c r="L44" s="290">
        <v>3535.9499999999994</v>
      </c>
      <c r="M44" s="277">
        <v>3482.85</v>
      </c>
      <c r="N44" s="277">
        <v>3413.05</v>
      </c>
      <c r="O44" s="292">
        <v>1999200</v>
      </c>
      <c r="P44" s="293">
        <v>7.6227390180878554E-2</v>
      </c>
    </row>
    <row r="45" spans="1:16" ht="15">
      <c r="A45" s="255">
        <v>35</v>
      </c>
      <c r="B45" s="350" t="s">
        <v>51</v>
      </c>
      <c r="C45" s="447" t="s">
        <v>75</v>
      </c>
      <c r="D45" s="448">
        <v>44343</v>
      </c>
      <c r="E45" s="289">
        <v>627.95000000000005</v>
      </c>
      <c r="F45" s="289">
        <v>623.23333333333346</v>
      </c>
      <c r="G45" s="290">
        <v>612.6166666666669</v>
      </c>
      <c r="H45" s="290">
        <v>597.28333333333342</v>
      </c>
      <c r="I45" s="290">
        <v>586.66666666666686</v>
      </c>
      <c r="J45" s="290">
        <v>638.56666666666695</v>
      </c>
      <c r="K45" s="290">
        <v>649.18333333333351</v>
      </c>
      <c r="L45" s="290">
        <v>664.51666666666699</v>
      </c>
      <c r="M45" s="277">
        <v>633.85</v>
      </c>
      <c r="N45" s="277">
        <v>607.9</v>
      </c>
      <c r="O45" s="292">
        <v>21430200</v>
      </c>
      <c r="P45" s="293">
        <v>9.0329079919409E-2</v>
      </c>
    </row>
    <row r="46" spans="1:16" ht="15">
      <c r="A46" s="255">
        <v>36</v>
      </c>
      <c r="B46" s="350" t="s">
        <v>53</v>
      </c>
      <c r="C46" s="447" t="s">
        <v>76</v>
      </c>
      <c r="D46" s="448">
        <v>44343</v>
      </c>
      <c r="E46" s="289">
        <v>147.85</v>
      </c>
      <c r="F46" s="289">
        <v>148.16666666666666</v>
      </c>
      <c r="G46" s="290">
        <v>144.63333333333333</v>
      </c>
      <c r="H46" s="290">
        <v>141.41666666666666</v>
      </c>
      <c r="I46" s="290">
        <v>137.88333333333333</v>
      </c>
      <c r="J46" s="290">
        <v>151.38333333333333</v>
      </c>
      <c r="K46" s="290">
        <v>154.91666666666669</v>
      </c>
      <c r="L46" s="290">
        <v>158.13333333333333</v>
      </c>
      <c r="M46" s="277">
        <v>151.69999999999999</v>
      </c>
      <c r="N46" s="277">
        <v>144.94999999999999</v>
      </c>
      <c r="O46" s="292">
        <v>63023400</v>
      </c>
      <c r="P46" s="293">
        <v>2.3682133146215246E-2</v>
      </c>
    </row>
    <row r="47" spans="1:16" ht="15">
      <c r="A47" s="255">
        <v>37</v>
      </c>
      <c r="B47" s="350" t="s">
        <v>56</v>
      </c>
      <c r="C47" s="447" t="s">
        <v>81</v>
      </c>
      <c r="D47" s="448">
        <v>44343</v>
      </c>
      <c r="E47" s="289">
        <v>557.20000000000005</v>
      </c>
      <c r="F47" s="289">
        <v>547.98333333333335</v>
      </c>
      <c r="G47" s="290">
        <v>536.2166666666667</v>
      </c>
      <c r="H47" s="290">
        <v>515.23333333333335</v>
      </c>
      <c r="I47" s="290">
        <v>503.4666666666667</v>
      </c>
      <c r="J47" s="290">
        <v>568.9666666666667</v>
      </c>
      <c r="K47" s="290">
        <v>580.73333333333335</v>
      </c>
      <c r="L47" s="290">
        <v>601.7166666666667</v>
      </c>
      <c r="M47" s="277">
        <v>559.75</v>
      </c>
      <c r="N47" s="277">
        <v>527</v>
      </c>
      <c r="O47" s="292">
        <v>5750000</v>
      </c>
      <c r="P47" s="293">
        <v>0.11731843575418995</v>
      </c>
    </row>
    <row r="48" spans="1:16" ht="15">
      <c r="A48" s="255">
        <v>38</v>
      </c>
      <c r="B48" s="370" t="s">
        <v>51</v>
      </c>
      <c r="C48" s="447" t="s">
        <v>82</v>
      </c>
      <c r="D48" s="448">
        <v>44343</v>
      </c>
      <c r="E48" s="289">
        <v>903</v>
      </c>
      <c r="F48" s="289">
        <v>897.33333333333337</v>
      </c>
      <c r="G48" s="290">
        <v>885.26666666666677</v>
      </c>
      <c r="H48" s="290">
        <v>867.53333333333342</v>
      </c>
      <c r="I48" s="290">
        <v>855.46666666666681</v>
      </c>
      <c r="J48" s="290">
        <v>915.06666666666672</v>
      </c>
      <c r="K48" s="290">
        <v>927.13333333333333</v>
      </c>
      <c r="L48" s="290">
        <v>944.86666666666667</v>
      </c>
      <c r="M48" s="277">
        <v>909.4</v>
      </c>
      <c r="N48" s="277">
        <v>879.6</v>
      </c>
      <c r="O48" s="292">
        <v>17023500</v>
      </c>
      <c r="P48" s="293">
        <v>-5.4273643158921026E-2</v>
      </c>
    </row>
    <row r="49" spans="1:16" ht="15">
      <c r="A49" s="255">
        <v>39</v>
      </c>
      <c r="B49" s="350" t="s">
        <v>39</v>
      </c>
      <c r="C49" s="447" t="s">
        <v>83</v>
      </c>
      <c r="D49" s="448">
        <v>44343</v>
      </c>
      <c r="E49" s="289">
        <v>148.05000000000001</v>
      </c>
      <c r="F49" s="289">
        <v>145.28333333333333</v>
      </c>
      <c r="G49" s="290">
        <v>140.56666666666666</v>
      </c>
      <c r="H49" s="290">
        <v>133.08333333333334</v>
      </c>
      <c r="I49" s="290">
        <v>128.36666666666667</v>
      </c>
      <c r="J49" s="290">
        <v>152.76666666666665</v>
      </c>
      <c r="K49" s="290">
        <v>157.48333333333329</v>
      </c>
      <c r="L49" s="290">
        <v>164.96666666666664</v>
      </c>
      <c r="M49" s="277">
        <v>150</v>
      </c>
      <c r="N49" s="277">
        <v>137.80000000000001</v>
      </c>
      <c r="O49" s="292">
        <v>38606400</v>
      </c>
      <c r="P49" s="293">
        <v>9.0779636881452477E-2</v>
      </c>
    </row>
    <row r="50" spans="1:16" ht="15">
      <c r="A50" s="255">
        <v>40</v>
      </c>
      <c r="B50" s="350" t="s">
        <v>106</v>
      </c>
      <c r="C50" s="447" t="s">
        <v>822</v>
      </c>
      <c r="D50" s="448">
        <v>44343</v>
      </c>
      <c r="E50" s="289">
        <v>3230.2</v>
      </c>
      <c r="F50" s="289">
        <v>3249.2833333333333</v>
      </c>
      <c r="G50" s="290">
        <v>3128.3166666666666</v>
      </c>
      <c r="H50" s="290">
        <v>3026.4333333333334</v>
      </c>
      <c r="I50" s="290">
        <v>2905.4666666666667</v>
      </c>
      <c r="J50" s="290">
        <v>3351.1666666666665</v>
      </c>
      <c r="K50" s="290">
        <v>3472.1333333333328</v>
      </c>
      <c r="L50" s="290">
        <v>3574.0166666666664</v>
      </c>
      <c r="M50" s="277">
        <v>3370.25</v>
      </c>
      <c r="N50" s="277">
        <v>3147.4</v>
      </c>
      <c r="O50" s="292">
        <v>1011950</v>
      </c>
      <c r="P50" s="293">
        <v>0.15790377023857199</v>
      </c>
    </row>
    <row r="51" spans="1:16" ht="15">
      <c r="A51" s="255">
        <v>41</v>
      </c>
      <c r="B51" s="350" t="s">
        <v>49</v>
      </c>
      <c r="C51" s="447" t="s">
        <v>84</v>
      </c>
      <c r="D51" s="448">
        <v>44343</v>
      </c>
      <c r="E51" s="289">
        <v>1524.9</v>
      </c>
      <c r="F51" s="289">
        <v>1520.8166666666666</v>
      </c>
      <c r="G51" s="290">
        <v>1513.6333333333332</v>
      </c>
      <c r="H51" s="290">
        <v>1502.3666666666666</v>
      </c>
      <c r="I51" s="290">
        <v>1495.1833333333332</v>
      </c>
      <c r="J51" s="290">
        <v>1532.0833333333333</v>
      </c>
      <c r="K51" s="290">
        <v>1539.2666666666667</v>
      </c>
      <c r="L51" s="290">
        <v>1550.5333333333333</v>
      </c>
      <c r="M51" s="277">
        <v>1528</v>
      </c>
      <c r="N51" s="277">
        <v>1509.55</v>
      </c>
      <c r="O51" s="292">
        <v>3353350</v>
      </c>
      <c r="P51" s="293">
        <v>-3.1439547108774765E-2</v>
      </c>
    </row>
    <row r="52" spans="1:16" ht="15">
      <c r="A52" s="255">
        <v>42</v>
      </c>
      <c r="B52" s="350" t="s">
        <v>39</v>
      </c>
      <c r="C52" s="447" t="s">
        <v>85</v>
      </c>
      <c r="D52" s="448">
        <v>44343</v>
      </c>
      <c r="E52" s="289">
        <v>583.45000000000005</v>
      </c>
      <c r="F52" s="289">
        <v>585.81666666666672</v>
      </c>
      <c r="G52" s="290">
        <v>578.83333333333348</v>
      </c>
      <c r="H52" s="290">
        <v>574.21666666666681</v>
      </c>
      <c r="I52" s="290">
        <v>567.23333333333358</v>
      </c>
      <c r="J52" s="290">
        <v>590.43333333333339</v>
      </c>
      <c r="K52" s="290">
        <v>597.41666666666674</v>
      </c>
      <c r="L52" s="290">
        <v>602.0333333333333</v>
      </c>
      <c r="M52" s="277">
        <v>592.79999999999995</v>
      </c>
      <c r="N52" s="277">
        <v>581.20000000000005</v>
      </c>
      <c r="O52" s="292">
        <v>7027248</v>
      </c>
      <c r="P52" s="293">
        <v>2.3912548394443178E-2</v>
      </c>
    </row>
    <row r="53" spans="1:16" ht="15">
      <c r="A53" s="255">
        <v>43</v>
      </c>
      <c r="B53" s="350" t="s">
        <v>53</v>
      </c>
      <c r="C53" s="447" t="s">
        <v>231</v>
      </c>
      <c r="D53" s="448">
        <v>44343</v>
      </c>
      <c r="E53" s="289">
        <v>168.35</v>
      </c>
      <c r="F53" s="289">
        <v>169.4</v>
      </c>
      <c r="G53" s="290">
        <v>166.15</v>
      </c>
      <c r="H53" s="290">
        <v>163.95</v>
      </c>
      <c r="I53" s="290">
        <v>160.69999999999999</v>
      </c>
      <c r="J53" s="290">
        <v>171.60000000000002</v>
      </c>
      <c r="K53" s="290">
        <v>174.85000000000002</v>
      </c>
      <c r="L53" s="290">
        <v>177.05000000000004</v>
      </c>
      <c r="M53" s="277">
        <v>172.65</v>
      </c>
      <c r="N53" s="277">
        <v>167.2</v>
      </c>
      <c r="O53" s="292">
        <v>5502500</v>
      </c>
      <c r="P53" s="293">
        <v>6.1602870813397131E-2</v>
      </c>
    </row>
    <row r="54" spans="1:16" ht="15">
      <c r="A54" s="255">
        <v>44</v>
      </c>
      <c r="B54" s="350" t="s">
        <v>63</v>
      </c>
      <c r="C54" s="447" t="s">
        <v>86</v>
      </c>
      <c r="D54" s="448">
        <v>44343</v>
      </c>
      <c r="E54" s="289">
        <v>835.15</v>
      </c>
      <c r="F54" s="289">
        <v>838.4</v>
      </c>
      <c r="G54" s="290">
        <v>828.8</v>
      </c>
      <c r="H54" s="290">
        <v>822.44999999999993</v>
      </c>
      <c r="I54" s="290">
        <v>812.84999999999991</v>
      </c>
      <c r="J54" s="290">
        <v>844.75</v>
      </c>
      <c r="K54" s="290">
        <v>854.35000000000014</v>
      </c>
      <c r="L54" s="290">
        <v>860.7</v>
      </c>
      <c r="M54" s="277">
        <v>848</v>
      </c>
      <c r="N54" s="277">
        <v>832.05</v>
      </c>
      <c r="O54" s="292">
        <v>946800</v>
      </c>
      <c r="P54" s="293">
        <v>-1.6209476309226933E-2</v>
      </c>
    </row>
    <row r="55" spans="1:16" ht="15">
      <c r="A55" s="255">
        <v>45</v>
      </c>
      <c r="B55" s="350" t="s">
        <v>49</v>
      </c>
      <c r="C55" s="447" t="s">
        <v>87</v>
      </c>
      <c r="D55" s="448">
        <v>44343</v>
      </c>
      <c r="E55" s="289">
        <v>525.9</v>
      </c>
      <c r="F55" s="289">
        <v>528.4666666666667</v>
      </c>
      <c r="G55" s="290">
        <v>518.68333333333339</v>
      </c>
      <c r="H55" s="290">
        <v>511.4666666666667</v>
      </c>
      <c r="I55" s="290">
        <v>501.68333333333339</v>
      </c>
      <c r="J55" s="290">
        <v>535.68333333333339</v>
      </c>
      <c r="K55" s="290">
        <v>545.4666666666667</v>
      </c>
      <c r="L55" s="290">
        <v>552.68333333333339</v>
      </c>
      <c r="M55" s="277">
        <v>538.25</v>
      </c>
      <c r="N55" s="277">
        <v>521.25</v>
      </c>
      <c r="O55" s="292">
        <v>13492500</v>
      </c>
      <c r="P55" s="293">
        <v>6.4602031758556069E-2</v>
      </c>
    </row>
    <row r="56" spans="1:16" ht="15">
      <c r="A56" s="255">
        <v>46</v>
      </c>
      <c r="B56" s="350" t="s">
        <v>839</v>
      </c>
      <c r="C56" s="447" t="s">
        <v>342</v>
      </c>
      <c r="D56" s="448">
        <v>44343</v>
      </c>
      <c r="E56" s="289">
        <v>1786.8</v>
      </c>
      <c r="F56" s="289">
        <v>1799.1000000000001</v>
      </c>
      <c r="G56" s="290">
        <v>1766.0000000000002</v>
      </c>
      <c r="H56" s="290">
        <v>1745.2</v>
      </c>
      <c r="I56" s="290">
        <v>1712.1000000000001</v>
      </c>
      <c r="J56" s="290">
        <v>1819.9000000000003</v>
      </c>
      <c r="K56" s="290">
        <v>1853.0000000000002</v>
      </c>
      <c r="L56" s="290">
        <v>1873.8000000000004</v>
      </c>
      <c r="M56" s="277">
        <v>1832.2</v>
      </c>
      <c r="N56" s="277">
        <v>1778.3</v>
      </c>
      <c r="O56" s="292">
        <v>1651500</v>
      </c>
      <c r="P56" s="293">
        <v>4.5584045584045586E-2</v>
      </c>
    </row>
    <row r="57" spans="1:16" ht="15">
      <c r="A57" s="255">
        <v>47</v>
      </c>
      <c r="B57" s="350" t="s">
        <v>51</v>
      </c>
      <c r="C57" s="447" t="s">
        <v>90</v>
      </c>
      <c r="D57" s="448">
        <v>44343</v>
      </c>
      <c r="E57" s="289">
        <v>4164.1000000000004</v>
      </c>
      <c r="F57" s="289">
        <v>4153.1000000000004</v>
      </c>
      <c r="G57" s="290">
        <v>4077.6500000000005</v>
      </c>
      <c r="H57" s="290">
        <v>3991.2000000000003</v>
      </c>
      <c r="I57" s="290">
        <v>3915.7500000000005</v>
      </c>
      <c r="J57" s="290">
        <v>4239.5500000000011</v>
      </c>
      <c r="K57" s="290">
        <v>4315.0000000000018</v>
      </c>
      <c r="L57" s="290">
        <v>4401.4500000000007</v>
      </c>
      <c r="M57" s="277">
        <v>4228.55</v>
      </c>
      <c r="N57" s="277">
        <v>4066.65</v>
      </c>
      <c r="O57" s="292">
        <v>2592800</v>
      </c>
      <c r="P57" s="293">
        <v>2.2075055187637971E-2</v>
      </c>
    </row>
    <row r="58" spans="1:16" ht="15">
      <c r="A58" s="255">
        <v>48</v>
      </c>
      <c r="B58" s="350" t="s">
        <v>91</v>
      </c>
      <c r="C58" s="447" t="s">
        <v>92</v>
      </c>
      <c r="D58" s="448">
        <v>44343</v>
      </c>
      <c r="E58" s="289">
        <v>266.95</v>
      </c>
      <c r="F58" s="289">
        <v>265.13333333333333</v>
      </c>
      <c r="G58" s="290">
        <v>262.31666666666666</v>
      </c>
      <c r="H58" s="290">
        <v>257.68333333333334</v>
      </c>
      <c r="I58" s="290">
        <v>254.86666666666667</v>
      </c>
      <c r="J58" s="290">
        <v>269.76666666666665</v>
      </c>
      <c r="K58" s="290">
        <v>272.58333333333326</v>
      </c>
      <c r="L58" s="290">
        <v>277.21666666666664</v>
      </c>
      <c r="M58" s="277">
        <v>267.95</v>
      </c>
      <c r="N58" s="277">
        <v>260.5</v>
      </c>
      <c r="O58" s="292">
        <v>30327000</v>
      </c>
      <c r="P58" s="293">
        <v>-6.605691056910569E-2</v>
      </c>
    </row>
    <row r="59" spans="1:16" ht="15">
      <c r="A59" s="255">
        <v>49</v>
      </c>
      <c r="B59" s="350" t="s">
        <v>51</v>
      </c>
      <c r="C59" s="447" t="s">
        <v>93</v>
      </c>
      <c r="D59" s="448">
        <v>44343</v>
      </c>
      <c r="E59" s="289">
        <v>5345.35</v>
      </c>
      <c r="F59" s="289">
        <v>5345.5999999999995</v>
      </c>
      <c r="G59" s="290">
        <v>5284.2499999999991</v>
      </c>
      <c r="H59" s="290">
        <v>5223.1499999999996</v>
      </c>
      <c r="I59" s="290">
        <v>5161.7999999999993</v>
      </c>
      <c r="J59" s="290">
        <v>5406.6999999999989</v>
      </c>
      <c r="K59" s="290">
        <v>5468.0499999999993</v>
      </c>
      <c r="L59" s="290">
        <v>5529.1499999999987</v>
      </c>
      <c r="M59" s="277">
        <v>5406.95</v>
      </c>
      <c r="N59" s="277">
        <v>5284.5</v>
      </c>
      <c r="O59" s="292">
        <v>3333000</v>
      </c>
      <c r="P59" s="293">
        <v>-5.9277485739850132E-3</v>
      </c>
    </row>
    <row r="60" spans="1:16" ht="15">
      <c r="A60" s="255">
        <v>50</v>
      </c>
      <c r="B60" s="350" t="s">
        <v>43</v>
      </c>
      <c r="C60" s="447" t="s">
        <v>94</v>
      </c>
      <c r="D60" s="448">
        <v>44343</v>
      </c>
      <c r="E60" s="289">
        <v>2462.0500000000002</v>
      </c>
      <c r="F60" s="289">
        <v>2450.2000000000003</v>
      </c>
      <c r="G60" s="290">
        <v>2435.4000000000005</v>
      </c>
      <c r="H60" s="290">
        <v>2408.7500000000005</v>
      </c>
      <c r="I60" s="290">
        <v>2393.9500000000007</v>
      </c>
      <c r="J60" s="290">
        <v>2476.8500000000004</v>
      </c>
      <c r="K60" s="290">
        <v>2491.6500000000005</v>
      </c>
      <c r="L60" s="290">
        <v>2518.3000000000002</v>
      </c>
      <c r="M60" s="277">
        <v>2465</v>
      </c>
      <c r="N60" s="277">
        <v>2423.5500000000002</v>
      </c>
      <c r="O60" s="292">
        <v>2656850</v>
      </c>
      <c r="P60" s="293">
        <v>1.0920229058463177E-2</v>
      </c>
    </row>
    <row r="61" spans="1:16" ht="15">
      <c r="A61" s="255">
        <v>51</v>
      </c>
      <c r="B61" s="350" t="s">
        <v>43</v>
      </c>
      <c r="C61" s="447" t="s">
        <v>96</v>
      </c>
      <c r="D61" s="448">
        <v>44343</v>
      </c>
      <c r="E61" s="289">
        <v>1185.6500000000001</v>
      </c>
      <c r="F61" s="289">
        <v>1181.6000000000001</v>
      </c>
      <c r="G61" s="290">
        <v>1172.5500000000002</v>
      </c>
      <c r="H61" s="290">
        <v>1159.45</v>
      </c>
      <c r="I61" s="290">
        <v>1150.4000000000001</v>
      </c>
      <c r="J61" s="290">
        <v>1194.7000000000003</v>
      </c>
      <c r="K61" s="290">
        <v>1203.75</v>
      </c>
      <c r="L61" s="290">
        <v>1216.8500000000004</v>
      </c>
      <c r="M61" s="277">
        <v>1190.6500000000001</v>
      </c>
      <c r="N61" s="277">
        <v>1168.5</v>
      </c>
      <c r="O61" s="292">
        <v>2969450</v>
      </c>
      <c r="P61" s="293">
        <v>-6.5755320989790617E-2</v>
      </c>
    </row>
    <row r="62" spans="1:16" ht="15">
      <c r="A62" s="255">
        <v>52</v>
      </c>
      <c r="B62" s="350" t="s">
        <v>43</v>
      </c>
      <c r="C62" s="447" t="s">
        <v>97</v>
      </c>
      <c r="D62" s="448">
        <v>44343</v>
      </c>
      <c r="E62" s="289">
        <v>186.35</v>
      </c>
      <c r="F62" s="289">
        <v>185.88333333333335</v>
      </c>
      <c r="G62" s="290">
        <v>185.01666666666671</v>
      </c>
      <c r="H62" s="290">
        <v>183.68333333333337</v>
      </c>
      <c r="I62" s="290">
        <v>182.81666666666672</v>
      </c>
      <c r="J62" s="290">
        <v>187.2166666666667</v>
      </c>
      <c r="K62" s="290">
        <v>188.08333333333331</v>
      </c>
      <c r="L62" s="290">
        <v>189.41666666666669</v>
      </c>
      <c r="M62" s="277">
        <v>186.75</v>
      </c>
      <c r="N62" s="277">
        <v>184.55</v>
      </c>
      <c r="O62" s="292">
        <v>11955600</v>
      </c>
      <c r="P62" s="293">
        <v>2.5000000000000001E-2</v>
      </c>
    </row>
    <row r="63" spans="1:16" ht="15">
      <c r="A63" s="255">
        <v>53</v>
      </c>
      <c r="B63" s="350" t="s">
        <v>53</v>
      </c>
      <c r="C63" s="447" t="s">
        <v>98</v>
      </c>
      <c r="D63" s="448">
        <v>44343</v>
      </c>
      <c r="E63" s="289">
        <v>80.099999999999994</v>
      </c>
      <c r="F63" s="289">
        <v>79.683333333333337</v>
      </c>
      <c r="G63" s="290">
        <v>78.666666666666671</v>
      </c>
      <c r="H63" s="290">
        <v>77.233333333333334</v>
      </c>
      <c r="I63" s="290">
        <v>76.216666666666669</v>
      </c>
      <c r="J63" s="290">
        <v>81.116666666666674</v>
      </c>
      <c r="K63" s="290">
        <v>82.133333333333326</v>
      </c>
      <c r="L63" s="290">
        <v>83.566666666666677</v>
      </c>
      <c r="M63" s="277">
        <v>80.7</v>
      </c>
      <c r="N63" s="277">
        <v>78.25</v>
      </c>
      <c r="O63" s="292">
        <v>66940000</v>
      </c>
      <c r="P63" s="293">
        <v>2.905457340507302E-2</v>
      </c>
    </row>
    <row r="64" spans="1:16" ht="15">
      <c r="A64" s="255">
        <v>54</v>
      </c>
      <c r="B64" s="370" t="s">
        <v>72</v>
      </c>
      <c r="C64" s="447" t="s">
        <v>99</v>
      </c>
      <c r="D64" s="448">
        <v>44343</v>
      </c>
      <c r="E64" s="289">
        <v>155.25</v>
      </c>
      <c r="F64" s="289">
        <v>154.31666666666669</v>
      </c>
      <c r="G64" s="290">
        <v>152.53333333333339</v>
      </c>
      <c r="H64" s="290">
        <v>149.81666666666669</v>
      </c>
      <c r="I64" s="290">
        <v>148.03333333333339</v>
      </c>
      <c r="J64" s="290">
        <v>157.03333333333339</v>
      </c>
      <c r="K64" s="290">
        <v>158.81666666666669</v>
      </c>
      <c r="L64" s="290">
        <v>161.53333333333339</v>
      </c>
      <c r="M64" s="277">
        <v>156.1</v>
      </c>
      <c r="N64" s="277">
        <v>151.6</v>
      </c>
      <c r="O64" s="292">
        <v>31408900</v>
      </c>
      <c r="P64" s="293">
        <v>-1.3412531136232995E-2</v>
      </c>
    </row>
    <row r="65" spans="1:16" ht="15">
      <c r="A65" s="255">
        <v>55</v>
      </c>
      <c r="B65" s="350" t="s">
        <v>51</v>
      </c>
      <c r="C65" s="447" t="s">
        <v>100</v>
      </c>
      <c r="D65" s="448">
        <v>44343</v>
      </c>
      <c r="E65" s="289">
        <v>629</v>
      </c>
      <c r="F65" s="289">
        <v>623.7833333333333</v>
      </c>
      <c r="G65" s="290">
        <v>609.61666666666656</v>
      </c>
      <c r="H65" s="290">
        <v>590.23333333333323</v>
      </c>
      <c r="I65" s="290">
        <v>576.06666666666649</v>
      </c>
      <c r="J65" s="290">
        <v>643.16666666666663</v>
      </c>
      <c r="K65" s="290">
        <v>657.33333333333337</v>
      </c>
      <c r="L65" s="290">
        <v>676.7166666666667</v>
      </c>
      <c r="M65" s="277">
        <v>637.95000000000005</v>
      </c>
      <c r="N65" s="277">
        <v>604.4</v>
      </c>
      <c r="O65" s="292">
        <v>8721600</v>
      </c>
      <c r="P65" s="293">
        <v>5.5688146380270488E-3</v>
      </c>
    </row>
    <row r="66" spans="1:16" ht="15">
      <c r="A66" s="255">
        <v>56</v>
      </c>
      <c r="B66" s="350" t="s">
        <v>101</v>
      </c>
      <c r="C66" s="447" t="s">
        <v>102</v>
      </c>
      <c r="D66" s="448">
        <v>44343</v>
      </c>
      <c r="E66" s="289">
        <v>25.05</v>
      </c>
      <c r="F66" s="289">
        <v>24.733333333333334</v>
      </c>
      <c r="G66" s="290">
        <v>24.31666666666667</v>
      </c>
      <c r="H66" s="290">
        <v>23.583333333333336</v>
      </c>
      <c r="I66" s="290">
        <v>23.166666666666671</v>
      </c>
      <c r="J66" s="290">
        <v>25.466666666666669</v>
      </c>
      <c r="K66" s="290">
        <v>25.883333333333333</v>
      </c>
      <c r="L66" s="290">
        <v>26.616666666666667</v>
      </c>
      <c r="M66" s="277">
        <v>25.15</v>
      </c>
      <c r="N66" s="277">
        <v>24</v>
      </c>
      <c r="O66" s="292">
        <v>141480000</v>
      </c>
      <c r="P66" s="293">
        <v>1.2738853503184713E-3</v>
      </c>
    </row>
    <row r="67" spans="1:16" ht="15">
      <c r="A67" s="255">
        <v>57</v>
      </c>
      <c r="B67" s="350" t="s">
        <v>49</v>
      </c>
      <c r="C67" s="447" t="s">
        <v>103</v>
      </c>
      <c r="D67" s="448">
        <v>44343</v>
      </c>
      <c r="E67" s="411">
        <v>712.05</v>
      </c>
      <c r="F67" s="411">
        <v>709.68333333333339</v>
      </c>
      <c r="G67" s="412">
        <v>704.01666666666677</v>
      </c>
      <c r="H67" s="412">
        <v>695.98333333333335</v>
      </c>
      <c r="I67" s="412">
        <v>690.31666666666672</v>
      </c>
      <c r="J67" s="412">
        <v>717.71666666666681</v>
      </c>
      <c r="K67" s="412">
        <v>723.38333333333333</v>
      </c>
      <c r="L67" s="412">
        <v>731.41666666666686</v>
      </c>
      <c r="M67" s="413">
        <v>715.35</v>
      </c>
      <c r="N67" s="413">
        <v>701.65</v>
      </c>
      <c r="O67" s="414">
        <v>4202000</v>
      </c>
      <c r="P67" s="415">
        <v>2.1887159533073929E-2</v>
      </c>
    </row>
    <row r="68" spans="1:16" ht="15">
      <c r="A68" s="255">
        <v>58</v>
      </c>
      <c r="B68" s="350" t="s">
        <v>91</v>
      </c>
      <c r="C68" s="447" t="s">
        <v>244</v>
      </c>
      <c r="D68" s="448">
        <v>44343</v>
      </c>
      <c r="E68" s="289">
        <v>1249.75</v>
      </c>
      <c r="F68" s="289">
        <v>1245.95</v>
      </c>
      <c r="G68" s="290">
        <v>1229.1000000000001</v>
      </c>
      <c r="H68" s="290">
        <v>1208.45</v>
      </c>
      <c r="I68" s="290">
        <v>1191.6000000000001</v>
      </c>
      <c r="J68" s="290">
        <v>1266.6000000000001</v>
      </c>
      <c r="K68" s="290">
        <v>1283.45</v>
      </c>
      <c r="L68" s="290">
        <v>1304.1000000000001</v>
      </c>
      <c r="M68" s="277">
        <v>1262.8</v>
      </c>
      <c r="N68" s="277">
        <v>1225.3</v>
      </c>
      <c r="O68" s="292">
        <v>1777750</v>
      </c>
      <c r="P68" s="293">
        <v>4.3893129770992363E-2</v>
      </c>
    </row>
    <row r="69" spans="1:16" ht="15">
      <c r="A69" s="255">
        <v>59</v>
      </c>
      <c r="B69" s="370" t="s">
        <v>51</v>
      </c>
      <c r="C69" s="447" t="s">
        <v>367</v>
      </c>
      <c r="D69" s="448">
        <v>44343</v>
      </c>
      <c r="E69" s="289">
        <v>366.15</v>
      </c>
      <c r="F69" s="289">
        <v>361.5</v>
      </c>
      <c r="G69" s="290">
        <v>355.5</v>
      </c>
      <c r="H69" s="290">
        <v>344.85</v>
      </c>
      <c r="I69" s="290">
        <v>338.85</v>
      </c>
      <c r="J69" s="290">
        <v>372.15</v>
      </c>
      <c r="K69" s="290">
        <v>378.15</v>
      </c>
      <c r="L69" s="290">
        <v>388.79999999999995</v>
      </c>
      <c r="M69" s="277">
        <v>367.5</v>
      </c>
      <c r="N69" s="277">
        <v>350.85</v>
      </c>
      <c r="O69" s="292">
        <v>8055350</v>
      </c>
      <c r="P69" s="293">
        <v>0.11931940555675211</v>
      </c>
    </row>
    <row r="70" spans="1:16" ht="15">
      <c r="A70" s="255">
        <v>60</v>
      </c>
      <c r="B70" s="350" t="s">
        <v>37</v>
      </c>
      <c r="C70" s="447" t="s">
        <v>104</v>
      </c>
      <c r="D70" s="448">
        <v>44343</v>
      </c>
      <c r="E70" s="289">
        <v>1449.4</v>
      </c>
      <c r="F70" s="289">
        <v>1455.7333333333333</v>
      </c>
      <c r="G70" s="290">
        <v>1431.6666666666667</v>
      </c>
      <c r="H70" s="290">
        <v>1413.9333333333334</v>
      </c>
      <c r="I70" s="290">
        <v>1389.8666666666668</v>
      </c>
      <c r="J70" s="290">
        <v>1473.4666666666667</v>
      </c>
      <c r="K70" s="290">
        <v>1497.5333333333333</v>
      </c>
      <c r="L70" s="290">
        <v>1515.2666666666667</v>
      </c>
      <c r="M70" s="277">
        <v>1479.8</v>
      </c>
      <c r="N70" s="277">
        <v>1438</v>
      </c>
      <c r="O70" s="292">
        <v>14852300</v>
      </c>
      <c r="P70" s="293">
        <v>-4.0769524780226779E-3</v>
      </c>
    </row>
    <row r="71" spans="1:16" ht="15">
      <c r="A71" s="255">
        <v>61</v>
      </c>
      <c r="B71" s="350" t="s">
        <v>72</v>
      </c>
      <c r="C71" s="447" t="s">
        <v>372</v>
      </c>
      <c r="D71" s="448">
        <v>44343</v>
      </c>
      <c r="E71" s="289">
        <v>530.35</v>
      </c>
      <c r="F71" s="289">
        <v>532.7166666666667</v>
      </c>
      <c r="G71" s="290">
        <v>526.73333333333335</v>
      </c>
      <c r="H71" s="290">
        <v>523.11666666666667</v>
      </c>
      <c r="I71" s="290">
        <v>517.13333333333333</v>
      </c>
      <c r="J71" s="290">
        <v>536.33333333333337</v>
      </c>
      <c r="K71" s="290">
        <v>542.31666666666672</v>
      </c>
      <c r="L71" s="290">
        <v>545.93333333333339</v>
      </c>
      <c r="M71" s="277">
        <v>538.70000000000005</v>
      </c>
      <c r="N71" s="277">
        <v>529.1</v>
      </c>
      <c r="O71" s="292">
        <v>1057500</v>
      </c>
      <c r="P71" s="293">
        <v>0.14324324324324325</v>
      </c>
    </row>
    <row r="72" spans="1:16" ht="15">
      <c r="A72" s="255">
        <v>62</v>
      </c>
      <c r="B72" s="350" t="s">
        <v>63</v>
      </c>
      <c r="C72" s="447" t="s">
        <v>105</v>
      </c>
      <c r="D72" s="448">
        <v>44343</v>
      </c>
      <c r="E72" s="289">
        <v>1011.55</v>
      </c>
      <c r="F72" s="289">
        <v>1011.5833333333334</v>
      </c>
      <c r="G72" s="290">
        <v>1005.4666666666667</v>
      </c>
      <c r="H72" s="290">
        <v>999.38333333333333</v>
      </c>
      <c r="I72" s="290">
        <v>993.26666666666665</v>
      </c>
      <c r="J72" s="290">
        <v>1017.6666666666667</v>
      </c>
      <c r="K72" s="290">
        <v>1023.7833333333333</v>
      </c>
      <c r="L72" s="290">
        <v>1029.8666666666668</v>
      </c>
      <c r="M72" s="277">
        <v>1017.7</v>
      </c>
      <c r="N72" s="277">
        <v>1005.5</v>
      </c>
      <c r="O72" s="292">
        <v>4564500</v>
      </c>
      <c r="P72" s="293">
        <v>-4.5796532548249922E-3</v>
      </c>
    </row>
    <row r="73" spans="1:16" ht="15">
      <c r="A73" s="255">
        <v>63</v>
      </c>
      <c r="B73" s="350" t="s">
        <v>106</v>
      </c>
      <c r="C73" s="447" t="s">
        <v>107</v>
      </c>
      <c r="D73" s="448">
        <v>44343</v>
      </c>
      <c r="E73" s="289">
        <v>918.8</v>
      </c>
      <c r="F73" s="289">
        <v>918.93333333333339</v>
      </c>
      <c r="G73" s="290">
        <v>913.56666666666683</v>
      </c>
      <c r="H73" s="290">
        <v>908.33333333333348</v>
      </c>
      <c r="I73" s="290">
        <v>902.96666666666692</v>
      </c>
      <c r="J73" s="290">
        <v>924.16666666666674</v>
      </c>
      <c r="K73" s="290">
        <v>929.5333333333333</v>
      </c>
      <c r="L73" s="290">
        <v>934.76666666666665</v>
      </c>
      <c r="M73" s="277">
        <v>924.3</v>
      </c>
      <c r="N73" s="277">
        <v>913.7</v>
      </c>
      <c r="O73" s="292">
        <v>23613800</v>
      </c>
      <c r="P73" s="293">
        <v>2.019841977068853E-3</v>
      </c>
    </row>
    <row r="74" spans="1:16" ht="15">
      <c r="A74" s="255">
        <v>64</v>
      </c>
      <c r="B74" s="350" t="s">
        <v>56</v>
      </c>
      <c r="C74" s="447" t="s">
        <v>108</v>
      </c>
      <c r="D74" s="448">
        <v>44343</v>
      </c>
      <c r="E74" s="289">
        <v>2538.1999999999998</v>
      </c>
      <c r="F74" s="289">
        <v>2543.0500000000002</v>
      </c>
      <c r="G74" s="290">
        <v>2516.9500000000003</v>
      </c>
      <c r="H74" s="290">
        <v>2495.7000000000003</v>
      </c>
      <c r="I74" s="290">
        <v>2469.6000000000004</v>
      </c>
      <c r="J74" s="290">
        <v>2564.3000000000002</v>
      </c>
      <c r="K74" s="290">
        <v>2590.4000000000005</v>
      </c>
      <c r="L74" s="290">
        <v>2611.65</v>
      </c>
      <c r="M74" s="277">
        <v>2569.15</v>
      </c>
      <c r="N74" s="277">
        <v>2521.8000000000002</v>
      </c>
      <c r="O74" s="292">
        <v>15730800</v>
      </c>
      <c r="P74" s="293">
        <v>-4.2859228971962614E-2</v>
      </c>
    </row>
    <row r="75" spans="1:16" ht="15">
      <c r="A75" s="255">
        <v>65</v>
      </c>
      <c r="B75" s="350" t="s">
        <v>56</v>
      </c>
      <c r="C75" s="447" t="s">
        <v>248</v>
      </c>
      <c r="D75" s="448">
        <v>44343</v>
      </c>
      <c r="E75" s="289">
        <v>2812.5</v>
      </c>
      <c r="F75" s="289">
        <v>2790.5</v>
      </c>
      <c r="G75" s="290">
        <v>2760.1</v>
      </c>
      <c r="H75" s="290">
        <v>2707.7</v>
      </c>
      <c r="I75" s="290">
        <v>2677.2999999999997</v>
      </c>
      <c r="J75" s="290">
        <v>2842.9</v>
      </c>
      <c r="K75" s="290">
        <v>2873.2999999999997</v>
      </c>
      <c r="L75" s="290">
        <v>2925.7000000000003</v>
      </c>
      <c r="M75" s="277">
        <v>2820.9</v>
      </c>
      <c r="N75" s="277">
        <v>2738.1</v>
      </c>
      <c r="O75" s="292">
        <v>789000</v>
      </c>
      <c r="P75" s="293">
        <v>-1.1278195488721804E-2</v>
      </c>
    </row>
    <row r="76" spans="1:16" ht="15">
      <c r="A76" s="255">
        <v>66</v>
      </c>
      <c r="B76" s="350" t="s">
        <v>53</v>
      </c>
      <c r="C76" t="s">
        <v>109</v>
      </c>
      <c r="D76" s="448">
        <v>44343</v>
      </c>
      <c r="E76" s="411">
        <v>1426.45</v>
      </c>
      <c r="F76" s="411">
        <v>1427.0833333333333</v>
      </c>
      <c r="G76" s="412">
        <v>1419.4666666666665</v>
      </c>
      <c r="H76" s="412">
        <v>1412.4833333333331</v>
      </c>
      <c r="I76" s="412">
        <v>1404.8666666666663</v>
      </c>
      <c r="J76" s="412">
        <v>1434.0666666666666</v>
      </c>
      <c r="K76" s="412">
        <v>1441.6833333333334</v>
      </c>
      <c r="L76" s="412">
        <v>1448.6666666666667</v>
      </c>
      <c r="M76" s="413">
        <v>1434.7</v>
      </c>
      <c r="N76" s="413">
        <v>1420.1</v>
      </c>
      <c r="O76" s="414">
        <v>25940750</v>
      </c>
      <c r="P76" s="415">
        <v>8.9417502727447747E-3</v>
      </c>
    </row>
    <row r="77" spans="1:16" ht="15">
      <c r="A77" s="255">
        <v>67</v>
      </c>
      <c r="B77" s="350" t="s">
        <v>56</v>
      </c>
      <c r="C77" s="447" t="s">
        <v>249</v>
      </c>
      <c r="D77" s="448">
        <v>44343</v>
      </c>
      <c r="E77" s="289">
        <v>682.25</v>
      </c>
      <c r="F77" s="289">
        <v>682.33333333333337</v>
      </c>
      <c r="G77" s="290">
        <v>676.66666666666674</v>
      </c>
      <c r="H77" s="290">
        <v>671.08333333333337</v>
      </c>
      <c r="I77" s="290">
        <v>665.41666666666674</v>
      </c>
      <c r="J77" s="290">
        <v>687.91666666666674</v>
      </c>
      <c r="K77" s="290">
        <v>693.58333333333348</v>
      </c>
      <c r="L77" s="290">
        <v>699.16666666666674</v>
      </c>
      <c r="M77" s="277">
        <v>688</v>
      </c>
      <c r="N77" s="277">
        <v>676.75</v>
      </c>
      <c r="O77" s="292">
        <v>12955800</v>
      </c>
      <c r="P77" s="293">
        <v>-2.03776095816352E-2</v>
      </c>
    </row>
    <row r="78" spans="1:16" ht="15">
      <c r="A78" s="255">
        <v>68</v>
      </c>
      <c r="B78" s="370" t="s">
        <v>43</v>
      </c>
      <c r="C78" s="447" t="s">
        <v>110</v>
      </c>
      <c r="D78" s="448">
        <v>44343</v>
      </c>
      <c r="E78" s="289">
        <v>2852.95</v>
      </c>
      <c r="F78" s="289">
        <v>2864.3333333333335</v>
      </c>
      <c r="G78" s="290">
        <v>2836.666666666667</v>
      </c>
      <c r="H78" s="290">
        <v>2820.3833333333337</v>
      </c>
      <c r="I78" s="290">
        <v>2792.7166666666672</v>
      </c>
      <c r="J78" s="290">
        <v>2880.6166666666668</v>
      </c>
      <c r="K78" s="290">
        <v>2908.2833333333338</v>
      </c>
      <c r="L78" s="290">
        <v>2924.5666666666666</v>
      </c>
      <c r="M78" s="277">
        <v>2892</v>
      </c>
      <c r="N78" s="277">
        <v>2848.05</v>
      </c>
      <c r="O78" s="292">
        <v>3932100</v>
      </c>
      <c r="P78" s="293">
        <v>-2.1281362007168458E-2</v>
      </c>
    </row>
    <row r="79" spans="1:16" ht="15">
      <c r="A79" s="255">
        <v>69</v>
      </c>
      <c r="B79" s="350" t="s">
        <v>111</v>
      </c>
      <c r="C79" s="447" t="s">
        <v>112</v>
      </c>
      <c r="D79" s="448">
        <v>44343</v>
      </c>
      <c r="E79" s="289">
        <v>427.55</v>
      </c>
      <c r="F79" s="289">
        <v>421.36666666666662</v>
      </c>
      <c r="G79" s="290">
        <v>413.23333333333323</v>
      </c>
      <c r="H79" s="290">
        <v>398.91666666666663</v>
      </c>
      <c r="I79" s="290">
        <v>390.78333333333325</v>
      </c>
      <c r="J79" s="290">
        <v>435.68333333333322</v>
      </c>
      <c r="K79" s="290">
        <v>443.81666666666655</v>
      </c>
      <c r="L79" s="290">
        <v>458.13333333333321</v>
      </c>
      <c r="M79" s="277">
        <v>429.5</v>
      </c>
      <c r="N79" s="277">
        <v>407.05</v>
      </c>
      <c r="O79" s="292">
        <v>37502450</v>
      </c>
      <c r="P79" s="293">
        <v>1.3892118112066962E-2</v>
      </c>
    </row>
    <row r="80" spans="1:16" ht="15">
      <c r="A80" s="255">
        <v>70</v>
      </c>
      <c r="B80" s="350" t="s">
        <v>72</v>
      </c>
      <c r="C80" s="447" t="s">
        <v>113</v>
      </c>
      <c r="D80" s="448">
        <v>44343</v>
      </c>
      <c r="E80" s="289">
        <v>256.7</v>
      </c>
      <c r="F80" s="289">
        <v>257.01666666666665</v>
      </c>
      <c r="G80" s="290">
        <v>252.73333333333329</v>
      </c>
      <c r="H80" s="290">
        <v>248.76666666666665</v>
      </c>
      <c r="I80" s="290">
        <v>244.48333333333329</v>
      </c>
      <c r="J80" s="290">
        <v>260.98333333333329</v>
      </c>
      <c r="K80" s="290">
        <v>265.26666666666659</v>
      </c>
      <c r="L80" s="290">
        <v>269.23333333333329</v>
      </c>
      <c r="M80" s="277">
        <v>261.3</v>
      </c>
      <c r="N80" s="277">
        <v>253.05</v>
      </c>
      <c r="O80" s="292">
        <v>27440100</v>
      </c>
      <c r="P80" s="293">
        <v>3.3035169749949175E-2</v>
      </c>
    </row>
    <row r="81" spans="1:16" ht="15">
      <c r="A81" s="255">
        <v>71</v>
      </c>
      <c r="B81" s="350" t="s">
        <v>49</v>
      </c>
      <c r="C81" s="447" t="s">
        <v>114</v>
      </c>
      <c r="D81" s="448">
        <v>44343</v>
      </c>
      <c r="E81" s="289">
        <v>2439.35</v>
      </c>
      <c r="F81" s="289">
        <v>2437.6166666666663</v>
      </c>
      <c r="G81" s="290">
        <v>2422.0333333333328</v>
      </c>
      <c r="H81" s="290">
        <v>2404.7166666666667</v>
      </c>
      <c r="I81" s="290">
        <v>2389.1333333333332</v>
      </c>
      <c r="J81" s="290">
        <v>2454.9333333333325</v>
      </c>
      <c r="K81" s="290">
        <v>2470.5166666666655</v>
      </c>
      <c r="L81" s="290">
        <v>2487.8333333333321</v>
      </c>
      <c r="M81" s="277">
        <v>2453.1999999999998</v>
      </c>
      <c r="N81" s="277">
        <v>2420.3000000000002</v>
      </c>
      <c r="O81" s="292">
        <v>7233000</v>
      </c>
      <c r="P81" s="293">
        <v>-2.9583417186556653E-2</v>
      </c>
    </row>
    <row r="82" spans="1:16" ht="15">
      <c r="A82" s="255">
        <v>72</v>
      </c>
      <c r="B82" s="350" t="s">
        <v>56</v>
      </c>
      <c r="C82" s="447" t="s">
        <v>115</v>
      </c>
      <c r="D82" s="448">
        <v>44343</v>
      </c>
      <c r="E82" s="289">
        <v>187.95</v>
      </c>
      <c r="F82" s="289">
        <v>186.08333333333334</v>
      </c>
      <c r="G82" s="290">
        <v>182.7166666666667</v>
      </c>
      <c r="H82" s="290">
        <v>177.48333333333335</v>
      </c>
      <c r="I82" s="290">
        <v>174.1166666666667</v>
      </c>
      <c r="J82" s="290">
        <v>191.31666666666669</v>
      </c>
      <c r="K82" s="290">
        <v>194.68333333333331</v>
      </c>
      <c r="L82" s="290">
        <v>199.91666666666669</v>
      </c>
      <c r="M82" s="277">
        <v>189.45</v>
      </c>
      <c r="N82" s="277">
        <v>180.85</v>
      </c>
      <c r="O82" s="292">
        <v>26579400</v>
      </c>
      <c r="P82" s="293">
        <v>8.4355634248134567E-2</v>
      </c>
    </row>
    <row r="83" spans="1:16" ht="15">
      <c r="A83" s="255">
        <v>73</v>
      </c>
      <c r="B83" s="350" t="s">
        <v>53</v>
      </c>
      <c r="C83" s="447" t="s">
        <v>116</v>
      </c>
      <c r="D83" s="448">
        <v>44343</v>
      </c>
      <c r="E83" s="289">
        <v>615</v>
      </c>
      <c r="F83" s="289">
        <v>615.35</v>
      </c>
      <c r="G83" s="290">
        <v>612</v>
      </c>
      <c r="H83" s="290">
        <v>609</v>
      </c>
      <c r="I83" s="290">
        <v>605.65</v>
      </c>
      <c r="J83" s="290">
        <v>618.35</v>
      </c>
      <c r="K83" s="290">
        <v>621.70000000000016</v>
      </c>
      <c r="L83" s="290">
        <v>624.70000000000005</v>
      </c>
      <c r="M83" s="277">
        <v>618.70000000000005</v>
      </c>
      <c r="N83" s="277">
        <v>612.35</v>
      </c>
      <c r="O83" s="292">
        <v>75502625</v>
      </c>
      <c r="P83" s="293">
        <v>1.1643545385876674E-2</v>
      </c>
    </row>
    <row r="84" spans="1:16" ht="15">
      <c r="A84" s="255">
        <v>74</v>
      </c>
      <c r="B84" s="350" t="s">
        <v>56</v>
      </c>
      <c r="C84" s="447" t="s">
        <v>252</v>
      </c>
      <c r="D84" s="448">
        <v>44343</v>
      </c>
      <c r="E84" s="289">
        <v>1505.35</v>
      </c>
      <c r="F84" s="289">
        <v>1490.6833333333334</v>
      </c>
      <c r="G84" s="290">
        <v>1473.4666666666667</v>
      </c>
      <c r="H84" s="290">
        <v>1441.5833333333333</v>
      </c>
      <c r="I84" s="290">
        <v>1424.3666666666666</v>
      </c>
      <c r="J84" s="290">
        <v>1522.5666666666668</v>
      </c>
      <c r="K84" s="290">
        <v>1539.7833333333335</v>
      </c>
      <c r="L84" s="290">
        <v>1571.666666666667</v>
      </c>
      <c r="M84" s="277">
        <v>1507.9</v>
      </c>
      <c r="N84" s="277">
        <v>1458.8</v>
      </c>
      <c r="O84" s="292">
        <v>1221875</v>
      </c>
      <c r="P84" s="293">
        <v>3.6783267219617742E-2</v>
      </c>
    </row>
    <row r="85" spans="1:16" ht="15">
      <c r="A85" s="255">
        <v>75</v>
      </c>
      <c r="B85" s="350" t="s">
        <v>56</v>
      </c>
      <c r="C85" s="447" t="s">
        <v>117</v>
      </c>
      <c r="D85" s="448">
        <v>44343</v>
      </c>
      <c r="E85" s="289">
        <v>553.79999999999995</v>
      </c>
      <c r="F85" s="289">
        <v>556.13333333333333</v>
      </c>
      <c r="G85" s="290">
        <v>548.26666666666665</v>
      </c>
      <c r="H85" s="290">
        <v>542.73333333333335</v>
      </c>
      <c r="I85" s="290">
        <v>534.86666666666667</v>
      </c>
      <c r="J85" s="290">
        <v>561.66666666666663</v>
      </c>
      <c r="K85" s="290">
        <v>569.53333333333319</v>
      </c>
      <c r="L85" s="290">
        <v>575.06666666666661</v>
      </c>
      <c r="M85" s="277">
        <v>564</v>
      </c>
      <c r="N85" s="277">
        <v>550.6</v>
      </c>
      <c r="O85" s="292">
        <v>7576500</v>
      </c>
      <c r="P85" s="293">
        <v>7.0353888535706718E-2</v>
      </c>
    </row>
    <row r="86" spans="1:16" ht="15">
      <c r="A86" s="255">
        <v>76</v>
      </c>
      <c r="B86" s="350" t="s">
        <v>67</v>
      </c>
      <c r="C86" s="447" t="s">
        <v>118</v>
      </c>
      <c r="D86" s="448">
        <v>44343</v>
      </c>
      <c r="E86" s="289">
        <v>8.25</v>
      </c>
      <c r="F86" s="289">
        <v>8.2166666666666668</v>
      </c>
      <c r="G86" s="290">
        <v>8.0833333333333339</v>
      </c>
      <c r="H86" s="290">
        <v>7.9166666666666679</v>
      </c>
      <c r="I86" s="290">
        <v>7.783333333333335</v>
      </c>
      <c r="J86" s="290">
        <v>8.3833333333333329</v>
      </c>
      <c r="K86" s="290">
        <v>8.5166666666666657</v>
      </c>
      <c r="L86" s="290">
        <v>8.6833333333333318</v>
      </c>
      <c r="M86" s="277">
        <v>8.35</v>
      </c>
      <c r="N86" s="277">
        <v>8.0500000000000007</v>
      </c>
      <c r="O86" s="292">
        <v>641340000</v>
      </c>
      <c r="P86" s="293">
        <v>-8.7633885102239538E-3</v>
      </c>
    </row>
    <row r="87" spans="1:16" ht="15">
      <c r="A87" s="255">
        <v>77</v>
      </c>
      <c r="B87" s="350" t="s">
        <v>53</v>
      </c>
      <c r="C87" s="447" t="s">
        <v>119</v>
      </c>
      <c r="D87" s="448">
        <v>44343</v>
      </c>
      <c r="E87" s="289">
        <v>55.65</v>
      </c>
      <c r="F87" s="289">
        <v>55.916666666666664</v>
      </c>
      <c r="G87" s="290">
        <v>55.033333333333331</v>
      </c>
      <c r="H87" s="290">
        <v>54.416666666666664</v>
      </c>
      <c r="I87" s="290">
        <v>53.533333333333331</v>
      </c>
      <c r="J87" s="290">
        <v>56.533333333333331</v>
      </c>
      <c r="K87" s="290">
        <v>57.416666666666671</v>
      </c>
      <c r="L87" s="290">
        <v>58.033333333333331</v>
      </c>
      <c r="M87" s="277">
        <v>56.8</v>
      </c>
      <c r="N87" s="277">
        <v>55.3</v>
      </c>
      <c r="O87" s="292">
        <v>136277500</v>
      </c>
      <c r="P87" s="293">
        <v>4.4868526476800931E-2</v>
      </c>
    </row>
    <row r="88" spans="1:16" ht="15">
      <c r="A88" s="255">
        <v>78</v>
      </c>
      <c r="B88" s="350" t="s">
        <v>72</v>
      </c>
      <c r="C88" s="447" t="s">
        <v>120</v>
      </c>
      <c r="D88" s="448">
        <v>44343</v>
      </c>
      <c r="E88" s="289">
        <v>519.79999999999995</v>
      </c>
      <c r="F88" s="289">
        <v>520.76666666666665</v>
      </c>
      <c r="G88" s="290">
        <v>516.5333333333333</v>
      </c>
      <c r="H88" s="290">
        <v>513.26666666666665</v>
      </c>
      <c r="I88" s="290">
        <v>509.0333333333333</v>
      </c>
      <c r="J88" s="290">
        <v>524.0333333333333</v>
      </c>
      <c r="K88" s="290">
        <v>528.26666666666665</v>
      </c>
      <c r="L88" s="290">
        <v>531.5333333333333</v>
      </c>
      <c r="M88" s="277">
        <v>525</v>
      </c>
      <c r="N88" s="277">
        <v>517.5</v>
      </c>
      <c r="O88" s="292">
        <v>4571875</v>
      </c>
      <c r="P88" s="293">
        <v>2.056476365868631E-2</v>
      </c>
    </row>
    <row r="89" spans="1:16" ht="15">
      <c r="A89" s="255">
        <v>79</v>
      </c>
      <c r="B89" s="350" t="s">
        <v>39</v>
      </c>
      <c r="C89" s="447" t="s">
        <v>121</v>
      </c>
      <c r="D89" s="448">
        <v>44343</v>
      </c>
      <c r="E89" s="289">
        <v>1679.75</v>
      </c>
      <c r="F89" s="289">
        <v>1672.5333333333335</v>
      </c>
      <c r="G89" s="290">
        <v>1656.616666666667</v>
      </c>
      <c r="H89" s="290">
        <v>1633.4833333333336</v>
      </c>
      <c r="I89" s="290">
        <v>1617.5666666666671</v>
      </c>
      <c r="J89" s="290">
        <v>1695.666666666667</v>
      </c>
      <c r="K89" s="290">
        <v>1711.5833333333335</v>
      </c>
      <c r="L89" s="290">
        <v>1734.7166666666669</v>
      </c>
      <c r="M89" s="277">
        <v>1688.45</v>
      </c>
      <c r="N89" s="277">
        <v>1649.4</v>
      </c>
      <c r="O89" s="292">
        <v>3954000</v>
      </c>
      <c r="P89" s="293">
        <v>2.0518776616337591E-2</v>
      </c>
    </row>
    <row r="90" spans="1:16" ht="15">
      <c r="A90" s="255">
        <v>80</v>
      </c>
      <c r="B90" s="350" t="s">
        <v>53</v>
      </c>
      <c r="C90" s="447" t="s">
        <v>122</v>
      </c>
      <c r="D90" s="448">
        <v>44343</v>
      </c>
      <c r="E90" s="289">
        <v>950.5</v>
      </c>
      <c r="F90" s="289">
        <v>946.7166666666667</v>
      </c>
      <c r="G90" s="290">
        <v>937.78333333333342</v>
      </c>
      <c r="H90" s="290">
        <v>925.06666666666672</v>
      </c>
      <c r="I90" s="290">
        <v>916.13333333333344</v>
      </c>
      <c r="J90" s="290">
        <v>959.43333333333339</v>
      </c>
      <c r="K90" s="290">
        <v>968.36666666666679</v>
      </c>
      <c r="L90" s="290">
        <v>981.08333333333337</v>
      </c>
      <c r="M90" s="277">
        <v>955.65</v>
      </c>
      <c r="N90" s="277">
        <v>934</v>
      </c>
      <c r="O90" s="292">
        <v>19467900</v>
      </c>
      <c r="P90" s="293">
        <v>3.6612833660804138E-2</v>
      </c>
    </row>
    <row r="91" spans="1:16" ht="15">
      <c r="A91" s="255">
        <v>81</v>
      </c>
      <c r="B91" s="350" t="s">
        <v>67</v>
      </c>
      <c r="C91" s="447" t="s">
        <v>825</v>
      </c>
      <c r="D91" s="448">
        <v>44343</v>
      </c>
      <c r="E91" s="289">
        <v>259.05</v>
      </c>
      <c r="F91" s="289">
        <v>258.2166666666667</v>
      </c>
      <c r="G91" s="290">
        <v>256.33333333333337</v>
      </c>
      <c r="H91" s="290">
        <v>253.61666666666667</v>
      </c>
      <c r="I91" s="290">
        <v>251.73333333333335</v>
      </c>
      <c r="J91" s="290">
        <v>260.93333333333339</v>
      </c>
      <c r="K91" s="290">
        <v>262.81666666666672</v>
      </c>
      <c r="L91" s="290">
        <v>265.53333333333342</v>
      </c>
      <c r="M91" s="277">
        <v>260.10000000000002</v>
      </c>
      <c r="N91" s="277">
        <v>255.5</v>
      </c>
      <c r="O91" s="292">
        <v>9424800</v>
      </c>
      <c r="P91" s="293">
        <v>-2.0753038837829827E-3</v>
      </c>
    </row>
    <row r="92" spans="1:16" ht="15">
      <c r="A92" s="255">
        <v>82</v>
      </c>
      <c r="B92" s="350" t="s">
        <v>106</v>
      </c>
      <c r="C92" s="447" t="s">
        <v>124</v>
      </c>
      <c r="D92" s="448">
        <v>44343</v>
      </c>
      <c r="E92" s="411">
        <v>1347.35</v>
      </c>
      <c r="F92" s="411">
        <v>1349.8166666666666</v>
      </c>
      <c r="G92" s="412">
        <v>1340.6333333333332</v>
      </c>
      <c r="H92" s="412">
        <v>1333.9166666666665</v>
      </c>
      <c r="I92" s="412">
        <v>1324.7333333333331</v>
      </c>
      <c r="J92" s="412">
        <v>1356.5333333333333</v>
      </c>
      <c r="K92" s="412">
        <v>1365.7166666666667</v>
      </c>
      <c r="L92" s="412">
        <v>1372.4333333333334</v>
      </c>
      <c r="M92" s="413">
        <v>1359</v>
      </c>
      <c r="N92" s="413">
        <v>1343.1</v>
      </c>
      <c r="O92" s="414">
        <v>31799400</v>
      </c>
      <c r="P92" s="415">
        <v>3.1891902416230217E-2</v>
      </c>
    </row>
    <row r="93" spans="1:16" ht="15">
      <c r="A93" s="255">
        <v>83</v>
      </c>
      <c r="B93" s="350" t="s">
        <v>72</v>
      </c>
      <c r="C93" s="447" t="s">
        <v>125</v>
      </c>
      <c r="D93" s="448">
        <v>44343</v>
      </c>
      <c r="E93" s="289">
        <v>99.7</v>
      </c>
      <c r="F93" s="289">
        <v>98.483333333333348</v>
      </c>
      <c r="G93" s="290">
        <v>97.066666666666691</v>
      </c>
      <c r="H93" s="290">
        <v>94.433333333333337</v>
      </c>
      <c r="I93" s="290">
        <v>93.01666666666668</v>
      </c>
      <c r="J93" s="290">
        <v>101.1166666666667</v>
      </c>
      <c r="K93" s="290">
        <v>102.53333333333336</v>
      </c>
      <c r="L93" s="290">
        <v>105.16666666666671</v>
      </c>
      <c r="M93" s="277">
        <v>99.9</v>
      </c>
      <c r="N93" s="277">
        <v>95.85</v>
      </c>
      <c r="O93" s="292">
        <v>62803000</v>
      </c>
      <c r="P93" s="293">
        <v>5.5494865632510375E-2</v>
      </c>
    </row>
    <row r="94" spans="1:16" ht="15">
      <c r="A94" s="255">
        <v>84</v>
      </c>
      <c r="B94" s="370" t="s">
        <v>39</v>
      </c>
      <c r="C94" s="447" t="s">
        <v>772</v>
      </c>
      <c r="D94" s="448">
        <v>44343</v>
      </c>
      <c r="E94" s="289">
        <v>1758.95</v>
      </c>
      <c r="F94" s="289">
        <v>1741.9666666666665</v>
      </c>
      <c r="G94" s="290">
        <v>1717.633333333333</v>
      </c>
      <c r="H94" s="290">
        <v>1676.3166666666666</v>
      </c>
      <c r="I94" s="290">
        <v>1651.9833333333331</v>
      </c>
      <c r="J94" s="290">
        <v>1783.2833333333328</v>
      </c>
      <c r="K94" s="290">
        <v>1807.6166666666663</v>
      </c>
      <c r="L94" s="290">
        <v>1848.9333333333327</v>
      </c>
      <c r="M94" s="277">
        <v>1766.3</v>
      </c>
      <c r="N94" s="277">
        <v>1700.65</v>
      </c>
      <c r="O94" s="292">
        <v>1664975</v>
      </c>
      <c r="P94" s="293">
        <v>9.0231964247712279E-2</v>
      </c>
    </row>
    <row r="95" spans="1:16" ht="15">
      <c r="A95" s="255">
        <v>85</v>
      </c>
      <c r="B95" s="350" t="s">
        <v>49</v>
      </c>
      <c r="C95" s="447" t="s">
        <v>126</v>
      </c>
      <c r="D95" s="448">
        <v>44343</v>
      </c>
      <c r="E95" s="289">
        <v>206.6</v>
      </c>
      <c r="F95" s="289">
        <v>206.83333333333334</v>
      </c>
      <c r="G95" s="290">
        <v>205.66666666666669</v>
      </c>
      <c r="H95" s="290">
        <v>204.73333333333335</v>
      </c>
      <c r="I95" s="290">
        <v>203.56666666666669</v>
      </c>
      <c r="J95" s="290">
        <v>207.76666666666668</v>
      </c>
      <c r="K95" s="290">
        <v>208.93333333333337</v>
      </c>
      <c r="L95" s="290">
        <v>209.86666666666667</v>
      </c>
      <c r="M95" s="277">
        <v>208</v>
      </c>
      <c r="N95" s="277">
        <v>205.9</v>
      </c>
      <c r="O95" s="292">
        <v>114342400</v>
      </c>
      <c r="P95" s="293">
        <v>2.4279776408198367E-2</v>
      </c>
    </row>
    <row r="96" spans="1:16" ht="15">
      <c r="A96" s="255">
        <v>86</v>
      </c>
      <c r="B96" s="350" t="s">
        <v>111</v>
      </c>
      <c r="C96" s="447" t="s">
        <v>127</v>
      </c>
      <c r="D96" s="448">
        <v>44343</v>
      </c>
      <c r="E96" s="289">
        <v>492.3</v>
      </c>
      <c r="F96" s="289">
        <v>495.08333333333331</v>
      </c>
      <c r="G96" s="290">
        <v>486.16666666666663</v>
      </c>
      <c r="H96" s="290">
        <v>480.0333333333333</v>
      </c>
      <c r="I96" s="290">
        <v>471.11666666666662</v>
      </c>
      <c r="J96" s="290">
        <v>501.21666666666664</v>
      </c>
      <c r="K96" s="290">
        <v>510.13333333333327</v>
      </c>
      <c r="L96" s="290">
        <v>516.26666666666665</v>
      </c>
      <c r="M96" s="277">
        <v>504</v>
      </c>
      <c r="N96" s="277">
        <v>488.95</v>
      </c>
      <c r="O96" s="292">
        <v>30135000</v>
      </c>
      <c r="P96" s="293">
        <v>2.0401252857021924E-2</v>
      </c>
    </row>
    <row r="97" spans="1:16" ht="15">
      <c r="A97" s="255">
        <v>87</v>
      </c>
      <c r="B97" s="350" t="s">
        <v>111</v>
      </c>
      <c r="C97" s="447" t="s">
        <v>128</v>
      </c>
      <c r="D97" s="448">
        <v>44343</v>
      </c>
      <c r="E97" s="289">
        <v>761.45</v>
      </c>
      <c r="F97" s="289">
        <v>765.11666666666667</v>
      </c>
      <c r="G97" s="290">
        <v>754.83333333333337</v>
      </c>
      <c r="H97" s="290">
        <v>748.2166666666667</v>
      </c>
      <c r="I97" s="290">
        <v>737.93333333333339</v>
      </c>
      <c r="J97" s="290">
        <v>771.73333333333335</v>
      </c>
      <c r="K97" s="290">
        <v>782.01666666666665</v>
      </c>
      <c r="L97" s="290">
        <v>788.63333333333333</v>
      </c>
      <c r="M97" s="277">
        <v>775.4</v>
      </c>
      <c r="N97" s="277">
        <v>758.5</v>
      </c>
      <c r="O97" s="292">
        <v>35349750</v>
      </c>
      <c r="P97" s="293">
        <v>2.2199257473112105E-3</v>
      </c>
    </row>
    <row r="98" spans="1:16" ht="15">
      <c r="A98" s="255">
        <v>88</v>
      </c>
      <c r="B98" s="350" t="s">
        <v>39</v>
      </c>
      <c r="C98" s="447" t="s">
        <v>129</v>
      </c>
      <c r="D98" s="448">
        <v>44343</v>
      </c>
      <c r="E98" s="289">
        <v>2780.4</v>
      </c>
      <c r="F98" s="289">
        <v>2759.7166666666672</v>
      </c>
      <c r="G98" s="290">
        <v>2725.7333333333345</v>
      </c>
      <c r="H98" s="290">
        <v>2671.0666666666675</v>
      </c>
      <c r="I98" s="290">
        <v>2637.0833333333348</v>
      </c>
      <c r="J98" s="290">
        <v>2814.3833333333341</v>
      </c>
      <c r="K98" s="290">
        <v>2848.3666666666668</v>
      </c>
      <c r="L98" s="290">
        <v>2903.0333333333338</v>
      </c>
      <c r="M98" s="277">
        <v>2793.7</v>
      </c>
      <c r="N98" s="277">
        <v>2705.05</v>
      </c>
      <c r="O98" s="292">
        <v>1392500</v>
      </c>
      <c r="P98" s="293">
        <v>1.0522496371552975E-2</v>
      </c>
    </row>
    <row r="99" spans="1:16" ht="15">
      <c r="A99" s="255">
        <v>89</v>
      </c>
      <c r="B99" s="350" t="s">
        <v>53</v>
      </c>
      <c r="C99" s="447" t="s">
        <v>131</v>
      </c>
      <c r="D99" s="448">
        <v>44343</v>
      </c>
      <c r="E99" s="289">
        <v>1809.3</v>
      </c>
      <c r="F99" s="289">
        <v>1806.1499999999999</v>
      </c>
      <c r="G99" s="290">
        <v>1796.6499999999996</v>
      </c>
      <c r="H99" s="290">
        <v>1783.9999999999998</v>
      </c>
      <c r="I99" s="290">
        <v>1774.4999999999995</v>
      </c>
      <c r="J99" s="290">
        <v>1818.7999999999997</v>
      </c>
      <c r="K99" s="290">
        <v>1828.3000000000002</v>
      </c>
      <c r="L99" s="290">
        <v>1840.9499999999998</v>
      </c>
      <c r="M99" s="277">
        <v>1815.65</v>
      </c>
      <c r="N99" s="277">
        <v>1793.5</v>
      </c>
      <c r="O99" s="292">
        <v>12094400</v>
      </c>
      <c r="P99" s="293">
        <v>1.4664921641665827E-2</v>
      </c>
    </row>
    <row r="100" spans="1:16" ht="15">
      <c r="A100" s="255">
        <v>90</v>
      </c>
      <c r="B100" s="350" t="s">
        <v>56</v>
      </c>
      <c r="C100" s="447" t="s">
        <v>132</v>
      </c>
      <c r="D100" s="448">
        <v>44343</v>
      </c>
      <c r="E100" s="289">
        <v>88.1</v>
      </c>
      <c r="F100" s="289">
        <v>87.866666666666674</v>
      </c>
      <c r="G100" s="290">
        <v>87.333333333333343</v>
      </c>
      <c r="H100" s="290">
        <v>86.566666666666663</v>
      </c>
      <c r="I100" s="290">
        <v>86.033333333333331</v>
      </c>
      <c r="J100" s="290">
        <v>88.633333333333354</v>
      </c>
      <c r="K100" s="290">
        <v>89.166666666666686</v>
      </c>
      <c r="L100" s="290">
        <v>89.933333333333366</v>
      </c>
      <c r="M100" s="277">
        <v>88.4</v>
      </c>
      <c r="N100" s="277">
        <v>87.1</v>
      </c>
      <c r="O100" s="292">
        <v>41907104</v>
      </c>
      <c r="P100" s="293">
        <v>2.4656338642810385E-2</v>
      </c>
    </row>
    <row r="101" spans="1:16" ht="15">
      <c r="A101" s="255">
        <v>91</v>
      </c>
      <c r="B101" s="350" t="s">
        <v>39</v>
      </c>
      <c r="C101" s="447" t="s">
        <v>348</v>
      </c>
      <c r="D101" s="448">
        <v>44343</v>
      </c>
      <c r="E101" s="289">
        <v>2908.45</v>
      </c>
      <c r="F101" s="289">
        <v>2900.3666666666663</v>
      </c>
      <c r="G101" s="290">
        <v>2862.8833333333328</v>
      </c>
      <c r="H101" s="290">
        <v>2817.3166666666666</v>
      </c>
      <c r="I101" s="290">
        <v>2779.833333333333</v>
      </c>
      <c r="J101" s="290">
        <v>2945.9333333333325</v>
      </c>
      <c r="K101" s="290">
        <v>2983.4166666666661</v>
      </c>
      <c r="L101" s="290">
        <v>3028.9833333333322</v>
      </c>
      <c r="M101" s="277">
        <v>2937.85</v>
      </c>
      <c r="N101" s="277">
        <v>2854.8</v>
      </c>
      <c r="O101" s="292">
        <v>452500</v>
      </c>
      <c r="P101" s="293">
        <v>0.1023142509135201</v>
      </c>
    </row>
    <row r="102" spans="1:16" ht="15">
      <c r="A102" s="255">
        <v>92</v>
      </c>
      <c r="B102" s="350" t="s">
        <v>56</v>
      </c>
      <c r="C102" s="447" t="s">
        <v>133</v>
      </c>
      <c r="D102" s="448">
        <v>44343</v>
      </c>
      <c r="E102" s="289">
        <v>429.2</v>
      </c>
      <c r="F102" s="289">
        <v>429.23333333333335</v>
      </c>
      <c r="G102" s="290">
        <v>425.16666666666669</v>
      </c>
      <c r="H102" s="290">
        <v>421.13333333333333</v>
      </c>
      <c r="I102" s="290">
        <v>417.06666666666666</v>
      </c>
      <c r="J102" s="290">
        <v>433.26666666666671</v>
      </c>
      <c r="K102" s="290">
        <v>437.33333333333331</v>
      </c>
      <c r="L102" s="290">
        <v>441.36666666666673</v>
      </c>
      <c r="M102" s="277">
        <v>433.3</v>
      </c>
      <c r="N102" s="277">
        <v>425.2</v>
      </c>
      <c r="O102" s="292">
        <v>5868000</v>
      </c>
      <c r="P102" s="293">
        <v>4.1163946061036197E-2</v>
      </c>
    </row>
    <row r="103" spans="1:16" ht="15">
      <c r="A103" s="255">
        <v>93</v>
      </c>
      <c r="B103" s="350" t="s">
        <v>63</v>
      </c>
      <c r="C103" s="447" t="s">
        <v>134</v>
      </c>
      <c r="D103" s="448">
        <v>44343</v>
      </c>
      <c r="E103" s="289">
        <v>1399.7</v>
      </c>
      <c r="F103" s="289">
        <v>1386.0666666666666</v>
      </c>
      <c r="G103" s="290">
        <v>1368.6833333333332</v>
      </c>
      <c r="H103" s="290">
        <v>1337.6666666666665</v>
      </c>
      <c r="I103" s="290">
        <v>1320.2833333333331</v>
      </c>
      <c r="J103" s="290">
        <v>1417.0833333333333</v>
      </c>
      <c r="K103" s="290">
        <v>1434.4666666666665</v>
      </c>
      <c r="L103" s="290">
        <v>1465.4833333333333</v>
      </c>
      <c r="M103" s="277">
        <v>1403.45</v>
      </c>
      <c r="N103" s="277">
        <v>1355.05</v>
      </c>
      <c r="O103" s="292">
        <v>15326625</v>
      </c>
      <c r="P103" s="293">
        <v>-1.3545020539580326E-2</v>
      </c>
    </row>
    <row r="104" spans="1:16" ht="15">
      <c r="A104" s="255">
        <v>94</v>
      </c>
      <c r="B104" s="350" t="s">
        <v>106</v>
      </c>
      <c r="C104" s="447" t="s">
        <v>260</v>
      </c>
      <c r="D104" s="448">
        <v>44343</v>
      </c>
      <c r="E104" s="289">
        <v>3689.4</v>
      </c>
      <c r="F104" s="289">
        <v>3718.9333333333329</v>
      </c>
      <c r="G104" s="290">
        <v>3627.1166666666659</v>
      </c>
      <c r="H104" s="290">
        <v>3564.833333333333</v>
      </c>
      <c r="I104" s="290">
        <v>3473.016666666666</v>
      </c>
      <c r="J104" s="290">
        <v>3781.2166666666658</v>
      </c>
      <c r="K104" s="290">
        <v>3873.0333333333324</v>
      </c>
      <c r="L104" s="290">
        <v>3935.3166666666657</v>
      </c>
      <c r="M104" s="277">
        <v>3810.75</v>
      </c>
      <c r="N104" s="277">
        <v>3656.65</v>
      </c>
      <c r="O104" s="292">
        <v>530250</v>
      </c>
      <c r="P104" s="293">
        <v>0.13592544987146529</v>
      </c>
    </row>
    <row r="105" spans="1:16" ht="15">
      <c r="A105" s="255">
        <v>95</v>
      </c>
      <c r="B105" s="350" t="s">
        <v>106</v>
      </c>
      <c r="C105" s="447" t="s">
        <v>259</v>
      </c>
      <c r="D105" s="448">
        <v>44343</v>
      </c>
      <c r="E105" s="289">
        <v>2520.6</v>
      </c>
      <c r="F105" s="289">
        <v>2520.8833333333332</v>
      </c>
      <c r="G105" s="290">
        <v>2506.7166666666662</v>
      </c>
      <c r="H105" s="290">
        <v>2492.833333333333</v>
      </c>
      <c r="I105" s="290">
        <v>2478.6666666666661</v>
      </c>
      <c r="J105" s="290">
        <v>2534.7666666666664</v>
      </c>
      <c r="K105" s="290">
        <v>2548.9333333333334</v>
      </c>
      <c r="L105" s="290">
        <v>2562.8166666666666</v>
      </c>
      <c r="M105" s="277">
        <v>2535.0500000000002</v>
      </c>
      <c r="N105" s="277">
        <v>2507</v>
      </c>
      <c r="O105" s="292">
        <v>556000</v>
      </c>
      <c r="P105" s="293">
        <v>3.6101083032490976E-3</v>
      </c>
    </row>
    <row r="106" spans="1:16" ht="15">
      <c r="A106" s="255">
        <v>96</v>
      </c>
      <c r="B106" s="350" t="s">
        <v>51</v>
      </c>
      <c r="C106" s="447" t="s">
        <v>135</v>
      </c>
      <c r="D106" s="448">
        <v>44343</v>
      </c>
      <c r="E106" s="289">
        <v>1229.55</v>
      </c>
      <c r="F106" s="289">
        <v>1229.0333333333333</v>
      </c>
      <c r="G106" s="290">
        <v>1210.0166666666667</v>
      </c>
      <c r="H106" s="290">
        <v>1190.4833333333333</v>
      </c>
      <c r="I106" s="290">
        <v>1171.4666666666667</v>
      </c>
      <c r="J106" s="290">
        <v>1248.5666666666666</v>
      </c>
      <c r="K106" s="290">
        <v>1267.583333333333</v>
      </c>
      <c r="L106" s="290">
        <v>1287.1166666666666</v>
      </c>
      <c r="M106" s="277">
        <v>1248.05</v>
      </c>
      <c r="N106" s="277">
        <v>1209.5</v>
      </c>
      <c r="O106" s="292">
        <v>9254800</v>
      </c>
      <c r="P106" s="293">
        <v>1.890323788134007E-2</v>
      </c>
    </row>
    <row r="107" spans="1:16" ht="15">
      <c r="A107" s="255">
        <v>97</v>
      </c>
      <c r="B107" s="350" t="s">
        <v>43</v>
      </c>
      <c r="C107" s="447" t="s">
        <v>136</v>
      </c>
      <c r="D107" s="448">
        <v>44343</v>
      </c>
      <c r="E107" s="289">
        <v>784.1</v>
      </c>
      <c r="F107" s="289">
        <v>781.5</v>
      </c>
      <c r="G107" s="290">
        <v>774.6</v>
      </c>
      <c r="H107" s="290">
        <v>765.1</v>
      </c>
      <c r="I107" s="290">
        <v>758.2</v>
      </c>
      <c r="J107" s="290">
        <v>791</v>
      </c>
      <c r="K107" s="290">
        <v>797.90000000000009</v>
      </c>
      <c r="L107" s="290">
        <v>807.4</v>
      </c>
      <c r="M107" s="277">
        <v>788.4</v>
      </c>
      <c r="N107" s="277">
        <v>772</v>
      </c>
      <c r="O107" s="292">
        <v>10464300</v>
      </c>
      <c r="P107" s="293">
        <v>9.3739537997991292E-4</v>
      </c>
    </row>
    <row r="108" spans="1:16" ht="15">
      <c r="A108" s="255">
        <v>98</v>
      </c>
      <c r="B108" s="350" t="s">
        <v>56</v>
      </c>
      <c r="C108" s="447" t="s">
        <v>137</v>
      </c>
      <c r="D108" s="448">
        <v>44343</v>
      </c>
      <c r="E108" s="289">
        <v>157.15</v>
      </c>
      <c r="F108" s="289">
        <v>157.03333333333333</v>
      </c>
      <c r="G108" s="290">
        <v>155.61666666666667</v>
      </c>
      <c r="H108" s="290">
        <v>154.08333333333334</v>
      </c>
      <c r="I108" s="290">
        <v>152.66666666666669</v>
      </c>
      <c r="J108" s="290">
        <v>158.56666666666666</v>
      </c>
      <c r="K108" s="290">
        <v>159.98333333333335</v>
      </c>
      <c r="L108" s="290">
        <v>161.51666666666665</v>
      </c>
      <c r="M108" s="277">
        <v>158.44999999999999</v>
      </c>
      <c r="N108" s="277">
        <v>155.5</v>
      </c>
      <c r="O108" s="292">
        <v>28592000</v>
      </c>
      <c r="P108" s="293">
        <v>7.6181872929840411E-2</v>
      </c>
    </row>
    <row r="109" spans="1:16" ht="15">
      <c r="A109" s="255">
        <v>99</v>
      </c>
      <c r="B109" s="350" t="s">
        <v>56</v>
      </c>
      <c r="C109" s="447" t="s">
        <v>138</v>
      </c>
      <c r="D109" s="448">
        <v>44343</v>
      </c>
      <c r="E109" s="289">
        <v>155.05000000000001</v>
      </c>
      <c r="F109" s="289">
        <v>154.15</v>
      </c>
      <c r="G109" s="290">
        <v>152.95000000000002</v>
      </c>
      <c r="H109" s="290">
        <v>150.85000000000002</v>
      </c>
      <c r="I109" s="290">
        <v>149.65000000000003</v>
      </c>
      <c r="J109" s="290">
        <v>156.25</v>
      </c>
      <c r="K109" s="290">
        <v>157.44999999999999</v>
      </c>
      <c r="L109" s="290">
        <v>159.54999999999998</v>
      </c>
      <c r="M109" s="277">
        <v>155.35</v>
      </c>
      <c r="N109" s="277">
        <v>152.05000000000001</v>
      </c>
      <c r="O109" s="292">
        <v>24378000</v>
      </c>
      <c r="P109" s="293">
        <v>-1.1675991243006568E-2</v>
      </c>
    </row>
    <row r="110" spans="1:16" ht="15">
      <c r="A110" s="255">
        <v>100</v>
      </c>
      <c r="B110" s="350" t="s">
        <v>49</v>
      </c>
      <c r="C110" s="447" t="s">
        <v>139</v>
      </c>
      <c r="D110" s="448">
        <v>44343</v>
      </c>
      <c r="E110" s="289">
        <v>473.65</v>
      </c>
      <c r="F110" s="289">
        <v>473.66666666666669</v>
      </c>
      <c r="G110" s="290">
        <v>470.68333333333339</v>
      </c>
      <c r="H110" s="290">
        <v>467.7166666666667</v>
      </c>
      <c r="I110" s="290">
        <v>464.73333333333341</v>
      </c>
      <c r="J110" s="290">
        <v>476.63333333333338</v>
      </c>
      <c r="K110" s="290">
        <v>479.61666666666662</v>
      </c>
      <c r="L110" s="290">
        <v>482.58333333333337</v>
      </c>
      <c r="M110" s="277">
        <v>476.65</v>
      </c>
      <c r="N110" s="277">
        <v>470.7</v>
      </c>
      <c r="O110" s="292">
        <v>9392000</v>
      </c>
      <c r="P110" s="293">
        <v>-1.2760527435133986E-3</v>
      </c>
    </row>
    <row r="111" spans="1:16" ht="15">
      <c r="A111" s="255">
        <v>101</v>
      </c>
      <c r="B111" s="350" t="s">
        <v>43</v>
      </c>
      <c r="C111" s="447" t="s">
        <v>140</v>
      </c>
      <c r="D111" s="448">
        <v>44343</v>
      </c>
      <c r="E111" s="289">
        <v>6784.05</v>
      </c>
      <c r="F111" s="289">
        <v>6753.916666666667</v>
      </c>
      <c r="G111" s="290">
        <v>6712.9333333333343</v>
      </c>
      <c r="H111" s="290">
        <v>6641.8166666666675</v>
      </c>
      <c r="I111" s="290">
        <v>6600.8333333333348</v>
      </c>
      <c r="J111" s="290">
        <v>6825.0333333333338</v>
      </c>
      <c r="K111" s="290">
        <v>6866.0166666666655</v>
      </c>
      <c r="L111" s="290">
        <v>6937.1333333333332</v>
      </c>
      <c r="M111" s="277">
        <v>6794.9</v>
      </c>
      <c r="N111" s="277">
        <v>6682.8</v>
      </c>
      <c r="O111" s="292">
        <v>2568400</v>
      </c>
      <c r="P111" s="293">
        <v>-1.4579496623695518E-2</v>
      </c>
    </row>
    <row r="112" spans="1:16" ht="15">
      <c r="A112" s="255">
        <v>102</v>
      </c>
      <c r="B112" s="350" t="s">
        <v>49</v>
      </c>
      <c r="C112" s="447" t="s">
        <v>141</v>
      </c>
      <c r="D112" s="448">
        <v>44343</v>
      </c>
      <c r="E112" s="289">
        <v>554.4</v>
      </c>
      <c r="F112" s="289">
        <v>553.16666666666663</v>
      </c>
      <c r="G112" s="290">
        <v>548.33333333333326</v>
      </c>
      <c r="H112" s="290">
        <v>542.26666666666665</v>
      </c>
      <c r="I112" s="290">
        <v>537.43333333333328</v>
      </c>
      <c r="J112" s="290">
        <v>559.23333333333323</v>
      </c>
      <c r="K112" s="290">
        <v>564.06666666666649</v>
      </c>
      <c r="L112" s="290">
        <v>570.13333333333321</v>
      </c>
      <c r="M112" s="277">
        <v>558</v>
      </c>
      <c r="N112" s="277">
        <v>547.1</v>
      </c>
      <c r="O112" s="292">
        <v>12360000</v>
      </c>
      <c r="P112" s="293">
        <v>-1.631516116195782E-2</v>
      </c>
    </row>
    <row r="113" spans="1:16" ht="15">
      <c r="A113" s="255">
        <v>103</v>
      </c>
      <c r="B113" s="350" t="s">
        <v>56</v>
      </c>
      <c r="C113" s="447" t="s">
        <v>142</v>
      </c>
      <c r="D113" s="448">
        <v>44343</v>
      </c>
      <c r="E113" s="289">
        <v>917</v>
      </c>
      <c r="F113" s="289">
        <v>914.58333333333337</v>
      </c>
      <c r="G113" s="290">
        <v>893.51666666666677</v>
      </c>
      <c r="H113" s="290">
        <v>870.03333333333342</v>
      </c>
      <c r="I113" s="290">
        <v>848.96666666666681</v>
      </c>
      <c r="J113" s="290">
        <v>938.06666666666672</v>
      </c>
      <c r="K113" s="290">
        <v>959.13333333333333</v>
      </c>
      <c r="L113" s="290">
        <v>982.61666666666667</v>
      </c>
      <c r="M113" s="277">
        <v>935.65</v>
      </c>
      <c r="N113" s="277">
        <v>891.1</v>
      </c>
      <c r="O113" s="292">
        <v>2197650</v>
      </c>
      <c r="P113" s="293">
        <v>4.9674014281279107E-2</v>
      </c>
    </row>
    <row r="114" spans="1:16" ht="15">
      <c r="A114" s="255">
        <v>104</v>
      </c>
      <c r="B114" s="350" t="s">
        <v>72</v>
      </c>
      <c r="C114" s="447" t="s">
        <v>143</v>
      </c>
      <c r="D114" s="448">
        <v>44343</v>
      </c>
      <c r="E114" s="289">
        <v>1169.5999999999999</v>
      </c>
      <c r="F114" s="289">
        <v>1169.8</v>
      </c>
      <c r="G114" s="290">
        <v>1163.5999999999999</v>
      </c>
      <c r="H114" s="290">
        <v>1157.5999999999999</v>
      </c>
      <c r="I114" s="290">
        <v>1151.3999999999999</v>
      </c>
      <c r="J114" s="290">
        <v>1175.8</v>
      </c>
      <c r="K114" s="290">
        <v>1182.0000000000002</v>
      </c>
      <c r="L114" s="290">
        <v>1188</v>
      </c>
      <c r="M114" s="277">
        <v>1176</v>
      </c>
      <c r="N114" s="277">
        <v>1163.8</v>
      </c>
      <c r="O114" s="292">
        <v>1511400</v>
      </c>
      <c r="P114" s="293">
        <v>3.449691991786448E-2</v>
      </c>
    </row>
    <row r="115" spans="1:16" ht="15">
      <c r="A115" s="255">
        <v>105</v>
      </c>
      <c r="B115" s="350" t="s">
        <v>106</v>
      </c>
      <c r="C115" s="447" t="s">
        <v>144</v>
      </c>
      <c r="D115" s="448">
        <v>44343</v>
      </c>
      <c r="E115" s="289">
        <v>2237.9</v>
      </c>
      <c r="F115" s="289">
        <v>2221.3000000000002</v>
      </c>
      <c r="G115" s="290">
        <v>2197.6500000000005</v>
      </c>
      <c r="H115" s="290">
        <v>2157.4000000000005</v>
      </c>
      <c r="I115" s="290">
        <v>2133.7500000000009</v>
      </c>
      <c r="J115" s="290">
        <v>2261.5500000000002</v>
      </c>
      <c r="K115" s="290">
        <v>2285.1999999999998</v>
      </c>
      <c r="L115" s="290">
        <v>2325.4499999999998</v>
      </c>
      <c r="M115" s="277">
        <v>2244.9499999999998</v>
      </c>
      <c r="N115" s="277">
        <v>2181.0500000000002</v>
      </c>
      <c r="O115" s="292">
        <v>1635200</v>
      </c>
      <c r="P115" s="293">
        <v>2.4521824423737125E-3</v>
      </c>
    </row>
    <row r="116" spans="1:16" ht="15">
      <c r="A116" s="255">
        <v>106</v>
      </c>
      <c r="B116" s="350" t="s">
        <v>43</v>
      </c>
      <c r="C116" s="447" t="s">
        <v>145</v>
      </c>
      <c r="D116" s="448">
        <v>44343</v>
      </c>
      <c r="E116" s="289">
        <v>235.6</v>
      </c>
      <c r="F116" s="289">
        <v>231.68333333333331</v>
      </c>
      <c r="G116" s="290">
        <v>225.81666666666661</v>
      </c>
      <c r="H116" s="290">
        <v>216.0333333333333</v>
      </c>
      <c r="I116" s="290">
        <v>210.1666666666666</v>
      </c>
      <c r="J116" s="290">
        <v>241.46666666666661</v>
      </c>
      <c r="K116" s="290">
        <v>247.33333333333334</v>
      </c>
      <c r="L116" s="290">
        <v>257.11666666666662</v>
      </c>
      <c r="M116" s="277">
        <v>237.55</v>
      </c>
      <c r="N116" s="277">
        <v>221.9</v>
      </c>
      <c r="O116" s="292">
        <v>29701000</v>
      </c>
      <c r="P116" s="293">
        <v>-3.5352961236785267E-2</v>
      </c>
    </row>
    <row r="117" spans="1:16" ht="15">
      <c r="A117" s="255">
        <v>107</v>
      </c>
      <c r="B117" s="350" t="s">
        <v>106</v>
      </c>
      <c r="C117" s="447" t="s">
        <v>262</v>
      </c>
      <c r="D117" s="448">
        <v>44343</v>
      </c>
      <c r="E117" s="289">
        <v>1849.25</v>
      </c>
      <c r="F117" s="289">
        <v>1850.8666666666668</v>
      </c>
      <c r="G117" s="290">
        <v>1832.3333333333335</v>
      </c>
      <c r="H117" s="290">
        <v>1815.4166666666667</v>
      </c>
      <c r="I117" s="290">
        <v>1796.8833333333334</v>
      </c>
      <c r="J117" s="290">
        <v>1867.7833333333335</v>
      </c>
      <c r="K117" s="290">
        <v>1886.3166666666668</v>
      </c>
      <c r="L117" s="290">
        <v>1903.2333333333336</v>
      </c>
      <c r="M117" s="277">
        <v>1869.4</v>
      </c>
      <c r="N117" s="277">
        <v>1833.95</v>
      </c>
      <c r="O117" s="292">
        <v>409500</v>
      </c>
      <c r="P117" s="293">
        <v>-3.669724770642202E-2</v>
      </c>
    </row>
    <row r="118" spans="1:16" ht="15">
      <c r="A118" s="255">
        <v>108</v>
      </c>
      <c r="B118" s="350" t="s">
        <v>43</v>
      </c>
      <c r="C118" s="447" t="s">
        <v>146</v>
      </c>
      <c r="D118" s="448">
        <v>44343</v>
      </c>
      <c r="E118" s="289">
        <v>78826.7</v>
      </c>
      <c r="F118" s="289">
        <v>78195.066666666666</v>
      </c>
      <c r="G118" s="290">
        <v>77162.383333333331</v>
      </c>
      <c r="H118" s="290">
        <v>75498.066666666666</v>
      </c>
      <c r="I118" s="290">
        <v>74465.383333333331</v>
      </c>
      <c r="J118" s="290">
        <v>79859.383333333331</v>
      </c>
      <c r="K118" s="290">
        <v>80892.066666666651</v>
      </c>
      <c r="L118" s="290">
        <v>82556.383333333331</v>
      </c>
      <c r="M118" s="277">
        <v>79227.75</v>
      </c>
      <c r="N118" s="277">
        <v>76530.75</v>
      </c>
      <c r="O118" s="292">
        <v>46780</v>
      </c>
      <c r="P118" s="293">
        <v>-2.5010421008753649E-2</v>
      </c>
    </row>
    <row r="119" spans="1:16" ht="15">
      <c r="A119" s="255">
        <v>109</v>
      </c>
      <c r="B119" s="350" t="s">
        <v>56</v>
      </c>
      <c r="C119" s="447" t="s">
        <v>147</v>
      </c>
      <c r="D119" s="448">
        <v>44343</v>
      </c>
      <c r="E119" s="289">
        <v>1227.5999999999999</v>
      </c>
      <c r="F119" s="289">
        <v>1222.2166666666665</v>
      </c>
      <c r="G119" s="290">
        <v>1209.4333333333329</v>
      </c>
      <c r="H119" s="290">
        <v>1191.2666666666664</v>
      </c>
      <c r="I119" s="290">
        <v>1178.4833333333329</v>
      </c>
      <c r="J119" s="290">
        <v>1240.383333333333</v>
      </c>
      <c r="K119" s="290">
        <v>1253.1666666666663</v>
      </c>
      <c r="L119" s="290">
        <v>1271.333333333333</v>
      </c>
      <c r="M119" s="277">
        <v>1235</v>
      </c>
      <c r="N119" s="277">
        <v>1204.05</v>
      </c>
      <c r="O119" s="292">
        <v>2866500</v>
      </c>
      <c r="P119" s="293">
        <v>4.4262295081967211E-2</v>
      </c>
    </row>
    <row r="120" spans="1:16" ht="15">
      <c r="A120" s="255">
        <v>110</v>
      </c>
      <c r="B120" s="350" t="s">
        <v>39</v>
      </c>
      <c r="C120" s="447" t="s">
        <v>790</v>
      </c>
      <c r="D120" s="448">
        <v>44343</v>
      </c>
      <c r="E120" s="289">
        <v>351.7</v>
      </c>
      <c r="F120" s="289">
        <v>352.45</v>
      </c>
      <c r="G120" s="290">
        <v>347.9</v>
      </c>
      <c r="H120" s="290">
        <v>344.09999999999997</v>
      </c>
      <c r="I120" s="290">
        <v>339.54999999999995</v>
      </c>
      <c r="J120" s="290">
        <v>356.25</v>
      </c>
      <c r="K120" s="290">
        <v>360.80000000000007</v>
      </c>
      <c r="L120" s="290">
        <v>364.6</v>
      </c>
      <c r="M120" s="277">
        <v>357</v>
      </c>
      <c r="N120" s="277">
        <v>348.65</v>
      </c>
      <c r="O120" s="292">
        <v>1496000</v>
      </c>
      <c r="P120" s="293">
        <v>2.1436227224008574E-3</v>
      </c>
    </row>
    <row r="121" spans="1:16" ht="15">
      <c r="A121" s="255">
        <v>111</v>
      </c>
      <c r="B121" s="350" t="s">
        <v>111</v>
      </c>
      <c r="C121" s="447" t="s">
        <v>148</v>
      </c>
      <c r="D121" s="448">
        <v>44343</v>
      </c>
      <c r="E121" s="289">
        <v>81.7</v>
      </c>
      <c r="F121" s="289">
        <v>80.383333333333326</v>
      </c>
      <c r="G121" s="290">
        <v>78.516666666666652</v>
      </c>
      <c r="H121" s="290">
        <v>75.333333333333329</v>
      </c>
      <c r="I121" s="290">
        <v>73.466666666666654</v>
      </c>
      <c r="J121" s="290">
        <v>83.566666666666649</v>
      </c>
      <c r="K121" s="290">
        <v>85.433333333333323</v>
      </c>
      <c r="L121" s="290">
        <v>88.616666666666646</v>
      </c>
      <c r="M121" s="277">
        <v>82.25</v>
      </c>
      <c r="N121" s="277">
        <v>77.2</v>
      </c>
      <c r="O121" s="292">
        <v>92480000</v>
      </c>
      <c r="P121" s="293">
        <v>-0.18684603886397608</v>
      </c>
    </row>
    <row r="122" spans="1:16" ht="15">
      <c r="A122" s="255">
        <v>112</v>
      </c>
      <c r="B122" s="350" t="s">
        <v>39</v>
      </c>
      <c r="C122" s="447" t="s">
        <v>256</v>
      </c>
      <c r="D122" s="448">
        <v>44343</v>
      </c>
      <c r="E122" s="289">
        <v>4648.3999999999996</v>
      </c>
      <c r="F122" s="289">
        <v>4670.583333333333</v>
      </c>
      <c r="G122" s="290">
        <v>4613.8666666666659</v>
      </c>
      <c r="H122" s="290">
        <v>4579.333333333333</v>
      </c>
      <c r="I122" s="290">
        <v>4522.6166666666659</v>
      </c>
      <c r="J122" s="290">
        <v>4705.1166666666659</v>
      </c>
      <c r="K122" s="290">
        <v>4761.833333333333</v>
      </c>
      <c r="L122" s="290">
        <v>4796.3666666666659</v>
      </c>
      <c r="M122" s="277">
        <v>4727.3</v>
      </c>
      <c r="N122" s="277">
        <v>4636.05</v>
      </c>
      <c r="O122" s="292">
        <v>1082250</v>
      </c>
      <c r="P122" s="293">
        <v>2.15929203539823E-2</v>
      </c>
    </row>
    <row r="123" spans="1:16" ht="15">
      <c r="A123" s="255">
        <v>113</v>
      </c>
      <c r="B123" s="350" t="s">
        <v>839</v>
      </c>
      <c r="C123" s="447" t="s">
        <v>450</v>
      </c>
      <c r="D123" s="448">
        <v>44343</v>
      </c>
      <c r="E123" s="289">
        <v>3233.75</v>
      </c>
      <c r="F123" s="289">
        <v>3271.7666666666664</v>
      </c>
      <c r="G123" s="290">
        <v>3179.5333333333328</v>
      </c>
      <c r="H123" s="290">
        <v>3125.3166666666666</v>
      </c>
      <c r="I123" s="290">
        <v>3033.083333333333</v>
      </c>
      <c r="J123" s="290">
        <v>3325.9833333333327</v>
      </c>
      <c r="K123" s="290">
        <v>3418.2166666666662</v>
      </c>
      <c r="L123" s="290">
        <v>3472.4333333333325</v>
      </c>
      <c r="M123" s="277">
        <v>3364</v>
      </c>
      <c r="N123" s="277">
        <v>3217.55</v>
      </c>
      <c r="O123" s="292">
        <v>433125</v>
      </c>
      <c r="P123" s="293">
        <v>0.12969483568075119</v>
      </c>
    </row>
    <row r="124" spans="1:16" ht="15">
      <c r="A124" s="255">
        <v>114</v>
      </c>
      <c r="B124" s="350" t="s">
        <v>49</v>
      </c>
      <c r="C124" s="447" t="s">
        <v>151</v>
      </c>
      <c r="D124" s="448">
        <v>44343</v>
      </c>
      <c r="E124" s="289">
        <v>16838.8</v>
      </c>
      <c r="F124" s="289">
        <v>16814.633333333335</v>
      </c>
      <c r="G124" s="290">
        <v>16739.26666666667</v>
      </c>
      <c r="H124" s="290">
        <v>16639.733333333334</v>
      </c>
      <c r="I124" s="290">
        <v>16564.366666666669</v>
      </c>
      <c r="J124" s="290">
        <v>16914.166666666672</v>
      </c>
      <c r="K124" s="290">
        <v>16989.533333333333</v>
      </c>
      <c r="L124" s="290">
        <v>17089.066666666673</v>
      </c>
      <c r="M124" s="277">
        <v>16890</v>
      </c>
      <c r="N124" s="277">
        <v>16715.099999999999</v>
      </c>
      <c r="O124" s="292">
        <v>291700</v>
      </c>
      <c r="P124" s="293">
        <v>-2.7504584097349558E-2</v>
      </c>
    </row>
    <row r="125" spans="1:16" ht="15">
      <c r="A125" s="255">
        <v>115</v>
      </c>
      <c r="B125" s="350" t="s">
        <v>111</v>
      </c>
      <c r="C125" s="447" t="s">
        <v>152</v>
      </c>
      <c r="D125" s="448">
        <v>44343</v>
      </c>
      <c r="E125" s="289">
        <v>201.15</v>
      </c>
      <c r="F125" s="289">
        <v>198.04999999999998</v>
      </c>
      <c r="G125" s="290">
        <v>192.59999999999997</v>
      </c>
      <c r="H125" s="290">
        <v>184.04999999999998</v>
      </c>
      <c r="I125" s="290">
        <v>178.59999999999997</v>
      </c>
      <c r="J125" s="290">
        <v>206.59999999999997</v>
      </c>
      <c r="K125" s="290">
        <v>212.04999999999995</v>
      </c>
      <c r="L125" s="290">
        <v>220.59999999999997</v>
      </c>
      <c r="M125" s="277">
        <v>203.5</v>
      </c>
      <c r="N125" s="277">
        <v>189.5</v>
      </c>
      <c r="O125" s="292">
        <v>53117600</v>
      </c>
      <c r="P125" s="293">
        <v>8.3208088536685335E-2</v>
      </c>
    </row>
    <row r="126" spans="1:16" ht="15">
      <c r="A126" s="255">
        <v>116</v>
      </c>
      <c r="B126" s="350" t="s">
        <v>42</v>
      </c>
      <c r="C126" s="447" t="s">
        <v>153</v>
      </c>
      <c r="D126" s="448">
        <v>44343</v>
      </c>
      <c r="E126" s="289">
        <v>108.35</v>
      </c>
      <c r="F126" s="289">
        <v>107.64999999999999</v>
      </c>
      <c r="G126" s="290">
        <v>106.64999999999998</v>
      </c>
      <c r="H126" s="290">
        <v>104.94999999999999</v>
      </c>
      <c r="I126" s="290">
        <v>103.94999999999997</v>
      </c>
      <c r="J126" s="290">
        <v>109.34999999999998</v>
      </c>
      <c r="K126" s="290">
        <v>110.35000000000001</v>
      </c>
      <c r="L126" s="290">
        <v>112.04999999999998</v>
      </c>
      <c r="M126" s="277">
        <v>108.65</v>
      </c>
      <c r="N126" s="277">
        <v>105.95</v>
      </c>
      <c r="O126" s="292">
        <v>79589100</v>
      </c>
      <c r="P126" s="293">
        <v>6.368553363297022E-2</v>
      </c>
    </row>
    <row r="127" spans="1:16" ht="15">
      <c r="A127" s="255">
        <v>117</v>
      </c>
      <c r="B127" s="350" t="s">
        <v>72</v>
      </c>
      <c r="C127" s="447" t="s">
        <v>155</v>
      </c>
      <c r="D127" s="448">
        <v>44343</v>
      </c>
      <c r="E127" s="289">
        <v>114.65</v>
      </c>
      <c r="F127" s="289">
        <v>114.39999999999999</v>
      </c>
      <c r="G127" s="290">
        <v>113.19999999999999</v>
      </c>
      <c r="H127" s="290">
        <v>111.75</v>
      </c>
      <c r="I127" s="290">
        <v>110.55</v>
      </c>
      <c r="J127" s="290">
        <v>115.84999999999998</v>
      </c>
      <c r="K127" s="290">
        <v>117.05</v>
      </c>
      <c r="L127" s="290">
        <v>118.49999999999997</v>
      </c>
      <c r="M127" s="277">
        <v>115.6</v>
      </c>
      <c r="N127" s="277">
        <v>112.95</v>
      </c>
      <c r="O127" s="292">
        <v>47724600</v>
      </c>
      <c r="P127" s="293">
        <v>2.7179317202519059E-2</v>
      </c>
    </row>
    <row r="128" spans="1:16" ht="15">
      <c r="A128" s="255">
        <v>118</v>
      </c>
      <c r="B128" s="350" t="s">
        <v>78</v>
      </c>
      <c r="C128" s="447" t="s">
        <v>156</v>
      </c>
      <c r="D128" s="448">
        <v>44343</v>
      </c>
      <c r="E128" s="289">
        <v>29301.3</v>
      </c>
      <c r="F128" s="289">
        <v>29483.966666666664</v>
      </c>
      <c r="G128" s="290">
        <v>28947.933333333327</v>
      </c>
      <c r="H128" s="290">
        <v>28594.566666666662</v>
      </c>
      <c r="I128" s="290">
        <v>28058.533333333326</v>
      </c>
      <c r="J128" s="290">
        <v>29837.333333333328</v>
      </c>
      <c r="K128" s="290">
        <v>30373.366666666661</v>
      </c>
      <c r="L128" s="290">
        <v>30726.73333333333</v>
      </c>
      <c r="M128" s="277">
        <v>30020</v>
      </c>
      <c r="N128" s="277">
        <v>29130.6</v>
      </c>
      <c r="O128" s="292">
        <v>68760</v>
      </c>
      <c r="P128" s="293">
        <v>3.7104072398190045E-2</v>
      </c>
    </row>
    <row r="129" spans="1:16" ht="15">
      <c r="A129" s="255">
        <v>119</v>
      </c>
      <c r="B129" s="370" t="s">
        <v>51</v>
      </c>
      <c r="C129" s="447" t="s">
        <v>157</v>
      </c>
      <c r="D129" s="448">
        <v>44343</v>
      </c>
      <c r="E129" s="289">
        <v>1718.35</v>
      </c>
      <c r="F129" s="289">
        <v>1708.7333333333333</v>
      </c>
      <c r="G129" s="290">
        <v>1690.5666666666666</v>
      </c>
      <c r="H129" s="290">
        <v>1662.7833333333333</v>
      </c>
      <c r="I129" s="290">
        <v>1644.6166666666666</v>
      </c>
      <c r="J129" s="290">
        <v>1736.5166666666667</v>
      </c>
      <c r="K129" s="290">
        <v>1754.6833333333332</v>
      </c>
      <c r="L129" s="290">
        <v>1782.4666666666667</v>
      </c>
      <c r="M129" s="277">
        <v>1726.9</v>
      </c>
      <c r="N129" s="277">
        <v>1680.95</v>
      </c>
      <c r="O129" s="292">
        <v>3351150</v>
      </c>
      <c r="P129" s="293">
        <v>1.6008004002000999E-2</v>
      </c>
    </row>
    <row r="130" spans="1:16" ht="15">
      <c r="A130" s="255">
        <v>120</v>
      </c>
      <c r="B130" s="350" t="s">
        <v>72</v>
      </c>
      <c r="C130" s="447" t="s">
        <v>158</v>
      </c>
      <c r="D130" s="448">
        <v>44343</v>
      </c>
      <c r="E130" s="289">
        <v>242.7</v>
      </c>
      <c r="F130" s="289">
        <v>243.58333333333334</v>
      </c>
      <c r="G130" s="290">
        <v>241.26666666666668</v>
      </c>
      <c r="H130" s="290">
        <v>239.83333333333334</v>
      </c>
      <c r="I130" s="290">
        <v>237.51666666666668</v>
      </c>
      <c r="J130" s="290">
        <v>245.01666666666668</v>
      </c>
      <c r="K130" s="290">
        <v>247.33333333333334</v>
      </c>
      <c r="L130" s="290">
        <v>248.76666666666668</v>
      </c>
      <c r="M130" s="277">
        <v>245.9</v>
      </c>
      <c r="N130" s="277">
        <v>242.15</v>
      </c>
      <c r="O130" s="292">
        <v>16896000</v>
      </c>
      <c r="P130" s="293">
        <v>3.2825967357417933E-2</v>
      </c>
    </row>
    <row r="131" spans="1:16" ht="15">
      <c r="A131" s="255">
        <v>121</v>
      </c>
      <c r="B131" s="350" t="s">
        <v>56</v>
      </c>
      <c r="C131" s="447" t="s">
        <v>159</v>
      </c>
      <c r="D131" s="448">
        <v>44343</v>
      </c>
      <c r="E131" s="289">
        <v>114.9</v>
      </c>
      <c r="F131" s="289">
        <v>113.88333333333333</v>
      </c>
      <c r="G131" s="290">
        <v>112.51666666666665</v>
      </c>
      <c r="H131" s="290">
        <v>110.13333333333333</v>
      </c>
      <c r="I131" s="290">
        <v>108.76666666666665</v>
      </c>
      <c r="J131" s="290">
        <v>116.26666666666665</v>
      </c>
      <c r="K131" s="290">
        <v>117.63333333333333</v>
      </c>
      <c r="L131" s="290">
        <v>120.01666666666665</v>
      </c>
      <c r="M131" s="277">
        <v>115.25</v>
      </c>
      <c r="N131" s="277">
        <v>111.5</v>
      </c>
      <c r="O131" s="292">
        <v>36561400</v>
      </c>
      <c r="P131" s="293">
        <v>-2.2056384742951907E-2</v>
      </c>
    </row>
    <row r="132" spans="1:16" ht="15">
      <c r="A132" s="255">
        <v>122</v>
      </c>
      <c r="B132" s="350" t="s">
        <v>51</v>
      </c>
      <c r="C132" s="447" t="s">
        <v>269</v>
      </c>
      <c r="D132" s="448">
        <v>44343</v>
      </c>
      <c r="E132" s="289">
        <v>5425.3</v>
      </c>
      <c r="F132" s="289">
        <v>5423.8499999999995</v>
      </c>
      <c r="G132" s="290">
        <v>5372.6999999999989</v>
      </c>
      <c r="H132" s="290">
        <v>5320.0999999999995</v>
      </c>
      <c r="I132" s="290">
        <v>5268.9499999999989</v>
      </c>
      <c r="J132" s="290">
        <v>5476.4499999999989</v>
      </c>
      <c r="K132" s="290">
        <v>5527.5999999999985</v>
      </c>
      <c r="L132" s="290">
        <v>5580.1999999999989</v>
      </c>
      <c r="M132" s="277">
        <v>5475</v>
      </c>
      <c r="N132" s="277">
        <v>5371.25</v>
      </c>
      <c r="O132" s="292">
        <v>260250</v>
      </c>
      <c r="P132" s="293">
        <v>4.3609022556390979E-2</v>
      </c>
    </row>
    <row r="133" spans="1:16" ht="15">
      <c r="A133" s="255">
        <v>123</v>
      </c>
      <c r="B133" s="350" t="s">
        <v>49</v>
      </c>
      <c r="C133" s="447" t="s">
        <v>160</v>
      </c>
      <c r="D133" s="448">
        <v>44343</v>
      </c>
      <c r="E133" s="289">
        <v>1857.35</v>
      </c>
      <c r="F133" s="289">
        <v>1850.3166666666666</v>
      </c>
      <c r="G133" s="290">
        <v>1833.8833333333332</v>
      </c>
      <c r="H133" s="290">
        <v>1810.4166666666665</v>
      </c>
      <c r="I133" s="290">
        <v>1793.9833333333331</v>
      </c>
      <c r="J133" s="290">
        <v>1873.7833333333333</v>
      </c>
      <c r="K133" s="290">
        <v>1890.2166666666667</v>
      </c>
      <c r="L133" s="290">
        <v>1913.6833333333334</v>
      </c>
      <c r="M133" s="277">
        <v>1866.75</v>
      </c>
      <c r="N133" s="277">
        <v>1826.85</v>
      </c>
      <c r="O133" s="292">
        <v>2097500</v>
      </c>
      <c r="P133" s="293">
        <v>3.4270216962524656E-2</v>
      </c>
    </row>
    <row r="134" spans="1:16" ht="15">
      <c r="A134" s="255">
        <v>124</v>
      </c>
      <c r="B134" s="350" t="s">
        <v>839</v>
      </c>
      <c r="C134" s="447" t="s">
        <v>267</v>
      </c>
      <c r="D134" s="448">
        <v>44343</v>
      </c>
      <c r="E134" s="289">
        <v>2690.85</v>
      </c>
      <c r="F134" s="289">
        <v>2665.4166666666665</v>
      </c>
      <c r="G134" s="290">
        <v>2592.333333333333</v>
      </c>
      <c r="H134" s="290">
        <v>2493.8166666666666</v>
      </c>
      <c r="I134" s="290">
        <v>2420.7333333333331</v>
      </c>
      <c r="J134" s="290">
        <v>2763.9333333333329</v>
      </c>
      <c r="K134" s="290">
        <v>2837.016666666666</v>
      </c>
      <c r="L134" s="290">
        <v>2935.5333333333328</v>
      </c>
      <c r="M134" s="277">
        <v>2738.5</v>
      </c>
      <c r="N134" s="277">
        <v>2566.9</v>
      </c>
      <c r="O134" s="292">
        <v>389250</v>
      </c>
      <c r="P134" s="293">
        <v>-4.4198895027624308E-2</v>
      </c>
    </row>
    <row r="135" spans="1:16" ht="15">
      <c r="A135" s="255">
        <v>125</v>
      </c>
      <c r="B135" s="350" t="s">
        <v>53</v>
      </c>
      <c r="C135" s="447" t="s">
        <v>161</v>
      </c>
      <c r="D135" s="448">
        <v>44343</v>
      </c>
      <c r="E135" s="289">
        <v>35.200000000000003</v>
      </c>
      <c r="F135" s="289">
        <v>35.366666666666667</v>
      </c>
      <c r="G135" s="290">
        <v>34.383333333333333</v>
      </c>
      <c r="H135" s="290">
        <v>33.566666666666663</v>
      </c>
      <c r="I135" s="290">
        <v>32.583333333333329</v>
      </c>
      <c r="J135" s="290">
        <v>36.183333333333337</v>
      </c>
      <c r="K135" s="290">
        <v>37.166666666666671</v>
      </c>
      <c r="L135" s="290">
        <v>37.983333333333341</v>
      </c>
      <c r="M135" s="277">
        <v>36.35</v>
      </c>
      <c r="N135" s="277">
        <v>34.549999999999997</v>
      </c>
      <c r="O135" s="292">
        <v>327424000</v>
      </c>
      <c r="P135" s="293">
        <v>0.32727980282786351</v>
      </c>
    </row>
    <row r="136" spans="1:16" ht="15">
      <c r="A136" s="255">
        <v>126</v>
      </c>
      <c r="B136" s="350" t="s">
        <v>42</v>
      </c>
      <c r="C136" s="447" t="s">
        <v>162</v>
      </c>
      <c r="D136" s="448">
        <v>44343</v>
      </c>
      <c r="E136" s="289">
        <v>221.15</v>
      </c>
      <c r="F136" s="289">
        <v>219.48333333333335</v>
      </c>
      <c r="G136" s="290">
        <v>217.41666666666669</v>
      </c>
      <c r="H136" s="290">
        <v>213.68333333333334</v>
      </c>
      <c r="I136" s="290">
        <v>211.61666666666667</v>
      </c>
      <c r="J136" s="290">
        <v>223.2166666666667</v>
      </c>
      <c r="K136" s="290">
        <v>225.28333333333336</v>
      </c>
      <c r="L136" s="290">
        <v>229.01666666666671</v>
      </c>
      <c r="M136" s="277">
        <v>221.55</v>
      </c>
      <c r="N136" s="277">
        <v>215.75</v>
      </c>
      <c r="O136" s="292">
        <v>22020000</v>
      </c>
      <c r="P136" s="293">
        <v>1.5308004426410919E-2</v>
      </c>
    </row>
    <row r="137" spans="1:16" ht="15">
      <c r="A137" s="255">
        <v>127</v>
      </c>
      <c r="B137" s="350" t="s">
        <v>88</v>
      </c>
      <c r="C137" s="447" t="s">
        <v>163</v>
      </c>
      <c r="D137" s="448">
        <v>44343</v>
      </c>
      <c r="E137" s="289">
        <v>1156.5</v>
      </c>
      <c r="F137" s="289">
        <v>1163.4000000000001</v>
      </c>
      <c r="G137" s="290">
        <v>1144.0000000000002</v>
      </c>
      <c r="H137" s="290">
        <v>1131.5000000000002</v>
      </c>
      <c r="I137" s="290">
        <v>1112.1000000000004</v>
      </c>
      <c r="J137" s="290">
        <v>1175.9000000000001</v>
      </c>
      <c r="K137" s="290">
        <v>1195.2999999999997</v>
      </c>
      <c r="L137" s="290">
        <v>1207.8</v>
      </c>
      <c r="M137" s="277">
        <v>1182.8</v>
      </c>
      <c r="N137" s="277">
        <v>1150.9000000000001</v>
      </c>
      <c r="O137" s="292">
        <v>1771671</v>
      </c>
      <c r="P137" s="293">
        <v>-2.9431438127090301E-2</v>
      </c>
    </row>
    <row r="138" spans="1:16" ht="15">
      <c r="A138" s="255">
        <v>128</v>
      </c>
      <c r="B138" s="350" t="s">
        <v>37</v>
      </c>
      <c r="C138" s="447" t="s">
        <v>164</v>
      </c>
      <c r="D138" s="448">
        <v>44343</v>
      </c>
      <c r="E138" s="289">
        <v>958.4</v>
      </c>
      <c r="F138" s="289">
        <v>964.01666666666677</v>
      </c>
      <c r="G138" s="290">
        <v>951.08333333333348</v>
      </c>
      <c r="H138" s="290">
        <v>943.76666666666677</v>
      </c>
      <c r="I138" s="290">
        <v>930.83333333333348</v>
      </c>
      <c r="J138" s="290">
        <v>971.33333333333348</v>
      </c>
      <c r="K138" s="290">
        <v>984.26666666666665</v>
      </c>
      <c r="L138" s="290">
        <v>991.58333333333348</v>
      </c>
      <c r="M138" s="277">
        <v>976.95</v>
      </c>
      <c r="N138" s="277">
        <v>956.7</v>
      </c>
      <c r="O138" s="292">
        <v>1802850</v>
      </c>
      <c r="P138" s="293">
        <v>2.9112081513828238E-2</v>
      </c>
    </row>
    <row r="139" spans="1:16" ht="15">
      <c r="A139" s="255">
        <v>129</v>
      </c>
      <c r="B139" s="350" t="s">
        <v>53</v>
      </c>
      <c r="C139" s="447" t="s">
        <v>165</v>
      </c>
      <c r="D139" s="448">
        <v>44343</v>
      </c>
      <c r="E139" s="289">
        <v>188.45</v>
      </c>
      <c r="F139" s="289">
        <v>189.36666666666667</v>
      </c>
      <c r="G139" s="290">
        <v>185.58333333333334</v>
      </c>
      <c r="H139" s="290">
        <v>182.71666666666667</v>
      </c>
      <c r="I139" s="290">
        <v>178.93333333333334</v>
      </c>
      <c r="J139" s="290">
        <v>192.23333333333335</v>
      </c>
      <c r="K139" s="290">
        <v>196.01666666666665</v>
      </c>
      <c r="L139" s="290">
        <v>198.88333333333335</v>
      </c>
      <c r="M139" s="277">
        <v>193.15</v>
      </c>
      <c r="N139" s="277">
        <v>186.5</v>
      </c>
      <c r="O139" s="292">
        <v>27225200</v>
      </c>
      <c r="P139" s="293">
        <v>5.8930676095574844E-3</v>
      </c>
    </row>
    <row r="140" spans="1:16" ht="15">
      <c r="A140" s="255">
        <v>130</v>
      </c>
      <c r="B140" s="350" t="s">
        <v>42</v>
      </c>
      <c r="C140" s="447" t="s">
        <v>166</v>
      </c>
      <c r="D140" s="448">
        <v>44343</v>
      </c>
      <c r="E140" s="289">
        <v>136.35</v>
      </c>
      <c r="F140" s="289">
        <v>135.31666666666663</v>
      </c>
      <c r="G140" s="290">
        <v>133.68333333333328</v>
      </c>
      <c r="H140" s="290">
        <v>131.01666666666665</v>
      </c>
      <c r="I140" s="290">
        <v>129.3833333333333</v>
      </c>
      <c r="J140" s="290">
        <v>137.98333333333326</v>
      </c>
      <c r="K140" s="290">
        <v>139.61666666666665</v>
      </c>
      <c r="L140" s="290">
        <v>142.28333333333325</v>
      </c>
      <c r="M140" s="277">
        <v>136.94999999999999</v>
      </c>
      <c r="N140" s="277">
        <v>132.65</v>
      </c>
      <c r="O140" s="292">
        <v>15750000</v>
      </c>
      <c r="P140" s="293">
        <v>4.5816733067729085E-2</v>
      </c>
    </row>
    <row r="141" spans="1:16" ht="15">
      <c r="A141" s="255">
        <v>131</v>
      </c>
      <c r="B141" s="350" t="s">
        <v>72</v>
      </c>
      <c r="C141" s="447" t="s">
        <v>167</v>
      </c>
      <c r="D141" s="448">
        <v>44343</v>
      </c>
      <c r="E141" s="289">
        <v>1936.7</v>
      </c>
      <c r="F141" s="289">
        <v>1941.4666666666665</v>
      </c>
      <c r="G141" s="290">
        <v>1926.4333333333329</v>
      </c>
      <c r="H141" s="290">
        <v>1916.1666666666665</v>
      </c>
      <c r="I141" s="290">
        <v>1901.133333333333</v>
      </c>
      <c r="J141" s="290">
        <v>1951.7333333333329</v>
      </c>
      <c r="K141" s="290">
        <v>1966.7666666666662</v>
      </c>
      <c r="L141" s="290">
        <v>1977.0333333333328</v>
      </c>
      <c r="M141" s="277">
        <v>1956.5</v>
      </c>
      <c r="N141" s="277">
        <v>1931.2</v>
      </c>
      <c r="O141" s="292">
        <v>31242750</v>
      </c>
      <c r="P141" s="293">
        <v>1.2328977958509181E-2</v>
      </c>
    </row>
    <row r="142" spans="1:16" ht="15">
      <c r="A142" s="255">
        <v>132</v>
      </c>
      <c r="B142" s="350" t="s">
        <v>111</v>
      </c>
      <c r="C142" s="447" t="s">
        <v>168</v>
      </c>
      <c r="D142" s="448">
        <v>44343</v>
      </c>
      <c r="E142" s="289">
        <v>146.9</v>
      </c>
      <c r="F142" s="289">
        <v>147.98333333333332</v>
      </c>
      <c r="G142" s="290">
        <v>144.21666666666664</v>
      </c>
      <c r="H142" s="290">
        <v>141.53333333333333</v>
      </c>
      <c r="I142" s="290">
        <v>137.76666666666665</v>
      </c>
      <c r="J142" s="290">
        <v>150.66666666666663</v>
      </c>
      <c r="K142" s="290">
        <v>154.43333333333334</v>
      </c>
      <c r="L142" s="290">
        <v>157.11666666666662</v>
      </c>
      <c r="M142" s="277">
        <v>151.75</v>
      </c>
      <c r="N142" s="277">
        <v>145.30000000000001</v>
      </c>
      <c r="O142" s="292">
        <v>157301000</v>
      </c>
      <c r="P142" s="293">
        <v>1.3909888116117326E-3</v>
      </c>
    </row>
    <row r="143" spans="1:16" ht="15">
      <c r="A143" s="255">
        <v>133</v>
      </c>
      <c r="B143" s="350" t="s">
        <v>56</v>
      </c>
      <c r="C143" s="447" t="s">
        <v>274</v>
      </c>
      <c r="D143" s="448">
        <v>44343</v>
      </c>
      <c r="E143" s="289">
        <v>1007.4</v>
      </c>
      <c r="F143" s="289">
        <v>1008.0500000000001</v>
      </c>
      <c r="G143" s="290">
        <v>996.25000000000011</v>
      </c>
      <c r="H143" s="290">
        <v>985.1</v>
      </c>
      <c r="I143" s="290">
        <v>973.30000000000007</v>
      </c>
      <c r="J143" s="290">
        <v>1019.2000000000002</v>
      </c>
      <c r="K143" s="290">
        <v>1031</v>
      </c>
      <c r="L143" s="290">
        <v>1042.1500000000001</v>
      </c>
      <c r="M143" s="277">
        <v>1019.85</v>
      </c>
      <c r="N143" s="277">
        <v>996.9</v>
      </c>
      <c r="O143" s="292">
        <v>8670750</v>
      </c>
      <c r="P143" s="293">
        <v>-3.5055504548869042E-2</v>
      </c>
    </row>
    <row r="144" spans="1:16" ht="15">
      <c r="A144" s="255">
        <v>134</v>
      </c>
      <c r="B144" s="350" t="s">
        <v>53</v>
      </c>
      <c r="C144" s="447" t="s">
        <v>169</v>
      </c>
      <c r="D144" s="448">
        <v>44343</v>
      </c>
      <c r="E144" s="289">
        <v>363.6</v>
      </c>
      <c r="F144" s="289">
        <v>364.25</v>
      </c>
      <c r="G144" s="290">
        <v>359.4</v>
      </c>
      <c r="H144" s="290">
        <v>355.2</v>
      </c>
      <c r="I144" s="290">
        <v>350.34999999999997</v>
      </c>
      <c r="J144" s="290">
        <v>368.45</v>
      </c>
      <c r="K144" s="290">
        <v>373.3</v>
      </c>
      <c r="L144" s="290">
        <v>377.5</v>
      </c>
      <c r="M144" s="277">
        <v>369.1</v>
      </c>
      <c r="N144" s="277">
        <v>360.05</v>
      </c>
      <c r="O144" s="292">
        <v>94168500</v>
      </c>
      <c r="P144" s="293">
        <v>3.5327216343233481E-3</v>
      </c>
    </row>
    <row r="145" spans="1:16" ht="15">
      <c r="A145" s="255">
        <v>135</v>
      </c>
      <c r="B145" s="350" t="s">
        <v>37</v>
      </c>
      <c r="C145" s="447" t="s">
        <v>170</v>
      </c>
      <c r="D145" s="448">
        <v>44343</v>
      </c>
      <c r="E145" s="289">
        <v>27434.6</v>
      </c>
      <c r="F145" s="289">
        <v>27666.466666666664</v>
      </c>
      <c r="G145" s="290">
        <v>27133.033333333326</v>
      </c>
      <c r="H145" s="290">
        <v>26831.466666666664</v>
      </c>
      <c r="I145" s="290">
        <v>26298.033333333326</v>
      </c>
      <c r="J145" s="290">
        <v>27968.033333333326</v>
      </c>
      <c r="K145" s="290">
        <v>28501.466666666667</v>
      </c>
      <c r="L145" s="290">
        <v>28803.033333333326</v>
      </c>
      <c r="M145" s="277">
        <v>28199.9</v>
      </c>
      <c r="N145" s="277">
        <v>27364.9</v>
      </c>
      <c r="O145" s="292">
        <v>164100</v>
      </c>
      <c r="P145" s="293">
        <v>3.7130668352030334E-2</v>
      </c>
    </row>
    <row r="146" spans="1:16" ht="15">
      <c r="A146" s="255">
        <v>136</v>
      </c>
      <c r="B146" s="350" t="s">
        <v>63</v>
      </c>
      <c r="C146" s="447" t="s">
        <v>171</v>
      </c>
      <c r="D146" s="448">
        <v>44343</v>
      </c>
      <c r="E146" s="289">
        <v>1892.35</v>
      </c>
      <c r="F146" s="289">
        <v>1885.6166666666668</v>
      </c>
      <c r="G146" s="290">
        <v>1871.7833333333335</v>
      </c>
      <c r="H146" s="290">
        <v>1851.2166666666667</v>
      </c>
      <c r="I146" s="290">
        <v>1837.3833333333334</v>
      </c>
      <c r="J146" s="290">
        <v>1906.1833333333336</v>
      </c>
      <c r="K146" s="290">
        <v>1920.0166666666667</v>
      </c>
      <c r="L146" s="290">
        <v>1940.5833333333337</v>
      </c>
      <c r="M146" s="277">
        <v>1899.45</v>
      </c>
      <c r="N146" s="277">
        <v>1865.05</v>
      </c>
      <c r="O146" s="292">
        <v>856625</v>
      </c>
      <c r="P146" s="293">
        <v>3.5438144329896907E-3</v>
      </c>
    </row>
    <row r="147" spans="1:16" ht="15">
      <c r="A147" s="255">
        <v>137</v>
      </c>
      <c r="B147" s="350" t="s">
        <v>78</v>
      </c>
      <c r="C147" s="447" t="s">
        <v>172</v>
      </c>
      <c r="D147" s="448">
        <v>44343</v>
      </c>
      <c r="E147" s="289">
        <v>6332.75</v>
      </c>
      <c r="F147" s="289">
        <v>6320.55</v>
      </c>
      <c r="G147" s="290">
        <v>6281.2000000000007</v>
      </c>
      <c r="H147" s="290">
        <v>6229.6500000000005</v>
      </c>
      <c r="I147" s="290">
        <v>6190.3000000000011</v>
      </c>
      <c r="J147" s="290">
        <v>6372.1</v>
      </c>
      <c r="K147" s="290">
        <v>6411.4500000000007</v>
      </c>
      <c r="L147" s="290">
        <v>6463</v>
      </c>
      <c r="M147" s="277">
        <v>6359.9</v>
      </c>
      <c r="N147" s="277">
        <v>6269</v>
      </c>
      <c r="O147" s="292">
        <v>546625</v>
      </c>
      <c r="P147" s="293">
        <v>-1.1080958842152872E-2</v>
      </c>
    </row>
    <row r="148" spans="1:16" ht="15">
      <c r="A148" s="255">
        <v>138</v>
      </c>
      <c r="B148" s="350" t="s">
        <v>56</v>
      </c>
      <c r="C148" s="447" t="s">
        <v>173</v>
      </c>
      <c r="D148" s="448">
        <v>44343</v>
      </c>
      <c r="E148" s="289">
        <v>1340.2</v>
      </c>
      <c r="F148" s="289">
        <v>1329.3500000000001</v>
      </c>
      <c r="G148" s="290">
        <v>1309.9000000000003</v>
      </c>
      <c r="H148" s="290">
        <v>1279.6000000000001</v>
      </c>
      <c r="I148" s="290">
        <v>1260.1500000000003</v>
      </c>
      <c r="J148" s="290">
        <v>1359.6500000000003</v>
      </c>
      <c r="K148" s="290">
        <v>1379.1000000000001</v>
      </c>
      <c r="L148" s="290">
        <v>1409.4000000000003</v>
      </c>
      <c r="M148" s="277">
        <v>1348.8</v>
      </c>
      <c r="N148" s="277">
        <v>1299.05</v>
      </c>
      <c r="O148" s="292">
        <v>3842000</v>
      </c>
      <c r="P148" s="293">
        <v>-2.2391857506361322E-2</v>
      </c>
    </row>
    <row r="149" spans="1:16" ht="15">
      <c r="A149" s="255">
        <v>139</v>
      </c>
      <c r="B149" s="350" t="s">
        <v>51</v>
      </c>
      <c r="C149" s="447" t="s">
        <v>175</v>
      </c>
      <c r="D149" s="448">
        <v>44343</v>
      </c>
      <c r="E149" s="289">
        <v>701.4</v>
      </c>
      <c r="F149" s="289">
        <v>698.25</v>
      </c>
      <c r="G149" s="290">
        <v>689.15</v>
      </c>
      <c r="H149" s="290">
        <v>676.9</v>
      </c>
      <c r="I149" s="290">
        <v>667.8</v>
      </c>
      <c r="J149" s="290">
        <v>710.5</v>
      </c>
      <c r="K149" s="290">
        <v>719.59999999999991</v>
      </c>
      <c r="L149" s="290">
        <v>731.85</v>
      </c>
      <c r="M149" s="277">
        <v>707.35</v>
      </c>
      <c r="N149" s="277">
        <v>686</v>
      </c>
      <c r="O149" s="292">
        <v>47248600</v>
      </c>
      <c r="P149" s="293">
        <v>-1.0641416510318949E-2</v>
      </c>
    </row>
    <row r="150" spans="1:16" ht="15">
      <c r="A150" s="255">
        <v>140</v>
      </c>
      <c r="B150" s="350" t="s">
        <v>88</v>
      </c>
      <c r="C150" s="447" t="s">
        <v>176</v>
      </c>
      <c r="D150" s="448">
        <v>44343</v>
      </c>
      <c r="E150" s="289">
        <v>508.25</v>
      </c>
      <c r="F150" s="289">
        <v>505.75</v>
      </c>
      <c r="G150" s="290">
        <v>501.5</v>
      </c>
      <c r="H150" s="290">
        <v>494.75</v>
      </c>
      <c r="I150" s="290">
        <v>490.5</v>
      </c>
      <c r="J150" s="290">
        <v>512.5</v>
      </c>
      <c r="K150" s="290">
        <v>516.75</v>
      </c>
      <c r="L150" s="290">
        <v>523.5</v>
      </c>
      <c r="M150" s="277">
        <v>510</v>
      </c>
      <c r="N150" s="277">
        <v>499</v>
      </c>
      <c r="O150" s="292">
        <v>12036000</v>
      </c>
      <c r="P150" s="293">
        <v>-8.5258865686395659E-3</v>
      </c>
    </row>
    <row r="151" spans="1:16" ht="15">
      <c r="A151" s="255">
        <v>141</v>
      </c>
      <c r="B151" s="350" t="s">
        <v>839</v>
      </c>
      <c r="C151" s="447" t="s">
        <v>177</v>
      </c>
      <c r="D151" s="448">
        <v>44343</v>
      </c>
      <c r="E151" s="289">
        <v>688.35</v>
      </c>
      <c r="F151" s="289">
        <v>685.51666666666677</v>
      </c>
      <c r="G151" s="290">
        <v>679.83333333333348</v>
      </c>
      <c r="H151" s="290">
        <v>671.31666666666672</v>
      </c>
      <c r="I151" s="290">
        <v>665.63333333333344</v>
      </c>
      <c r="J151" s="290">
        <v>694.03333333333353</v>
      </c>
      <c r="K151" s="290">
        <v>699.7166666666667</v>
      </c>
      <c r="L151" s="290">
        <v>708.23333333333358</v>
      </c>
      <c r="M151" s="277">
        <v>691.2</v>
      </c>
      <c r="N151" s="277">
        <v>677</v>
      </c>
      <c r="O151" s="292">
        <v>9334000</v>
      </c>
      <c r="P151" s="293">
        <v>-2.7607042400250026E-2</v>
      </c>
    </row>
    <row r="152" spans="1:16" ht="15">
      <c r="A152" s="255">
        <v>142</v>
      </c>
      <c r="B152" s="350" t="s">
        <v>49</v>
      </c>
      <c r="C152" s="447" t="s">
        <v>804</v>
      </c>
      <c r="D152" s="448">
        <v>44343</v>
      </c>
      <c r="E152" s="289">
        <v>636.65</v>
      </c>
      <c r="F152" s="289">
        <v>633</v>
      </c>
      <c r="G152" s="290">
        <v>627.6</v>
      </c>
      <c r="H152" s="290">
        <v>618.55000000000007</v>
      </c>
      <c r="I152" s="290">
        <v>613.15000000000009</v>
      </c>
      <c r="J152" s="290">
        <v>642.04999999999995</v>
      </c>
      <c r="K152" s="290">
        <v>647.45000000000005</v>
      </c>
      <c r="L152" s="290">
        <v>656.49999999999989</v>
      </c>
      <c r="M152" s="277">
        <v>638.4</v>
      </c>
      <c r="N152" s="277">
        <v>623.95000000000005</v>
      </c>
      <c r="O152" s="292">
        <v>7635600</v>
      </c>
      <c r="P152" s="293">
        <v>-4.362529590801488E-2</v>
      </c>
    </row>
    <row r="153" spans="1:16" ht="15">
      <c r="A153" s="255">
        <v>143</v>
      </c>
      <c r="B153" s="350" t="s">
        <v>43</v>
      </c>
      <c r="C153" s="447" t="s">
        <v>179</v>
      </c>
      <c r="D153" s="448">
        <v>44343</v>
      </c>
      <c r="E153" s="289">
        <v>316.60000000000002</v>
      </c>
      <c r="F153" s="289">
        <v>313.05</v>
      </c>
      <c r="G153" s="290">
        <v>308.55</v>
      </c>
      <c r="H153" s="290">
        <v>300.5</v>
      </c>
      <c r="I153" s="290">
        <v>296</v>
      </c>
      <c r="J153" s="290">
        <v>321.10000000000002</v>
      </c>
      <c r="K153" s="290">
        <v>325.60000000000002</v>
      </c>
      <c r="L153" s="290">
        <v>333.65000000000003</v>
      </c>
      <c r="M153" s="277">
        <v>317.55</v>
      </c>
      <c r="N153" s="277">
        <v>305</v>
      </c>
      <c r="O153" s="292">
        <v>108083400</v>
      </c>
      <c r="P153" s="293">
        <v>5.6261140819964348E-2</v>
      </c>
    </row>
    <row r="154" spans="1:16" ht="15">
      <c r="A154" s="255">
        <v>144</v>
      </c>
      <c r="B154" s="350" t="s">
        <v>42</v>
      </c>
      <c r="C154" s="447" t="s">
        <v>181</v>
      </c>
      <c r="D154" s="448">
        <v>44343</v>
      </c>
      <c r="E154" s="289">
        <v>110.7</v>
      </c>
      <c r="F154" s="289">
        <v>108.61666666666667</v>
      </c>
      <c r="G154" s="290">
        <v>105.98333333333335</v>
      </c>
      <c r="H154" s="290">
        <v>101.26666666666668</v>
      </c>
      <c r="I154" s="290">
        <v>98.633333333333354</v>
      </c>
      <c r="J154" s="290">
        <v>113.33333333333334</v>
      </c>
      <c r="K154" s="290">
        <v>115.96666666666667</v>
      </c>
      <c r="L154" s="290">
        <v>120.68333333333334</v>
      </c>
      <c r="M154" s="277">
        <v>111.25</v>
      </c>
      <c r="N154" s="277">
        <v>103.9</v>
      </c>
      <c r="O154" s="292">
        <v>124895250</v>
      </c>
      <c r="P154" s="293">
        <v>6.7624487911834286E-2</v>
      </c>
    </row>
    <row r="155" spans="1:16" ht="15">
      <c r="A155" s="255">
        <v>145</v>
      </c>
      <c r="B155" s="350" t="s">
        <v>111</v>
      </c>
      <c r="C155" s="447" t="s">
        <v>182</v>
      </c>
      <c r="D155" s="448">
        <v>44343</v>
      </c>
      <c r="E155" s="289">
        <v>1220.75</v>
      </c>
      <c r="F155" s="289">
        <v>1216.8</v>
      </c>
      <c r="G155" s="290">
        <v>1201.5999999999999</v>
      </c>
      <c r="H155" s="290">
        <v>1182.45</v>
      </c>
      <c r="I155" s="290">
        <v>1167.25</v>
      </c>
      <c r="J155" s="290">
        <v>1235.9499999999998</v>
      </c>
      <c r="K155" s="290">
        <v>1251.1500000000001</v>
      </c>
      <c r="L155" s="290">
        <v>1270.2999999999997</v>
      </c>
      <c r="M155" s="277">
        <v>1232</v>
      </c>
      <c r="N155" s="277">
        <v>1197.6500000000001</v>
      </c>
      <c r="O155" s="292">
        <v>49713100</v>
      </c>
      <c r="P155" s="293">
        <v>-2.4220508971822337E-3</v>
      </c>
    </row>
    <row r="156" spans="1:16" ht="15">
      <c r="A156" s="255">
        <v>146</v>
      </c>
      <c r="B156" s="350" t="s">
        <v>106</v>
      </c>
      <c r="C156" s="447" t="s">
        <v>183</v>
      </c>
      <c r="D156" s="448">
        <v>44343</v>
      </c>
      <c r="E156" s="289">
        <v>3153.1</v>
      </c>
      <c r="F156" s="289">
        <v>3153.3333333333335</v>
      </c>
      <c r="G156" s="290">
        <v>3135.666666666667</v>
      </c>
      <c r="H156" s="290">
        <v>3118.2333333333336</v>
      </c>
      <c r="I156" s="290">
        <v>3100.5666666666671</v>
      </c>
      <c r="J156" s="290">
        <v>3170.7666666666669</v>
      </c>
      <c r="K156" s="290">
        <v>3188.4333333333338</v>
      </c>
      <c r="L156" s="290">
        <v>3205.8666666666668</v>
      </c>
      <c r="M156" s="277">
        <v>3171</v>
      </c>
      <c r="N156" s="277">
        <v>3135.9</v>
      </c>
      <c r="O156" s="292">
        <v>6078300</v>
      </c>
      <c r="P156" s="293">
        <v>-4.5013197586726998E-2</v>
      </c>
    </row>
    <row r="157" spans="1:16" ht="15">
      <c r="A157" s="255">
        <v>147</v>
      </c>
      <c r="B157" s="350" t="s">
        <v>106</v>
      </c>
      <c r="C157" s="447" t="s">
        <v>184</v>
      </c>
      <c r="D157" s="448">
        <v>44343</v>
      </c>
      <c r="E157" s="289">
        <v>993.4</v>
      </c>
      <c r="F157" s="289">
        <v>988.5333333333333</v>
      </c>
      <c r="G157" s="290">
        <v>982.36666666666656</v>
      </c>
      <c r="H157" s="290">
        <v>971.33333333333326</v>
      </c>
      <c r="I157" s="290">
        <v>965.16666666666652</v>
      </c>
      <c r="J157" s="290">
        <v>999.56666666666661</v>
      </c>
      <c r="K157" s="290">
        <v>1005.7333333333333</v>
      </c>
      <c r="L157" s="290">
        <v>1016.7666666666667</v>
      </c>
      <c r="M157" s="277">
        <v>994.7</v>
      </c>
      <c r="N157" s="277">
        <v>977.5</v>
      </c>
      <c r="O157" s="292">
        <v>12565200</v>
      </c>
      <c r="P157" s="293">
        <v>-1.5652173913043479E-2</v>
      </c>
    </row>
    <row r="158" spans="1:16" ht="15">
      <c r="A158" s="255">
        <v>148</v>
      </c>
      <c r="B158" s="350" t="s">
        <v>49</v>
      </c>
      <c r="C158" s="447" t="s">
        <v>185</v>
      </c>
      <c r="D158" s="448">
        <v>44343</v>
      </c>
      <c r="E158" s="289">
        <v>1458.8</v>
      </c>
      <c r="F158" s="289">
        <v>1460.5</v>
      </c>
      <c r="G158" s="290">
        <v>1447.4</v>
      </c>
      <c r="H158" s="290">
        <v>1436</v>
      </c>
      <c r="I158" s="290">
        <v>1422.9</v>
      </c>
      <c r="J158" s="290">
        <v>1471.9</v>
      </c>
      <c r="K158" s="290">
        <v>1485</v>
      </c>
      <c r="L158" s="290">
        <v>1496.4</v>
      </c>
      <c r="M158" s="277">
        <v>1473.6</v>
      </c>
      <c r="N158" s="277">
        <v>1449.1</v>
      </c>
      <c r="O158" s="292">
        <v>5453250</v>
      </c>
      <c r="P158" s="293">
        <v>-8.0491132332878579E-3</v>
      </c>
    </row>
    <row r="159" spans="1:16" ht="15">
      <c r="A159" s="255">
        <v>149</v>
      </c>
      <c r="B159" s="350" t="s">
        <v>51</v>
      </c>
      <c r="C159" s="447" t="s">
        <v>186</v>
      </c>
      <c r="D159" s="448">
        <v>44343</v>
      </c>
      <c r="E159" s="289">
        <v>2781.5</v>
      </c>
      <c r="F159" s="289">
        <v>2741</v>
      </c>
      <c r="G159" s="290">
        <v>2684.1</v>
      </c>
      <c r="H159" s="290">
        <v>2586.6999999999998</v>
      </c>
      <c r="I159" s="290">
        <v>2529.7999999999997</v>
      </c>
      <c r="J159" s="290">
        <v>2838.4</v>
      </c>
      <c r="K159" s="290">
        <v>2895.2999999999997</v>
      </c>
      <c r="L159" s="290">
        <v>2992.7000000000003</v>
      </c>
      <c r="M159" s="277">
        <v>2797.9</v>
      </c>
      <c r="N159" s="277">
        <v>2643.6</v>
      </c>
      <c r="O159" s="292">
        <v>957000</v>
      </c>
      <c r="P159" s="293">
        <v>-1.644398766700925E-2</v>
      </c>
    </row>
    <row r="160" spans="1:16" ht="15">
      <c r="A160" s="255">
        <v>150</v>
      </c>
      <c r="B160" s="350" t="s">
        <v>42</v>
      </c>
      <c r="C160" s="447" t="s">
        <v>187</v>
      </c>
      <c r="D160" s="448">
        <v>44343</v>
      </c>
      <c r="E160" s="289">
        <v>451.85</v>
      </c>
      <c r="F160" s="289">
        <v>441.91666666666669</v>
      </c>
      <c r="G160" s="290">
        <v>427.83333333333337</v>
      </c>
      <c r="H160" s="290">
        <v>403.81666666666666</v>
      </c>
      <c r="I160" s="290">
        <v>389.73333333333335</v>
      </c>
      <c r="J160" s="290">
        <v>465.93333333333339</v>
      </c>
      <c r="K160" s="290">
        <v>480.01666666666677</v>
      </c>
      <c r="L160" s="290">
        <v>504.03333333333342</v>
      </c>
      <c r="M160" s="277">
        <v>456</v>
      </c>
      <c r="N160" s="277">
        <v>417.9</v>
      </c>
      <c r="O160" s="292">
        <v>2460000</v>
      </c>
      <c r="P160" s="293">
        <v>0.32901134521880065</v>
      </c>
    </row>
    <row r="161" spans="1:16" ht="15">
      <c r="A161" s="255">
        <v>151</v>
      </c>
      <c r="B161" s="350" t="s">
        <v>39</v>
      </c>
      <c r="C161" s="447" t="s">
        <v>510</v>
      </c>
      <c r="D161" s="448">
        <v>44343</v>
      </c>
      <c r="E161" s="289">
        <v>751.95</v>
      </c>
      <c r="F161" s="289">
        <v>756.5</v>
      </c>
      <c r="G161" s="290">
        <v>745.6</v>
      </c>
      <c r="H161" s="290">
        <v>739.25</v>
      </c>
      <c r="I161" s="290">
        <v>728.35</v>
      </c>
      <c r="J161" s="290">
        <v>762.85</v>
      </c>
      <c r="K161" s="290">
        <v>773.75000000000011</v>
      </c>
      <c r="L161" s="290">
        <v>780.1</v>
      </c>
      <c r="M161" s="277">
        <v>767.4</v>
      </c>
      <c r="N161" s="277">
        <v>750.15</v>
      </c>
      <c r="O161" s="292">
        <v>1029500</v>
      </c>
      <c r="P161" s="293">
        <v>-1.320361362056984E-2</v>
      </c>
    </row>
    <row r="162" spans="1:16" ht="15">
      <c r="A162" s="255">
        <v>152</v>
      </c>
      <c r="B162" s="350" t="s">
        <v>43</v>
      </c>
      <c r="C162" s="447" t="s">
        <v>188</v>
      </c>
      <c r="D162" s="448">
        <v>44343</v>
      </c>
      <c r="E162" s="289">
        <v>615.6</v>
      </c>
      <c r="F162" s="289">
        <v>617.25</v>
      </c>
      <c r="G162" s="290">
        <v>609.5</v>
      </c>
      <c r="H162" s="290">
        <v>603.4</v>
      </c>
      <c r="I162" s="290">
        <v>595.65</v>
      </c>
      <c r="J162" s="290">
        <v>623.35</v>
      </c>
      <c r="K162" s="290">
        <v>631.1</v>
      </c>
      <c r="L162" s="290">
        <v>637.20000000000005</v>
      </c>
      <c r="M162" s="277">
        <v>625</v>
      </c>
      <c r="N162" s="277">
        <v>611.15</v>
      </c>
      <c r="O162" s="292">
        <v>4809000</v>
      </c>
      <c r="P162" s="293">
        <v>4.0278619018776496E-2</v>
      </c>
    </row>
    <row r="163" spans="1:16" ht="15">
      <c r="A163" s="255">
        <v>153</v>
      </c>
      <c r="B163" s="350" t="s">
        <v>49</v>
      </c>
      <c r="C163" s="447" t="s">
        <v>189</v>
      </c>
      <c r="D163" s="448">
        <v>44343</v>
      </c>
      <c r="E163" s="289">
        <v>1211.8499999999999</v>
      </c>
      <c r="F163" s="289">
        <v>1219.6666666666667</v>
      </c>
      <c r="G163" s="290">
        <v>1201.3333333333335</v>
      </c>
      <c r="H163" s="290">
        <v>1190.8166666666668</v>
      </c>
      <c r="I163" s="290">
        <v>1172.4833333333336</v>
      </c>
      <c r="J163" s="290">
        <v>1230.1833333333334</v>
      </c>
      <c r="K163" s="290">
        <v>1248.5166666666669</v>
      </c>
      <c r="L163" s="290">
        <v>1259.0333333333333</v>
      </c>
      <c r="M163" s="277">
        <v>1238</v>
      </c>
      <c r="N163" s="277">
        <v>1209.1500000000001</v>
      </c>
      <c r="O163" s="292">
        <v>977200</v>
      </c>
      <c r="P163" s="293">
        <v>3.10192023633678E-2</v>
      </c>
    </row>
    <row r="164" spans="1:16" ht="15">
      <c r="A164" s="255">
        <v>154</v>
      </c>
      <c r="B164" s="350" t="s">
        <v>37</v>
      </c>
      <c r="C164" s="447" t="s">
        <v>191</v>
      </c>
      <c r="D164" s="448">
        <v>44343</v>
      </c>
      <c r="E164" s="289">
        <v>6428.35</v>
      </c>
      <c r="F164" s="289">
        <v>6458.45</v>
      </c>
      <c r="G164" s="290">
        <v>6296.9</v>
      </c>
      <c r="H164" s="290">
        <v>6165.45</v>
      </c>
      <c r="I164" s="290">
        <v>6003.9</v>
      </c>
      <c r="J164" s="290">
        <v>6589.9</v>
      </c>
      <c r="K164" s="290">
        <v>6751.4500000000007</v>
      </c>
      <c r="L164" s="290">
        <v>6882.9</v>
      </c>
      <c r="M164" s="277">
        <v>6620</v>
      </c>
      <c r="N164" s="277">
        <v>6327</v>
      </c>
      <c r="O164" s="292">
        <v>2734600</v>
      </c>
      <c r="P164" s="293">
        <v>6.4129504241575222E-2</v>
      </c>
    </row>
    <row r="165" spans="1:16" ht="15">
      <c r="A165" s="255">
        <v>155</v>
      </c>
      <c r="B165" s="350" t="s">
        <v>839</v>
      </c>
      <c r="C165" s="447" t="s">
        <v>193</v>
      </c>
      <c r="D165" s="448">
        <v>44343</v>
      </c>
      <c r="E165" s="289">
        <v>677.15</v>
      </c>
      <c r="F165" s="289">
        <v>665.44999999999993</v>
      </c>
      <c r="G165" s="290">
        <v>649.69999999999982</v>
      </c>
      <c r="H165" s="290">
        <v>622.24999999999989</v>
      </c>
      <c r="I165" s="290">
        <v>606.49999999999977</v>
      </c>
      <c r="J165" s="290">
        <v>692.89999999999986</v>
      </c>
      <c r="K165" s="290">
        <v>708.65000000000009</v>
      </c>
      <c r="L165" s="290">
        <v>736.09999999999991</v>
      </c>
      <c r="M165" s="277">
        <v>681.2</v>
      </c>
      <c r="N165" s="277">
        <v>638</v>
      </c>
      <c r="O165" s="292">
        <v>20702500</v>
      </c>
      <c r="P165" s="293">
        <v>4.1666666666666664E-2</v>
      </c>
    </row>
    <row r="166" spans="1:16" ht="15">
      <c r="A166" s="255">
        <v>156</v>
      </c>
      <c r="B166" s="350" t="s">
        <v>111</v>
      </c>
      <c r="C166" s="447" t="s">
        <v>194</v>
      </c>
      <c r="D166" s="448">
        <v>44343</v>
      </c>
      <c r="E166" s="289">
        <v>295.55</v>
      </c>
      <c r="F166" s="289">
        <v>293.95</v>
      </c>
      <c r="G166" s="290">
        <v>289.7</v>
      </c>
      <c r="H166" s="290">
        <v>283.85000000000002</v>
      </c>
      <c r="I166" s="290">
        <v>279.60000000000002</v>
      </c>
      <c r="J166" s="290">
        <v>299.79999999999995</v>
      </c>
      <c r="K166" s="290">
        <v>304.04999999999995</v>
      </c>
      <c r="L166" s="290">
        <v>309.89999999999992</v>
      </c>
      <c r="M166" s="277">
        <v>298.2</v>
      </c>
      <c r="N166" s="277">
        <v>288.10000000000002</v>
      </c>
      <c r="O166" s="292">
        <v>104315000</v>
      </c>
      <c r="P166" s="293">
        <v>3.9703383284412176E-2</v>
      </c>
    </row>
    <row r="167" spans="1:16" ht="15">
      <c r="A167" s="255">
        <v>157</v>
      </c>
      <c r="B167" s="350" t="s">
        <v>63</v>
      </c>
      <c r="C167" s="447" t="s">
        <v>195</v>
      </c>
      <c r="D167" s="448">
        <v>44343</v>
      </c>
      <c r="E167" s="289">
        <v>974.55</v>
      </c>
      <c r="F167" s="289">
        <v>972.55000000000007</v>
      </c>
      <c r="G167" s="290">
        <v>965.60000000000014</v>
      </c>
      <c r="H167" s="290">
        <v>956.65000000000009</v>
      </c>
      <c r="I167" s="290">
        <v>949.70000000000016</v>
      </c>
      <c r="J167" s="290">
        <v>981.50000000000011</v>
      </c>
      <c r="K167" s="290">
        <v>988.45000000000016</v>
      </c>
      <c r="L167" s="290">
        <v>997.40000000000009</v>
      </c>
      <c r="M167" s="277">
        <v>979.5</v>
      </c>
      <c r="N167" s="277">
        <v>963.6</v>
      </c>
      <c r="O167" s="292">
        <v>3116500</v>
      </c>
      <c r="P167" s="293">
        <v>0.15042451088962716</v>
      </c>
    </row>
    <row r="168" spans="1:16" ht="15">
      <c r="A168" s="255">
        <v>158</v>
      </c>
      <c r="B168" s="350" t="s">
        <v>106</v>
      </c>
      <c r="C168" s="447" t="s">
        <v>196</v>
      </c>
      <c r="D168" s="448">
        <v>44343</v>
      </c>
      <c r="E168" s="289">
        <v>524.20000000000005</v>
      </c>
      <c r="F168" s="289">
        <v>521.30000000000007</v>
      </c>
      <c r="G168" s="290">
        <v>515.85000000000014</v>
      </c>
      <c r="H168" s="290">
        <v>507.50000000000011</v>
      </c>
      <c r="I168" s="290">
        <v>502.05000000000018</v>
      </c>
      <c r="J168" s="290">
        <v>529.65000000000009</v>
      </c>
      <c r="K168" s="290">
        <v>535.10000000000014</v>
      </c>
      <c r="L168" s="290">
        <v>543.45000000000005</v>
      </c>
      <c r="M168" s="277">
        <v>526.75</v>
      </c>
      <c r="N168" s="277">
        <v>512.95000000000005</v>
      </c>
      <c r="O168" s="292">
        <v>29609600</v>
      </c>
      <c r="P168" s="293">
        <v>5.363242997039399E-2</v>
      </c>
    </row>
    <row r="169" spans="1:16" ht="15">
      <c r="A169" s="255">
        <v>159</v>
      </c>
      <c r="B169" s="350" t="s">
        <v>88</v>
      </c>
      <c r="C169" s="447" t="s">
        <v>198</v>
      </c>
      <c r="D169" s="448">
        <v>44343</v>
      </c>
      <c r="E169" s="289">
        <v>190</v>
      </c>
      <c r="F169" s="289">
        <v>190.76666666666665</v>
      </c>
      <c r="G169" s="290">
        <v>186.5333333333333</v>
      </c>
      <c r="H169" s="290">
        <v>183.06666666666666</v>
      </c>
      <c r="I169" s="290">
        <v>178.83333333333331</v>
      </c>
      <c r="J169" s="290">
        <v>194.23333333333329</v>
      </c>
      <c r="K169" s="290">
        <v>198.46666666666664</v>
      </c>
      <c r="L169" s="290">
        <v>201.93333333333328</v>
      </c>
      <c r="M169" s="277">
        <v>195</v>
      </c>
      <c r="N169" s="277">
        <v>187.3</v>
      </c>
      <c r="O169" s="292">
        <v>69633000</v>
      </c>
      <c r="P169" s="293">
        <v>9.8324994561670657E-3</v>
      </c>
    </row>
    <row r="175" spans="1:16">
      <c r="A175" s="269" t="s">
        <v>199</v>
      </c>
    </row>
    <row r="176" spans="1:16">
      <c r="A176" s="269" t="s">
        <v>200</v>
      </c>
    </row>
    <row r="177" spans="1:1">
      <c r="A177" s="269" t="s">
        <v>201</v>
      </c>
    </row>
    <row r="178" spans="1:1">
      <c r="A178" s="269" t="s">
        <v>202</v>
      </c>
    </row>
    <row r="179" spans="1:1">
      <c r="A179" s="269" t="s">
        <v>203</v>
      </c>
    </row>
    <row r="181" spans="1:1">
      <c r="A181" s="273" t="s">
        <v>204</v>
      </c>
    </row>
    <row r="182" spans="1:1">
      <c r="A182" s="294" t="s">
        <v>205</v>
      </c>
    </row>
    <row r="183" spans="1:1">
      <c r="A183" s="294" t="s">
        <v>206</v>
      </c>
    </row>
    <row r="184" spans="1:1">
      <c r="A184" s="294" t="s">
        <v>207</v>
      </c>
    </row>
    <row r="185" spans="1:1">
      <c r="A185" s="295" t="s">
        <v>208</v>
      </c>
    </row>
    <row r="186" spans="1:1">
      <c r="A186" s="295" t="s">
        <v>209</v>
      </c>
    </row>
    <row r="187" spans="1:1">
      <c r="A187" s="295" t="s">
        <v>210</v>
      </c>
    </row>
    <row r="188" spans="1:1">
      <c r="A188" s="295" t="s">
        <v>211</v>
      </c>
    </row>
    <row r="189" spans="1:1">
      <c r="A189" s="295" t="s">
        <v>212</v>
      </c>
    </row>
    <row r="190" spans="1:1">
      <c r="A190" s="295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13" sqref="D1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2" customWidth="1"/>
    <col min="13" max="13" width="12.7109375" style="8" customWidth="1"/>
    <col min="14" max="16384" width="9.28515625" style="8"/>
  </cols>
  <sheetData>
    <row r="2" spans="1:1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78"/>
      <c r="M2" s="247"/>
      <c r="N2" s="247"/>
      <c r="O2" s="247"/>
    </row>
    <row r="3" spans="1:1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78"/>
      <c r="M3" s="247"/>
      <c r="N3" s="247"/>
      <c r="O3" s="247"/>
    </row>
    <row r="4" spans="1: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78"/>
      <c r="M4" s="247"/>
      <c r="N4" s="247"/>
      <c r="O4" s="247"/>
    </row>
    <row r="5" spans="1:15" ht="25.5" customHeight="1">
      <c r="M5" s="238" t="s">
        <v>14</v>
      </c>
    </row>
    <row r="6" spans="1:15">
      <c r="A6" s="273" t="s">
        <v>15</v>
      </c>
      <c r="K6" s="258">
        <f>Main!B10</f>
        <v>44327</v>
      </c>
    </row>
    <row r="7" spans="1:15">
      <c r="A7"/>
    </row>
    <row r="8" spans="1:15" ht="28.5" customHeight="1">
      <c r="A8" s="517" t="s">
        <v>16</v>
      </c>
      <c r="B8" s="518" t="s">
        <v>18</v>
      </c>
      <c r="C8" s="516" t="s">
        <v>19</v>
      </c>
      <c r="D8" s="516" t="s">
        <v>20</v>
      </c>
      <c r="E8" s="516" t="s">
        <v>21</v>
      </c>
      <c r="F8" s="516"/>
      <c r="G8" s="516"/>
      <c r="H8" s="516" t="s">
        <v>22</v>
      </c>
      <c r="I8" s="516"/>
      <c r="J8" s="516"/>
      <c r="K8" s="252"/>
      <c r="L8" s="260"/>
      <c r="M8" s="260"/>
    </row>
    <row r="9" spans="1:15" ht="36" customHeight="1">
      <c r="A9" s="512"/>
      <c r="B9" s="514"/>
      <c r="C9" s="519" t="s">
        <v>23</v>
      </c>
      <c r="D9" s="519"/>
      <c r="E9" s="254" t="s">
        <v>24</v>
      </c>
      <c r="F9" s="254" t="s">
        <v>25</v>
      </c>
      <c r="G9" s="254" t="s">
        <v>26</v>
      </c>
      <c r="H9" s="254" t="s">
        <v>27</v>
      </c>
      <c r="I9" s="254" t="s">
        <v>28</v>
      </c>
      <c r="J9" s="254" t="s">
        <v>29</v>
      </c>
      <c r="K9" s="254" t="s">
        <v>30</v>
      </c>
      <c r="L9" s="279" t="s">
        <v>31</v>
      </c>
      <c r="M9" s="262" t="s">
        <v>214</v>
      </c>
    </row>
    <row r="10" spans="1:15">
      <c r="A10" s="274">
        <v>1</v>
      </c>
      <c r="B10" s="255" t="s">
        <v>215</v>
      </c>
      <c r="C10" s="275">
        <v>14942.35</v>
      </c>
      <c r="D10" s="276">
        <v>14933.916666666666</v>
      </c>
      <c r="E10" s="276">
        <v>14900.933333333332</v>
      </c>
      <c r="F10" s="276">
        <v>14859.516666666666</v>
      </c>
      <c r="G10" s="276">
        <v>14826.533333333333</v>
      </c>
      <c r="H10" s="276">
        <v>14975.333333333332</v>
      </c>
      <c r="I10" s="276">
        <v>15008.316666666666</v>
      </c>
      <c r="J10" s="276">
        <v>15049.733333333332</v>
      </c>
      <c r="K10" s="275">
        <v>14966.9</v>
      </c>
      <c r="L10" s="275">
        <v>14892.5</v>
      </c>
      <c r="M10" s="280"/>
    </row>
    <row r="11" spans="1:15">
      <c r="A11" s="274">
        <v>2</v>
      </c>
      <c r="B11" s="255" t="s">
        <v>216</v>
      </c>
      <c r="C11" s="277">
        <v>33142.400000000001</v>
      </c>
      <c r="D11" s="257">
        <v>33156.049999999996</v>
      </c>
      <c r="E11" s="257">
        <v>33014.499999999993</v>
      </c>
      <c r="F11" s="257">
        <v>32886.6</v>
      </c>
      <c r="G11" s="257">
        <v>32745.049999999996</v>
      </c>
      <c r="H11" s="257">
        <v>33283.94999999999</v>
      </c>
      <c r="I11" s="257">
        <v>33425.499999999993</v>
      </c>
      <c r="J11" s="257">
        <v>33553.399999999987</v>
      </c>
      <c r="K11" s="277">
        <v>33297.599999999999</v>
      </c>
      <c r="L11" s="277">
        <v>33028.15</v>
      </c>
      <c r="M11" s="280"/>
    </row>
    <row r="12" spans="1:15">
      <c r="A12" s="274">
        <v>3</v>
      </c>
      <c r="B12" s="263" t="s">
        <v>217</v>
      </c>
      <c r="C12" s="277">
        <v>1946.45</v>
      </c>
      <c r="D12" s="257">
        <v>1929.3333333333333</v>
      </c>
      <c r="E12" s="257">
        <v>1905.4166666666665</v>
      </c>
      <c r="F12" s="257">
        <v>1864.3833333333332</v>
      </c>
      <c r="G12" s="257">
        <v>1840.4666666666665</v>
      </c>
      <c r="H12" s="257">
        <v>1970.3666666666666</v>
      </c>
      <c r="I12" s="257">
        <v>1994.2833333333331</v>
      </c>
      <c r="J12" s="257">
        <v>2035.3166666666666</v>
      </c>
      <c r="K12" s="277">
        <v>1953.25</v>
      </c>
      <c r="L12" s="277">
        <v>1888.3</v>
      </c>
      <c r="M12" s="280"/>
    </row>
    <row r="13" spans="1:15">
      <c r="A13" s="274">
        <v>4</v>
      </c>
      <c r="B13" s="255" t="s">
        <v>218</v>
      </c>
      <c r="C13" s="277">
        <v>4152.6499999999996</v>
      </c>
      <c r="D13" s="257">
        <v>4144.7499999999991</v>
      </c>
      <c r="E13" s="257">
        <v>4133.2999999999984</v>
      </c>
      <c r="F13" s="257">
        <v>4113.9499999999989</v>
      </c>
      <c r="G13" s="257">
        <v>4102.4999999999982</v>
      </c>
      <c r="H13" s="257">
        <v>4164.0999999999985</v>
      </c>
      <c r="I13" s="257">
        <v>4175.5499999999993</v>
      </c>
      <c r="J13" s="257">
        <v>4194.8999999999987</v>
      </c>
      <c r="K13" s="277">
        <v>4156.2</v>
      </c>
      <c r="L13" s="277">
        <v>4125.3999999999996</v>
      </c>
      <c r="M13" s="280"/>
    </row>
    <row r="14" spans="1:15">
      <c r="A14" s="274">
        <v>5</v>
      </c>
      <c r="B14" s="255" t="s">
        <v>219</v>
      </c>
      <c r="C14" s="277">
        <v>26273.45</v>
      </c>
      <c r="D14" s="257">
        <v>26256.866666666669</v>
      </c>
      <c r="E14" s="257">
        <v>26122.933333333338</v>
      </c>
      <c r="F14" s="257">
        <v>25972.416666666668</v>
      </c>
      <c r="G14" s="257">
        <v>25838.483333333337</v>
      </c>
      <c r="H14" s="257">
        <v>26407.383333333339</v>
      </c>
      <c r="I14" s="257">
        <v>26541.316666666673</v>
      </c>
      <c r="J14" s="257">
        <v>26691.833333333339</v>
      </c>
      <c r="K14" s="277">
        <v>26390.799999999999</v>
      </c>
      <c r="L14" s="277">
        <v>26106.35</v>
      </c>
      <c r="M14" s="280"/>
    </row>
    <row r="15" spans="1:15">
      <c r="A15" s="274">
        <v>6</v>
      </c>
      <c r="B15" s="255" t="s">
        <v>220</v>
      </c>
      <c r="C15" s="277">
        <v>3425.05</v>
      </c>
      <c r="D15" s="257">
        <v>3402.2999999999997</v>
      </c>
      <c r="E15" s="257">
        <v>3370.1499999999996</v>
      </c>
      <c r="F15" s="257">
        <v>3315.25</v>
      </c>
      <c r="G15" s="257">
        <v>3283.1</v>
      </c>
      <c r="H15" s="257">
        <v>3457.1999999999994</v>
      </c>
      <c r="I15" s="257">
        <v>3489.35</v>
      </c>
      <c r="J15" s="257">
        <v>3544.2499999999991</v>
      </c>
      <c r="K15" s="277">
        <v>3434.45</v>
      </c>
      <c r="L15" s="277">
        <v>3347.4</v>
      </c>
      <c r="M15" s="280"/>
    </row>
    <row r="16" spans="1:15">
      <c r="A16" s="274">
        <v>7</v>
      </c>
      <c r="B16" s="255" t="s">
        <v>221</v>
      </c>
      <c r="C16" s="277">
        <v>6918.1</v>
      </c>
      <c r="D16" s="257">
        <v>6900</v>
      </c>
      <c r="E16" s="257">
        <v>6867.6</v>
      </c>
      <c r="F16" s="257">
        <v>6817.1</v>
      </c>
      <c r="G16" s="257">
        <v>6784.7000000000007</v>
      </c>
      <c r="H16" s="257">
        <v>6950.5</v>
      </c>
      <c r="I16" s="257">
        <v>6982.9</v>
      </c>
      <c r="J16" s="257">
        <v>7033.4</v>
      </c>
      <c r="K16" s="277">
        <v>6932.4</v>
      </c>
      <c r="L16" s="277">
        <v>6849.5</v>
      </c>
      <c r="M16" s="280"/>
    </row>
    <row r="17" spans="1:13">
      <c r="A17" s="274">
        <v>8</v>
      </c>
      <c r="B17" s="255" t="s">
        <v>38</v>
      </c>
      <c r="C17" s="255">
        <v>1885.7</v>
      </c>
      <c r="D17" s="257">
        <v>1895.6499999999999</v>
      </c>
      <c r="E17" s="257">
        <v>1870.2999999999997</v>
      </c>
      <c r="F17" s="257">
        <v>1854.8999999999999</v>
      </c>
      <c r="G17" s="257">
        <v>1829.5499999999997</v>
      </c>
      <c r="H17" s="257">
        <v>1911.0499999999997</v>
      </c>
      <c r="I17" s="257">
        <v>1936.3999999999996</v>
      </c>
      <c r="J17" s="257">
        <v>1951.7999999999997</v>
      </c>
      <c r="K17" s="255">
        <v>1921</v>
      </c>
      <c r="L17" s="255">
        <v>1880.25</v>
      </c>
      <c r="M17" s="255">
        <v>5.7566199999999998</v>
      </c>
    </row>
    <row r="18" spans="1:13">
      <c r="A18" s="274">
        <v>9</v>
      </c>
      <c r="B18" s="255" t="s">
        <v>222</v>
      </c>
      <c r="C18" s="255">
        <v>946.75</v>
      </c>
      <c r="D18" s="257">
        <v>944.2166666666667</v>
      </c>
      <c r="E18" s="257">
        <v>937.53333333333342</v>
      </c>
      <c r="F18" s="257">
        <v>928.31666666666672</v>
      </c>
      <c r="G18" s="257">
        <v>921.63333333333344</v>
      </c>
      <c r="H18" s="257">
        <v>953.43333333333339</v>
      </c>
      <c r="I18" s="257">
        <v>960.11666666666679</v>
      </c>
      <c r="J18" s="257">
        <v>969.33333333333337</v>
      </c>
      <c r="K18" s="255">
        <v>950.9</v>
      </c>
      <c r="L18" s="255">
        <v>935</v>
      </c>
      <c r="M18" s="255">
        <v>11.966049999999999</v>
      </c>
    </row>
    <row r="19" spans="1:13">
      <c r="A19" s="274">
        <v>10</v>
      </c>
      <c r="B19" s="255" t="s">
        <v>735</v>
      </c>
      <c r="C19" s="256">
        <v>1737.05</v>
      </c>
      <c r="D19" s="257">
        <v>1727.8333333333333</v>
      </c>
      <c r="E19" s="257">
        <v>1699.2166666666665</v>
      </c>
      <c r="F19" s="257">
        <v>1661.3833333333332</v>
      </c>
      <c r="G19" s="257">
        <v>1632.7666666666664</v>
      </c>
      <c r="H19" s="257">
        <v>1765.6666666666665</v>
      </c>
      <c r="I19" s="257">
        <v>1794.2833333333333</v>
      </c>
      <c r="J19" s="257">
        <v>1832.1166666666666</v>
      </c>
      <c r="K19" s="255">
        <v>1756.45</v>
      </c>
      <c r="L19" s="255">
        <v>1690</v>
      </c>
      <c r="M19" s="255">
        <v>8.9236599999999999</v>
      </c>
    </row>
    <row r="20" spans="1:13">
      <c r="A20" s="274">
        <v>11</v>
      </c>
      <c r="B20" s="255" t="s">
        <v>288</v>
      </c>
      <c r="C20" s="255">
        <v>16108.95</v>
      </c>
      <c r="D20" s="257">
        <v>16031.266666666668</v>
      </c>
      <c r="E20" s="257">
        <v>15917.533333333336</v>
      </c>
      <c r="F20" s="257">
        <v>15726.116666666669</v>
      </c>
      <c r="G20" s="257">
        <v>15612.383333333337</v>
      </c>
      <c r="H20" s="257">
        <v>16222.683333333336</v>
      </c>
      <c r="I20" s="257">
        <v>16336.41666666667</v>
      </c>
      <c r="J20" s="257">
        <v>16527.833333333336</v>
      </c>
      <c r="K20" s="255">
        <v>16145</v>
      </c>
      <c r="L20" s="255">
        <v>15839.85</v>
      </c>
      <c r="M20" s="255">
        <v>0.24126</v>
      </c>
    </row>
    <row r="21" spans="1:13">
      <c r="A21" s="274">
        <v>12</v>
      </c>
      <c r="B21" s="255" t="s">
        <v>40</v>
      </c>
      <c r="C21" s="255">
        <v>1304.0999999999999</v>
      </c>
      <c r="D21" s="257">
        <v>1301.4666666666665</v>
      </c>
      <c r="E21" s="257">
        <v>1288.9333333333329</v>
      </c>
      <c r="F21" s="257">
        <v>1273.7666666666664</v>
      </c>
      <c r="G21" s="257">
        <v>1261.2333333333329</v>
      </c>
      <c r="H21" s="257">
        <v>1316.633333333333</v>
      </c>
      <c r="I21" s="257">
        <v>1329.1666666666663</v>
      </c>
      <c r="J21" s="257">
        <v>1344.333333333333</v>
      </c>
      <c r="K21" s="255">
        <v>1314</v>
      </c>
      <c r="L21" s="255">
        <v>1286.3</v>
      </c>
      <c r="M21" s="255">
        <v>38.923380000000002</v>
      </c>
    </row>
    <row r="22" spans="1:13">
      <c r="A22" s="274">
        <v>13</v>
      </c>
      <c r="B22" s="255" t="s">
        <v>289</v>
      </c>
      <c r="C22" s="255">
        <v>1102.8499999999999</v>
      </c>
      <c r="D22" s="257">
        <v>1106.9666666666665</v>
      </c>
      <c r="E22" s="257">
        <v>1093.9333333333329</v>
      </c>
      <c r="F22" s="257">
        <v>1085.0166666666664</v>
      </c>
      <c r="G22" s="257">
        <v>1071.9833333333329</v>
      </c>
      <c r="H22" s="257">
        <v>1115.883333333333</v>
      </c>
      <c r="I22" s="257">
        <v>1128.9166666666663</v>
      </c>
      <c r="J22" s="257">
        <v>1137.833333333333</v>
      </c>
      <c r="K22" s="255">
        <v>1120</v>
      </c>
      <c r="L22" s="255">
        <v>1098.05</v>
      </c>
      <c r="M22" s="255">
        <v>3.3690500000000001</v>
      </c>
    </row>
    <row r="23" spans="1:13">
      <c r="A23" s="274">
        <v>14</v>
      </c>
      <c r="B23" s="255" t="s">
        <v>41</v>
      </c>
      <c r="C23" s="255">
        <v>765.45</v>
      </c>
      <c r="D23" s="257">
        <v>769.13333333333333</v>
      </c>
      <c r="E23" s="257">
        <v>758.76666666666665</v>
      </c>
      <c r="F23" s="257">
        <v>752.08333333333337</v>
      </c>
      <c r="G23" s="257">
        <v>741.7166666666667</v>
      </c>
      <c r="H23" s="257">
        <v>775.81666666666661</v>
      </c>
      <c r="I23" s="257">
        <v>786.18333333333317</v>
      </c>
      <c r="J23" s="257">
        <v>792.86666666666656</v>
      </c>
      <c r="K23" s="255">
        <v>779.5</v>
      </c>
      <c r="L23" s="255">
        <v>762.45</v>
      </c>
      <c r="M23" s="255">
        <v>92.013260000000002</v>
      </c>
    </row>
    <row r="24" spans="1:13">
      <c r="A24" s="274">
        <v>15</v>
      </c>
      <c r="B24" s="255" t="s">
        <v>829</v>
      </c>
      <c r="C24" s="255">
        <v>1315.2</v>
      </c>
      <c r="D24" s="257">
        <v>1315.3833333333334</v>
      </c>
      <c r="E24" s="257">
        <v>1301.0666666666668</v>
      </c>
      <c r="F24" s="257">
        <v>1286.9333333333334</v>
      </c>
      <c r="G24" s="257">
        <v>1272.6166666666668</v>
      </c>
      <c r="H24" s="257">
        <v>1329.5166666666669</v>
      </c>
      <c r="I24" s="257">
        <v>1343.8333333333335</v>
      </c>
      <c r="J24" s="257">
        <v>1357.9666666666669</v>
      </c>
      <c r="K24" s="255">
        <v>1329.7</v>
      </c>
      <c r="L24" s="255">
        <v>1301.25</v>
      </c>
      <c r="M24" s="255">
        <v>11.935650000000001</v>
      </c>
    </row>
    <row r="25" spans="1:13">
      <c r="A25" s="274">
        <v>16</v>
      </c>
      <c r="B25" s="255" t="s">
        <v>290</v>
      </c>
      <c r="C25" s="255">
        <v>1163.55</v>
      </c>
      <c r="D25" s="257">
        <v>1167.7666666666667</v>
      </c>
      <c r="E25" s="257">
        <v>1136.5333333333333</v>
      </c>
      <c r="F25" s="257">
        <v>1109.5166666666667</v>
      </c>
      <c r="G25" s="257">
        <v>1078.2833333333333</v>
      </c>
      <c r="H25" s="257">
        <v>1194.7833333333333</v>
      </c>
      <c r="I25" s="257">
        <v>1226.0166666666664</v>
      </c>
      <c r="J25" s="257">
        <v>1253.0333333333333</v>
      </c>
      <c r="K25" s="255">
        <v>1199</v>
      </c>
      <c r="L25" s="255">
        <v>1140.75</v>
      </c>
      <c r="M25" s="255">
        <v>6.8755800000000002</v>
      </c>
    </row>
    <row r="26" spans="1:13">
      <c r="A26" s="274">
        <v>17</v>
      </c>
      <c r="B26" s="255" t="s">
        <v>223</v>
      </c>
      <c r="C26" s="255">
        <v>122</v>
      </c>
      <c r="D26" s="257">
        <v>120.66666666666667</v>
      </c>
      <c r="E26" s="257">
        <v>116.93333333333334</v>
      </c>
      <c r="F26" s="257">
        <v>111.86666666666666</v>
      </c>
      <c r="G26" s="257">
        <v>108.13333333333333</v>
      </c>
      <c r="H26" s="257">
        <v>125.73333333333335</v>
      </c>
      <c r="I26" s="257">
        <v>129.46666666666667</v>
      </c>
      <c r="J26" s="257">
        <v>134.53333333333336</v>
      </c>
      <c r="K26" s="255">
        <v>124.4</v>
      </c>
      <c r="L26" s="255">
        <v>115.6</v>
      </c>
      <c r="M26" s="255">
        <v>109.14610999999999</v>
      </c>
    </row>
    <row r="27" spans="1:13">
      <c r="A27" s="274">
        <v>18</v>
      </c>
      <c r="B27" s="255" t="s">
        <v>224</v>
      </c>
      <c r="C27" s="255">
        <v>176.1</v>
      </c>
      <c r="D27" s="257">
        <v>176.79999999999998</v>
      </c>
      <c r="E27" s="257">
        <v>173.39999999999998</v>
      </c>
      <c r="F27" s="257">
        <v>170.7</v>
      </c>
      <c r="G27" s="257">
        <v>167.29999999999998</v>
      </c>
      <c r="H27" s="257">
        <v>179.49999999999997</v>
      </c>
      <c r="I27" s="257">
        <v>182.9</v>
      </c>
      <c r="J27" s="257">
        <v>185.59999999999997</v>
      </c>
      <c r="K27" s="255">
        <v>180.2</v>
      </c>
      <c r="L27" s="255">
        <v>174.1</v>
      </c>
      <c r="M27" s="255">
        <v>17.9922</v>
      </c>
    </row>
    <row r="28" spans="1:13">
      <c r="A28" s="274">
        <v>19</v>
      </c>
      <c r="B28" s="255" t="s">
        <v>225</v>
      </c>
      <c r="C28" s="255">
        <v>2010.05</v>
      </c>
      <c r="D28" s="257">
        <v>2014.5833333333333</v>
      </c>
      <c r="E28" s="257">
        <v>1995.6666666666665</v>
      </c>
      <c r="F28" s="257">
        <v>1981.2833333333333</v>
      </c>
      <c r="G28" s="257">
        <v>1962.3666666666666</v>
      </c>
      <c r="H28" s="257">
        <v>2028.9666666666665</v>
      </c>
      <c r="I28" s="257">
        <v>2047.883333333333</v>
      </c>
      <c r="J28" s="257">
        <v>2062.2666666666664</v>
      </c>
      <c r="K28" s="255">
        <v>2033.5</v>
      </c>
      <c r="L28" s="255">
        <v>2000.2</v>
      </c>
      <c r="M28" s="255">
        <v>3.2307600000000001</v>
      </c>
    </row>
    <row r="29" spans="1:13">
      <c r="A29" s="274">
        <v>20</v>
      </c>
      <c r="B29" s="255" t="s">
        <v>294</v>
      </c>
      <c r="C29" s="255">
        <v>959.6</v>
      </c>
      <c r="D29" s="257">
        <v>957.38333333333333</v>
      </c>
      <c r="E29" s="257">
        <v>940.06666666666661</v>
      </c>
      <c r="F29" s="257">
        <v>920.5333333333333</v>
      </c>
      <c r="G29" s="257">
        <v>903.21666666666658</v>
      </c>
      <c r="H29" s="257">
        <v>976.91666666666663</v>
      </c>
      <c r="I29" s="257">
        <v>994.23333333333346</v>
      </c>
      <c r="J29" s="257">
        <v>1013.7666666666667</v>
      </c>
      <c r="K29" s="255">
        <v>974.7</v>
      </c>
      <c r="L29" s="255">
        <v>937.85</v>
      </c>
      <c r="M29" s="255">
        <v>7.6936299999999997</v>
      </c>
    </row>
    <row r="30" spans="1:13">
      <c r="A30" s="274">
        <v>21</v>
      </c>
      <c r="B30" s="255" t="s">
        <v>226</v>
      </c>
      <c r="C30" s="255">
        <v>3031.25</v>
      </c>
      <c r="D30" s="257">
        <v>3003.3666666666668</v>
      </c>
      <c r="E30" s="257">
        <v>2917.7833333333338</v>
      </c>
      <c r="F30" s="257">
        <v>2804.3166666666671</v>
      </c>
      <c r="G30" s="257">
        <v>2718.733333333334</v>
      </c>
      <c r="H30" s="257">
        <v>3116.8333333333335</v>
      </c>
      <c r="I30" s="257">
        <v>3202.4166666666665</v>
      </c>
      <c r="J30" s="257">
        <v>3315.8833333333332</v>
      </c>
      <c r="K30" s="255">
        <v>3088.95</v>
      </c>
      <c r="L30" s="255">
        <v>2889.9</v>
      </c>
      <c r="M30" s="255">
        <v>9.3055599999999998</v>
      </c>
    </row>
    <row r="31" spans="1:13">
      <c r="A31" s="274">
        <v>22</v>
      </c>
      <c r="B31" s="255" t="s">
        <v>44</v>
      </c>
      <c r="C31" s="255">
        <v>784.7</v>
      </c>
      <c r="D31" s="257">
        <v>785.30000000000007</v>
      </c>
      <c r="E31" s="257">
        <v>777.90000000000009</v>
      </c>
      <c r="F31" s="257">
        <v>771.1</v>
      </c>
      <c r="G31" s="257">
        <v>763.7</v>
      </c>
      <c r="H31" s="257">
        <v>792.10000000000014</v>
      </c>
      <c r="I31" s="257">
        <v>799.5</v>
      </c>
      <c r="J31" s="257">
        <v>806.30000000000018</v>
      </c>
      <c r="K31" s="255">
        <v>792.7</v>
      </c>
      <c r="L31" s="255">
        <v>778.5</v>
      </c>
      <c r="M31" s="255">
        <v>9.4825800000000005</v>
      </c>
    </row>
    <row r="32" spans="1:13">
      <c r="A32" s="274">
        <v>23</v>
      </c>
      <c r="B32" s="255" t="s">
        <v>45</v>
      </c>
      <c r="C32" s="255">
        <v>311.35000000000002</v>
      </c>
      <c r="D32" s="257">
        <v>312.16666666666669</v>
      </c>
      <c r="E32" s="257">
        <v>309.18333333333339</v>
      </c>
      <c r="F32" s="257">
        <v>307.01666666666671</v>
      </c>
      <c r="G32" s="257">
        <v>304.03333333333342</v>
      </c>
      <c r="H32" s="257">
        <v>314.33333333333337</v>
      </c>
      <c r="I32" s="257">
        <v>317.31666666666661</v>
      </c>
      <c r="J32" s="257">
        <v>319.48333333333335</v>
      </c>
      <c r="K32" s="255">
        <v>315.14999999999998</v>
      </c>
      <c r="L32" s="255">
        <v>310</v>
      </c>
      <c r="M32" s="255">
        <v>46.322139999999997</v>
      </c>
    </row>
    <row r="33" spans="1:13">
      <c r="A33" s="274">
        <v>24</v>
      </c>
      <c r="B33" s="255" t="s">
        <v>46</v>
      </c>
      <c r="C33" s="255">
        <v>3323.7</v>
      </c>
      <c r="D33" s="257">
        <v>3309.2999999999997</v>
      </c>
      <c r="E33" s="257">
        <v>3275.9999999999995</v>
      </c>
      <c r="F33" s="257">
        <v>3228.2999999999997</v>
      </c>
      <c r="G33" s="257">
        <v>3194.9999999999995</v>
      </c>
      <c r="H33" s="257">
        <v>3356.9999999999995</v>
      </c>
      <c r="I33" s="257">
        <v>3390.2999999999997</v>
      </c>
      <c r="J33" s="257">
        <v>3437.9999999999995</v>
      </c>
      <c r="K33" s="255">
        <v>3342.6</v>
      </c>
      <c r="L33" s="255">
        <v>3261.6</v>
      </c>
      <c r="M33" s="255">
        <v>6.2719899999999997</v>
      </c>
    </row>
    <row r="34" spans="1:13">
      <c r="A34" s="274">
        <v>25</v>
      </c>
      <c r="B34" s="255" t="s">
        <v>47</v>
      </c>
      <c r="C34" s="255">
        <v>221.1</v>
      </c>
      <c r="D34" s="257">
        <v>220.20000000000002</v>
      </c>
      <c r="E34" s="257">
        <v>217.00000000000003</v>
      </c>
      <c r="F34" s="257">
        <v>212.9</v>
      </c>
      <c r="G34" s="257">
        <v>209.70000000000002</v>
      </c>
      <c r="H34" s="257">
        <v>224.30000000000004</v>
      </c>
      <c r="I34" s="257">
        <v>227.50000000000003</v>
      </c>
      <c r="J34" s="257">
        <v>231.60000000000005</v>
      </c>
      <c r="K34" s="255">
        <v>223.4</v>
      </c>
      <c r="L34" s="255">
        <v>216.1</v>
      </c>
      <c r="M34" s="255">
        <v>99.010760000000005</v>
      </c>
    </row>
    <row r="35" spans="1:13">
      <c r="A35" s="274">
        <v>26</v>
      </c>
      <c r="B35" s="255" t="s">
        <v>48</v>
      </c>
      <c r="C35" s="255">
        <v>116</v>
      </c>
      <c r="D35" s="257">
        <v>115.58333333333333</v>
      </c>
      <c r="E35" s="257">
        <v>114.76666666666665</v>
      </c>
      <c r="F35" s="257">
        <v>113.53333333333332</v>
      </c>
      <c r="G35" s="257">
        <v>112.71666666666664</v>
      </c>
      <c r="H35" s="257">
        <v>116.81666666666666</v>
      </c>
      <c r="I35" s="257">
        <v>117.63333333333335</v>
      </c>
      <c r="J35" s="257">
        <v>118.86666666666667</v>
      </c>
      <c r="K35" s="255">
        <v>116.4</v>
      </c>
      <c r="L35" s="255">
        <v>114.35</v>
      </c>
      <c r="M35" s="255">
        <v>109.58758</v>
      </c>
    </row>
    <row r="36" spans="1:13">
      <c r="A36" s="274">
        <v>27</v>
      </c>
      <c r="B36" s="255" t="s">
        <v>50</v>
      </c>
      <c r="C36" s="255">
        <v>2556.9499999999998</v>
      </c>
      <c r="D36" s="257">
        <v>2562.7000000000003</v>
      </c>
      <c r="E36" s="257">
        <v>2536.4000000000005</v>
      </c>
      <c r="F36" s="257">
        <v>2515.8500000000004</v>
      </c>
      <c r="G36" s="257">
        <v>2489.5500000000006</v>
      </c>
      <c r="H36" s="257">
        <v>2583.2500000000005</v>
      </c>
      <c r="I36" s="257">
        <v>2609.5500000000006</v>
      </c>
      <c r="J36" s="257">
        <v>2630.1000000000004</v>
      </c>
      <c r="K36" s="255">
        <v>2589</v>
      </c>
      <c r="L36" s="255">
        <v>2542.15</v>
      </c>
      <c r="M36" s="255">
        <v>15.268140000000001</v>
      </c>
    </row>
    <row r="37" spans="1:13">
      <c r="A37" s="274">
        <v>28</v>
      </c>
      <c r="B37" s="255" t="s">
        <v>52</v>
      </c>
      <c r="C37" s="255">
        <v>1047.95</v>
      </c>
      <c r="D37" s="257">
        <v>1041.9333333333332</v>
      </c>
      <c r="E37" s="257">
        <v>1022.1166666666663</v>
      </c>
      <c r="F37" s="257">
        <v>996.28333333333319</v>
      </c>
      <c r="G37" s="257">
        <v>976.46666666666636</v>
      </c>
      <c r="H37" s="257">
        <v>1067.7666666666664</v>
      </c>
      <c r="I37" s="257">
        <v>1087.5833333333335</v>
      </c>
      <c r="J37" s="257">
        <v>1113.4166666666663</v>
      </c>
      <c r="K37" s="255">
        <v>1061.75</v>
      </c>
      <c r="L37" s="255">
        <v>1016.1</v>
      </c>
      <c r="M37" s="255">
        <v>41.145330000000001</v>
      </c>
    </row>
    <row r="38" spans="1:13">
      <c r="A38" s="274">
        <v>29</v>
      </c>
      <c r="B38" s="255" t="s">
        <v>227</v>
      </c>
      <c r="C38" s="255">
        <v>2852.45</v>
      </c>
      <c r="D38" s="257">
        <v>2884.15</v>
      </c>
      <c r="E38" s="257">
        <v>2808.3</v>
      </c>
      <c r="F38" s="257">
        <v>2764.15</v>
      </c>
      <c r="G38" s="257">
        <v>2688.3</v>
      </c>
      <c r="H38" s="257">
        <v>2928.3</v>
      </c>
      <c r="I38" s="257">
        <v>3004.1499999999996</v>
      </c>
      <c r="J38" s="257">
        <v>3048.3</v>
      </c>
      <c r="K38" s="255">
        <v>2960</v>
      </c>
      <c r="L38" s="255">
        <v>2840</v>
      </c>
      <c r="M38" s="255">
        <v>7.71218</v>
      </c>
    </row>
    <row r="39" spans="1:13">
      <c r="A39" s="274">
        <v>30</v>
      </c>
      <c r="B39" s="255" t="s">
        <v>54</v>
      </c>
      <c r="C39" s="255">
        <v>715.25</v>
      </c>
      <c r="D39" s="257">
        <v>718.08333333333337</v>
      </c>
      <c r="E39" s="257">
        <v>711.16666666666674</v>
      </c>
      <c r="F39" s="257">
        <v>707.08333333333337</v>
      </c>
      <c r="G39" s="257">
        <v>700.16666666666674</v>
      </c>
      <c r="H39" s="257">
        <v>722.16666666666674</v>
      </c>
      <c r="I39" s="257">
        <v>729.08333333333348</v>
      </c>
      <c r="J39" s="257">
        <v>733.16666666666674</v>
      </c>
      <c r="K39" s="255">
        <v>725</v>
      </c>
      <c r="L39" s="255">
        <v>714</v>
      </c>
      <c r="M39" s="255">
        <v>79.80462</v>
      </c>
    </row>
    <row r="40" spans="1:13">
      <c r="A40" s="274">
        <v>31</v>
      </c>
      <c r="B40" s="255" t="s">
        <v>55</v>
      </c>
      <c r="C40" s="255">
        <v>3868.65</v>
      </c>
      <c r="D40" s="257">
        <v>3872.3333333333335</v>
      </c>
      <c r="E40" s="257">
        <v>3840.8166666666671</v>
      </c>
      <c r="F40" s="257">
        <v>3812.9833333333336</v>
      </c>
      <c r="G40" s="257">
        <v>3781.4666666666672</v>
      </c>
      <c r="H40" s="257">
        <v>3900.166666666667</v>
      </c>
      <c r="I40" s="257">
        <v>3931.6833333333334</v>
      </c>
      <c r="J40" s="257">
        <v>3959.5166666666669</v>
      </c>
      <c r="K40" s="255">
        <v>3903.85</v>
      </c>
      <c r="L40" s="255">
        <v>3844.5</v>
      </c>
      <c r="M40" s="255">
        <v>3.0659800000000001</v>
      </c>
    </row>
    <row r="41" spans="1:13">
      <c r="A41" s="274">
        <v>32</v>
      </c>
      <c r="B41" s="255" t="s">
        <v>58</v>
      </c>
      <c r="C41" s="255">
        <v>5497.5</v>
      </c>
      <c r="D41" s="257">
        <v>5505.833333333333</v>
      </c>
      <c r="E41" s="257">
        <v>5436.6666666666661</v>
      </c>
      <c r="F41" s="257">
        <v>5375.833333333333</v>
      </c>
      <c r="G41" s="257">
        <v>5306.6666666666661</v>
      </c>
      <c r="H41" s="257">
        <v>5566.6666666666661</v>
      </c>
      <c r="I41" s="257">
        <v>5635.8333333333321</v>
      </c>
      <c r="J41" s="257">
        <v>5696.6666666666661</v>
      </c>
      <c r="K41" s="255">
        <v>5575</v>
      </c>
      <c r="L41" s="255">
        <v>5445</v>
      </c>
      <c r="M41" s="255">
        <v>19.973389999999998</v>
      </c>
    </row>
    <row r="42" spans="1:13">
      <c r="A42" s="274">
        <v>33</v>
      </c>
      <c r="B42" s="255" t="s">
        <v>57</v>
      </c>
      <c r="C42" s="255">
        <v>11332</v>
      </c>
      <c r="D42" s="257">
        <v>11387</v>
      </c>
      <c r="E42" s="257">
        <v>11225</v>
      </c>
      <c r="F42" s="257">
        <v>11118</v>
      </c>
      <c r="G42" s="257">
        <v>10956</v>
      </c>
      <c r="H42" s="257">
        <v>11494</v>
      </c>
      <c r="I42" s="257">
        <v>11656</v>
      </c>
      <c r="J42" s="257">
        <v>11763</v>
      </c>
      <c r="K42" s="255">
        <v>11549</v>
      </c>
      <c r="L42" s="255">
        <v>11280</v>
      </c>
      <c r="M42" s="255">
        <v>4.3203699999999996</v>
      </c>
    </row>
    <row r="43" spans="1:13">
      <c r="A43" s="274">
        <v>34</v>
      </c>
      <c r="B43" s="255" t="s">
        <v>228</v>
      </c>
      <c r="C43" s="255">
        <v>3524.45</v>
      </c>
      <c r="D43" s="257">
        <v>3519.7000000000003</v>
      </c>
      <c r="E43" s="257">
        <v>3487.1000000000004</v>
      </c>
      <c r="F43" s="257">
        <v>3449.75</v>
      </c>
      <c r="G43" s="257">
        <v>3417.15</v>
      </c>
      <c r="H43" s="257">
        <v>3557.0500000000006</v>
      </c>
      <c r="I43" s="257">
        <v>3589.65</v>
      </c>
      <c r="J43" s="257">
        <v>3627.0000000000009</v>
      </c>
      <c r="K43" s="255">
        <v>3552.3</v>
      </c>
      <c r="L43" s="255">
        <v>3482.35</v>
      </c>
      <c r="M43" s="255">
        <v>0.22420999999999999</v>
      </c>
    </row>
    <row r="44" spans="1:13">
      <c r="A44" s="274">
        <v>35</v>
      </c>
      <c r="B44" s="255" t="s">
        <v>59</v>
      </c>
      <c r="C44" s="255">
        <v>1868.2</v>
      </c>
      <c r="D44" s="257">
        <v>1865.75</v>
      </c>
      <c r="E44" s="257">
        <v>1832.5</v>
      </c>
      <c r="F44" s="257">
        <v>1796.8</v>
      </c>
      <c r="G44" s="257">
        <v>1763.55</v>
      </c>
      <c r="H44" s="257">
        <v>1901.45</v>
      </c>
      <c r="I44" s="257">
        <v>1934.7</v>
      </c>
      <c r="J44" s="257">
        <v>1970.4</v>
      </c>
      <c r="K44" s="255">
        <v>1899</v>
      </c>
      <c r="L44" s="255">
        <v>1830.05</v>
      </c>
      <c r="M44" s="255">
        <v>5.6579899999999999</v>
      </c>
    </row>
    <row r="45" spans="1:13">
      <c r="A45" s="274">
        <v>36</v>
      </c>
      <c r="B45" s="255" t="s">
        <v>229</v>
      </c>
      <c r="C45" s="255">
        <v>295.95</v>
      </c>
      <c r="D45" s="257">
        <v>295.2833333333333</v>
      </c>
      <c r="E45" s="257">
        <v>285.66666666666663</v>
      </c>
      <c r="F45" s="257">
        <v>275.38333333333333</v>
      </c>
      <c r="G45" s="257">
        <v>265.76666666666665</v>
      </c>
      <c r="H45" s="257">
        <v>305.56666666666661</v>
      </c>
      <c r="I45" s="257">
        <v>315.18333333333328</v>
      </c>
      <c r="J45" s="257">
        <v>325.46666666666658</v>
      </c>
      <c r="K45" s="255">
        <v>304.89999999999998</v>
      </c>
      <c r="L45" s="255">
        <v>285</v>
      </c>
      <c r="M45" s="255">
        <v>356.76992999999999</v>
      </c>
    </row>
    <row r="46" spans="1:13">
      <c r="A46" s="274">
        <v>37</v>
      </c>
      <c r="B46" s="255" t="s">
        <v>60</v>
      </c>
      <c r="C46" s="255">
        <v>73.45</v>
      </c>
      <c r="D46" s="257">
        <v>72.850000000000009</v>
      </c>
      <c r="E46" s="257">
        <v>71.300000000000011</v>
      </c>
      <c r="F46" s="257">
        <v>69.150000000000006</v>
      </c>
      <c r="G46" s="257">
        <v>67.600000000000009</v>
      </c>
      <c r="H46" s="257">
        <v>75.000000000000014</v>
      </c>
      <c r="I46" s="257">
        <v>76.55</v>
      </c>
      <c r="J46" s="257">
        <v>78.700000000000017</v>
      </c>
      <c r="K46" s="255">
        <v>74.400000000000006</v>
      </c>
      <c r="L46" s="255">
        <v>70.7</v>
      </c>
      <c r="M46" s="255">
        <v>505.8947</v>
      </c>
    </row>
    <row r="47" spans="1:13">
      <c r="A47" s="274">
        <v>38</v>
      </c>
      <c r="B47" s="255" t="s">
        <v>61</v>
      </c>
      <c r="C47" s="255">
        <v>68</v>
      </c>
      <c r="D47" s="257">
        <v>68.55</v>
      </c>
      <c r="E47" s="257">
        <v>67.05</v>
      </c>
      <c r="F47" s="257">
        <v>66.099999999999994</v>
      </c>
      <c r="G47" s="257">
        <v>64.599999999999994</v>
      </c>
      <c r="H47" s="257">
        <v>69.5</v>
      </c>
      <c r="I47" s="257">
        <v>71</v>
      </c>
      <c r="J47" s="257">
        <v>71.95</v>
      </c>
      <c r="K47" s="255">
        <v>70.05</v>
      </c>
      <c r="L47" s="255">
        <v>67.599999999999994</v>
      </c>
      <c r="M47" s="255">
        <v>63.788080000000001</v>
      </c>
    </row>
    <row r="48" spans="1:13">
      <c r="A48" s="274">
        <v>39</v>
      </c>
      <c r="B48" s="255" t="s">
        <v>62</v>
      </c>
      <c r="C48" s="255">
        <v>1348.55</v>
      </c>
      <c r="D48" s="257">
        <v>1350.9166666666667</v>
      </c>
      <c r="E48" s="257">
        <v>1339.3833333333334</v>
      </c>
      <c r="F48" s="257">
        <v>1330.2166666666667</v>
      </c>
      <c r="G48" s="257">
        <v>1318.6833333333334</v>
      </c>
      <c r="H48" s="257">
        <v>1360.0833333333335</v>
      </c>
      <c r="I48" s="257">
        <v>1371.6166666666668</v>
      </c>
      <c r="J48" s="257">
        <v>1380.7833333333335</v>
      </c>
      <c r="K48" s="255">
        <v>1362.45</v>
      </c>
      <c r="L48" s="255">
        <v>1341.75</v>
      </c>
      <c r="M48" s="255">
        <v>2.7803200000000001</v>
      </c>
    </row>
    <row r="49" spans="1:13">
      <c r="A49" s="274">
        <v>40</v>
      </c>
      <c r="B49" s="255" t="s">
        <v>65</v>
      </c>
      <c r="C49" s="255">
        <v>723.15</v>
      </c>
      <c r="D49" s="257">
        <v>719.98333333333323</v>
      </c>
      <c r="E49" s="257">
        <v>715.76666666666642</v>
      </c>
      <c r="F49" s="257">
        <v>708.38333333333321</v>
      </c>
      <c r="G49" s="257">
        <v>704.1666666666664</v>
      </c>
      <c r="H49" s="257">
        <v>727.36666666666645</v>
      </c>
      <c r="I49" s="257">
        <v>731.58333333333337</v>
      </c>
      <c r="J49" s="257">
        <v>738.96666666666647</v>
      </c>
      <c r="K49" s="255">
        <v>724.2</v>
      </c>
      <c r="L49" s="255">
        <v>712.6</v>
      </c>
      <c r="M49" s="255">
        <v>5.7351599999999996</v>
      </c>
    </row>
    <row r="50" spans="1:13">
      <c r="A50" s="274">
        <v>41</v>
      </c>
      <c r="B50" s="255" t="s">
        <v>64</v>
      </c>
      <c r="C50" s="255">
        <v>144.75</v>
      </c>
      <c r="D50" s="257">
        <v>143.1</v>
      </c>
      <c r="E50" s="257">
        <v>140.29999999999998</v>
      </c>
      <c r="F50" s="257">
        <v>135.85</v>
      </c>
      <c r="G50" s="257">
        <v>133.04999999999998</v>
      </c>
      <c r="H50" s="257">
        <v>147.54999999999998</v>
      </c>
      <c r="I50" s="257">
        <v>150.35</v>
      </c>
      <c r="J50" s="257">
        <v>154.79999999999998</v>
      </c>
      <c r="K50" s="255">
        <v>145.9</v>
      </c>
      <c r="L50" s="255">
        <v>138.65</v>
      </c>
      <c r="M50" s="255">
        <v>223.73168000000001</v>
      </c>
    </row>
    <row r="51" spans="1:13">
      <c r="A51" s="274">
        <v>42</v>
      </c>
      <c r="B51" s="255" t="s">
        <v>66</v>
      </c>
      <c r="C51" s="255">
        <v>650.20000000000005</v>
      </c>
      <c r="D51" s="257">
        <v>648.91666666666663</v>
      </c>
      <c r="E51" s="257">
        <v>641.33333333333326</v>
      </c>
      <c r="F51" s="257">
        <v>632.46666666666658</v>
      </c>
      <c r="G51" s="257">
        <v>624.88333333333321</v>
      </c>
      <c r="H51" s="257">
        <v>657.7833333333333</v>
      </c>
      <c r="I51" s="257">
        <v>665.36666666666656</v>
      </c>
      <c r="J51" s="257">
        <v>674.23333333333335</v>
      </c>
      <c r="K51" s="255">
        <v>656.5</v>
      </c>
      <c r="L51" s="255">
        <v>640.04999999999995</v>
      </c>
      <c r="M51" s="255">
        <v>29.40598</v>
      </c>
    </row>
    <row r="52" spans="1:13">
      <c r="A52" s="274">
        <v>43</v>
      </c>
      <c r="B52" s="255" t="s">
        <v>69</v>
      </c>
      <c r="C52" s="255">
        <v>65.650000000000006</v>
      </c>
      <c r="D52" s="257">
        <v>63.433333333333337</v>
      </c>
      <c r="E52" s="257">
        <v>60.416666666666671</v>
      </c>
      <c r="F52" s="257">
        <v>55.183333333333337</v>
      </c>
      <c r="G52" s="257">
        <v>52.166666666666671</v>
      </c>
      <c r="H52" s="257">
        <v>68.666666666666671</v>
      </c>
      <c r="I52" s="257">
        <v>71.683333333333323</v>
      </c>
      <c r="J52" s="257">
        <v>76.916666666666671</v>
      </c>
      <c r="K52" s="255">
        <v>66.45</v>
      </c>
      <c r="L52" s="255">
        <v>58.2</v>
      </c>
      <c r="M52" s="255">
        <v>2589.6878099999999</v>
      </c>
    </row>
    <row r="53" spans="1:13">
      <c r="A53" s="274">
        <v>44</v>
      </c>
      <c r="B53" s="255" t="s">
        <v>73</v>
      </c>
      <c r="C53" s="255">
        <v>453.7</v>
      </c>
      <c r="D53" s="257">
        <v>451.23333333333335</v>
      </c>
      <c r="E53" s="257">
        <v>447.4666666666667</v>
      </c>
      <c r="F53" s="257">
        <v>441.23333333333335</v>
      </c>
      <c r="G53" s="257">
        <v>437.4666666666667</v>
      </c>
      <c r="H53" s="257">
        <v>457.4666666666667</v>
      </c>
      <c r="I53" s="257">
        <v>461.23333333333335</v>
      </c>
      <c r="J53" s="257">
        <v>467.4666666666667</v>
      </c>
      <c r="K53" s="255">
        <v>455</v>
      </c>
      <c r="L53" s="255">
        <v>445</v>
      </c>
      <c r="M53" s="255">
        <v>97.0291</v>
      </c>
    </row>
    <row r="54" spans="1:13">
      <c r="A54" s="274">
        <v>45</v>
      </c>
      <c r="B54" s="255" t="s">
        <v>68</v>
      </c>
      <c r="C54" s="255">
        <v>572.54999999999995</v>
      </c>
      <c r="D54" s="257">
        <v>572.88333333333333</v>
      </c>
      <c r="E54" s="257">
        <v>568.76666666666665</v>
      </c>
      <c r="F54" s="257">
        <v>564.98333333333335</v>
      </c>
      <c r="G54" s="257">
        <v>560.86666666666667</v>
      </c>
      <c r="H54" s="257">
        <v>576.66666666666663</v>
      </c>
      <c r="I54" s="257">
        <v>580.78333333333319</v>
      </c>
      <c r="J54" s="257">
        <v>584.56666666666661</v>
      </c>
      <c r="K54" s="255">
        <v>577</v>
      </c>
      <c r="L54" s="255">
        <v>569.1</v>
      </c>
      <c r="M54" s="255">
        <v>82.114459999999994</v>
      </c>
    </row>
    <row r="55" spans="1:13">
      <c r="A55" s="274">
        <v>46</v>
      </c>
      <c r="B55" s="255" t="s">
        <v>70</v>
      </c>
      <c r="C55" s="255">
        <v>384.5</v>
      </c>
      <c r="D55" s="257">
        <v>384.8</v>
      </c>
      <c r="E55" s="257">
        <v>382.15000000000003</v>
      </c>
      <c r="F55" s="257">
        <v>379.8</v>
      </c>
      <c r="G55" s="257">
        <v>377.15000000000003</v>
      </c>
      <c r="H55" s="257">
        <v>387.15000000000003</v>
      </c>
      <c r="I55" s="257">
        <v>389.8</v>
      </c>
      <c r="J55" s="257">
        <v>392.15000000000003</v>
      </c>
      <c r="K55" s="255">
        <v>387.45</v>
      </c>
      <c r="L55" s="255">
        <v>382.45</v>
      </c>
      <c r="M55" s="255">
        <v>37.122329999999998</v>
      </c>
    </row>
    <row r="56" spans="1:13">
      <c r="A56" s="274">
        <v>47</v>
      </c>
      <c r="B56" s="255" t="s">
        <v>230</v>
      </c>
      <c r="C56" s="255">
        <v>1144.45</v>
      </c>
      <c r="D56" s="257">
        <v>1149.7166666666667</v>
      </c>
      <c r="E56" s="257">
        <v>1130.6333333333334</v>
      </c>
      <c r="F56" s="257">
        <v>1116.8166666666668</v>
      </c>
      <c r="G56" s="257">
        <v>1097.7333333333336</v>
      </c>
      <c r="H56" s="257">
        <v>1163.5333333333333</v>
      </c>
      <c r="I56" s="257">
        <v>1182.6166666666663</v>
      </c>
      <c r="J56" s="257">
        <v>1196.4333333333332</v>
      </c>
      <c r="K56" s="255">
        <v>1168.8</v>
      </c>
      <c r="L56" s="255">
        <v>1135.9000000000001</v>
      </c>
      <c r="M56" s="255">
        <v>0.56843999999999995</v>
      </c>
    </row>
    <row r="57" spans="1:13">
      <c r="A57" s="274">
        <v>48</v>
      </c>
      <c r="B57" s="255" t="s">
        <v>71</v>
      </c>
      <c r="C57" s="255">
        <v>13848.2</v>
      </c>
      <c r="D57" s="257">
        <v>13757.5</v>
      </c>
      <c r="E57" s="257">
        <v>13635</v>
      </c>
      <c r="F57" s="257">
        <v>13421.8</v>
      </c>
      <c r="G57" s="257">
        <v>13299.3</v>
      </c>
      <c r="H57" s="257">
        <v>13970.7</v>
      </c>
      <c r="I57" s="257">
        <v>14093.2</v>
      </c>
      <c r="J57" s="257">
        <v>14306.400000000001</v>
      </c>
      <c r="K57" s="255">
        <v>13880</v>
      </c>
      <c r="L57" s="255">
        <v>13544.3</v>
      </c>
      <c r="M57" s="255">
        <v>0.39330999999999999</v>
      </c>
    </row>
    <row r="58" spans="1:13">
      <c r="A58" s="274">
        <v>49</v>
      </c>
      <c r="B58" s="255" t="s">
        <v>74</v>
      </c>
      <c r="C58" s="255">
        <v>3413.8</v>
      </c>
      <c r="D58" s="257">
        <v>3431.7666666666664</v>
      </c>
      <c r="E58" s="257">
        <v>3385.5333333333328</v>
      </c>
      <c r="F58" s="257">
        <v>3357.2666666666664</v>
      </c>
      <c r="G58" s="257">
        <v>3311.0333333333328</v>
      </c>
      <c r="H58" s="257">
        <v>3460.0333333333328</v>
      </c>
      <c r="I58" s="257">
        <v>3506.2666666666664</v>
      </c>
      <c r="J58" s="257">
        <v>3534.5333333333328</v>
      </c>
      <c r="K58" s="255">
        <v>3478</v>
      </c>
      <c r="L58" s="255">
        <v>3403.5</v>
      </c>
      <c r="M58" s="255">
        <v>6.94001</v>
      </c>
    </row>
    <row r="59" spans="1:13">
      <c r="A59" s="274">
        <v>50</v>
      </c>
      <c r="B59" s="255" t="s">
        <v>80</v>
      </c>
      <c r="C59" s="255">
        <v>646.15</v>
      </c>
      <c r="D59" s="257">
        <v>651.99999999999989</v>
      </c>
      <c r="E59" s="257">
        <v>635.19999999999982</v>
      </c>
      <c r="F59" s="257">
        <v>624.24999999999989</v>
      </c>
      <c r="G59" s="257">
        <v>607.44999999999982</v>
      </c>
      <c r="H59" s="257">
        <v>662.94999999999982</v>
      </c>
      <c r="I59" s="257">
        <v>679.74999999999977</v>
      </c>
      <c r="J59" s="257">
        <v>690.69999999999982</v>
      </c>
      <c r="K59" s="255">
        <v>668.8</v>
      </c>
      <c r="L59" s="255">
        <v>641.04999999999995</v>
      </c>
      <c r="M59" s="255">
        <v>8.75718</v>
      </c>
    </row>
    <row r="60" spans="1:13">
      <c r="A60" s="274">
        <v>51</v>
      </c>
      <c r="B60" s="255" t="s">
        <v>75</v>
      </c>
      <c r="C60" s="255">
        <v>624</v>
      </c>
      <c r="D60" s="257">
        <v>620</v>
      </c>
      <c r="E60" s="257">
        <v>610</v>
      </c>
      <c r="F60" s="257">
        <v>596</v>
      </c>
      <c r="G60" s="257">
        <v>586</v>
      </c>
      <c r="H60" s="257">
        <v>634</v>
      </c>
      <c r="I60" s="257">
        <v>644</v>
      </c>
      <c r="J60" s="257">
        <v>658</v>
      </c>
      <c r="K60" s="255">
        <v>630</v>
      </c>
      <c r="L60" s="255">
        <v>606</v>
      </c>
      <c r="M60" s="255">
        <v>176.54195000000001</v>
      </c>
    </row>
    <row r="61" spans="1:13">
      <c r="A61" s="274">
        <v>52</v>
      </c>
      <c r="B61" s="255" t="s">
        <v>76</v>
      </c>
      <c r="C61" s="255">
        <v>147.15</v>
      </c>
      <c r="D61" s="257">
        <v>147.5</v>
      </c>
      <c r="E61" s="257">
        <v>144.15</v>
      </c>
      <c r="F61" s="257">
        <v>141.15</v>
      </c>
      <c r="G61" s="257">
        <v>137.80000000000001</v>
      </c>
      <c r="H61" s="257">
        <v>150.5</v>
      </c>
      <c r="I61" s="257">
        <v>153.85000000000002</v>
      </c>
      <c r="J61" s="257">
        <v>156.85</v>
      </c>
      <c r="K61" s="255">
        <v>150.85</v>
      </c>
      <c r="L61" s="255">
        <v>144.5</v>
      </c>
      <c r="M61" s="255">
        <v>187.13293999999999</v>
      </c>
    </row>
    <row r="62" spans="1:13">
      <c r="A62" s="274">
        <v>53</v>
      </c>
      <c r="B62" s="255" t="s">
        <v>77</v>
      </c>
      <c r="C62" s="255">
        <v>126.05</v>
      </c>
      <c r="D62" s="257">
        <v>126.53333333333332</v>
      </c>
      <c r="E62" s="257">
        <v>125.21666666666664</v>
      </c>
      <c r="F62" s="257">
        <v>124.38333333333333</v>
      </c>
      <c r="G62" s="257">
        <v>123.06666666666665</v>
      </c>
      <c r="H62" s="257">
        <v>127.36666666666663</v>
      </c>
      <c r="I62" s="257">
        <v>128.68333333333334</v>
      </c>
      <c r="J62" s="257">
        <v>129.51666666666662</v>
      </c>
      <c r="K62" s="255">
        <v>127.85</v>
      </c>
      <c r="L62" s="255">
        <v>125.7</v>
      </c>
      <c r="M62" s="255">
        <v>14.46931</v>
      </c>
    </row>
    <row r="63" spans="1:13">
      <c r="A63" s="274">
        <v>54</v>
      </c>
      <c r="B63" s="255" t="s">
        <v>81</v>
      </c>
      <c r="C63" s="255">
        <v>554.15</v>
      </c>
      <c r="D63" s="257">
        <v>547.55000000000007</v>
      </c>
      <c r="E63" s="257">
        <v>535.10000000000014</v>
      </c>
      <c r="F63" s="257">
        <v>516.05000000000007</v>
      </c>
      <c r="G63" s="257">
        <v>503.60000000000014</v>
      </c>
      <c r="H63" s="257">
        <v>566.60000000000014</v>
      </c>
      <c r="I63" s="257">
        <v>579.05000000000018</v>
      </c>
      <c r="J63" s="257">
        <v>598.10000000000014</v>
      </c>
      <c r="K63" s="255">
        <v>560</v>
      </c>
      <c r="L63" s="255">
        <v>528.5</v>
      </c>
      <c r="M63" s="255">
        <v>90.65692</v>
      </c>
    </row>
    <row r="64" spans="1:13">
      <c r="A64" s="274">
        <v>55</v>
      </c>
      <c r="B64" s="255" t="s">
        <v>82</v>
      </c>
      <c r="C64" s="255">
        <v>900.25</v>
      </c>
      <c r="D64" s="257">
        <v>894.73333333333323</v>
      </c>
      <c r="E64" s="257">
        <v>883.01666666666642</v>
      </c>
      <c r="F64" s="257">
        <v>865.78333333333319</v>
      </c>
      <c r="G64" s="257">
        <v>854.06666666666638</v>
      </c>
      <c r="H64" s="257">
        <v>911.96666666666647</v>
      </c>
      <c r="I64" s="257">
        <v>923.68333333333339</v>
      </c>
      <c r="J64" s="257">
        <v>940.91666666666652</v>
      </c>
      <c r="K64" s="255">
        <v>906.45</v>
      </c>
      <c r="L64" s="255">
        <v>877.5</v>
      </c>
      <c r="M64" s="255">
        <v>83.793040000000005</v>
      </c>
    </row>
    <row r="65" spans="1:13">
      <c r="A65" s="274">
        <v>56</v>
      </c>
      <c r="B65" s="255" t="s">
        <v>231</v>
      </c>
      <c r="C65" s="255">
        <v>167.35</v>
      </c>
      <c r="D65" s="257">
        <v>168.48333333333332</v>
      </c>
      <c r="E65" s="257">
        <v>165.06666666666663</v>
      </c>
      <c r="F65" s="257">
        <v>162.7833333333333</v>
      </c>
      <c r="G65" s="257">
        <v>159.36666666666662</v>
      </c>
      <c r="H65" s="257">
        <v>170.76666666666665</v>
      </c>
      <c r="I65" s="257">
        <v>174.18333333333334</v>
      </c>
      <c r="J65" s="257">
        <v>176.46666666666667</v>
      </c>
      <c r="K65" s="255">
        <v>171.9</v>
      </c>
      <c r="L65" s="255">
        <v>166.2</v>
      </c>
      <c r="M65" s="255">
        <v>19.006599999999999</v>
      </c>
    </row>
    <row r="66" spans="1:13">
      <c r="A66" s="274">
        <v>57</v>
      </c>
      <c r="B66" s="255" t="s">
        <v>83</v>
      </c>
      <c r="C66" s="255">
        <v>147.05000000000001</v>
      </c>
      <c r="D66" s="257">
        <v>144.21666666666667</v>
      </c>
      <c r="E66" s="257">
        <v>139.93333333333334</v>
      </c>
      <c r="F66" s="257">
        <v>132.81666666666666</v>
      </c>
      <c r="G66" s="257">
        <v>128.53333333333333</v>
      </c>
      <c r="H66" s="257">
        <v>151.33333333333334</v>
      </c>
      <c r="I66" s="257">
        <v>155.6166666666667</v>
      </c>
      <c r="J66" s="257">
        <v>162.73333333333335</v>
      </c>
      <c r="K66" s="255">
        <v>148.5</v>
      </c>
      <c r="L66" s="255">
        <v>137.1</v>
      </c>
      <c r="M66" s="255">
        <v>450.98430999999999</v>
      </c>
    </row>
    <row r="67" spans="1:13">
      <c r="A67" s="274">
        <v>58</v>
      </c>
      <c r="B67" s="255" t="s">
        <v>822</v>
      </c>
      <c r="C67" s="255">
        <v>3222.1</v>
      </c>
      <c r="D67" s="257">
        <v>3246.5833333333335</v>
      </c>
      <c r="E67" s="257">
        <v>3118.2166666666672</v>
      </c>
      <c r="F67" s="257">
        <v>3014.3333333333335</v>
      </c>
      <c r="G67" s="257">
        <v>2885.9666666666672</v>
      </c>
      <c r="H67" s="257">
        <v>3350.4666666666672</v>
      </c>
      <c r="I67" s="257">
        <v>3478.833333333333</v>
      </c>
      <c r="J67" s="257">
        <v>3582.7166666666672</v>
      </c>
      <c r="K67" s="255">
        <v>3374.95</v>
      </c>
      <c r="L67" s="255">
        <v>3142.7</v>
      </c>
      <c r="M67" s="255">
        <v>24.057600000000001</v>
      </c>
    </row>
    <row r="68" spans="1:13">
      <c r="A68" s="274">
        <v>59</v>
      </c>
      <c r="B68" s="255" t="s">
        <v>84</v>
      </c>
      <c r="C68" s="255">
        <v>1518.75</v>
      </c>
      <c r="D68" s="257">
        <v>1516.2</v>
      </c>
      <c r="E68" s="257">
        <v>1508.3000000000002</v>
      </c>
      <c r="F68" s="257">
        <v>1497.8500000000001</v>
      </c>
      <c r="G68" s="257">
        <v>1489.9500000000003</v>
      </c>
      <c r="H68" s="257">
        <v>1526.65</v>
      </c>
      <c r="I68" s="257">
        <v>1534.5500000000002</v>
      </c>
      <c r="J68" s="257">
        <v>1545</v>
      </c>
      <c r="K68" s="255">
        <v>1524.1</v>
      </c>
      <c r="L68" s="255">
        <v>1505.75</v>
      </c>
      <c r="M68" s="255">
        <v>4.2784500000000003</v>
      </c>
    </row>
    <row r="69" spans="1:13">
      <c r="A69" s="274">
        <v>60</v>
      </c>
      <c r="B69" s="255" t="s">
        <v>85</v>
      </c>
      <c r="C69" s="255">
        <v>579.9</v>
      </c>
      <c r="D69" s="257">
        <v>582.76666666666677</v>
      </c>
      <c r="E69" s="257">
        <v>575.53333333333353</v>
      </c>
      <c r="F69" s="257">
        <v>571.16666666666674</v>
      </c>
      <c r="G69" s="257">
        <v>563.93333333333351</v>
      </c>
      <c r="H69" s="257">
        <v>587.13333333333355</v>
      </c>
      <c r="I69" s="257">
        <v>594.3666666666669</v>
      </c>
      <c r="J69" s="257">
        <v>598.73333333333358</v>
      </c>
      <c r="K69" s="255">
        <v>590</v>
      </c>
      <c r="L69" s="255">
        <v>578.4</v>
      </c>
      <c r="M69" s="255">
        <v>11.96044</v>
      </c>
    </row>
    <row r="70" spans="1:13">
      <c r="A70" s="274">
        <v>61</v>
      </c>
      <c r="B70" s="255" t="s">
        <v>232</v>
      </c>
      <c r="C70" s="255">
        <v>734.4</v>
      </c>
      <c r="D70" s="257">
        <v>734.70000000000016</v>
      </c>
      <c r="E70" s="257">
        <v>724.90000000000032</v>
      </c>
      <c r="F70" s="257">
        <v>715.4000000000002</v>
      </c>
      <c r="G70" s="257">
        <v>705.60000000000036</v>
      </c>
      <c r="H70" s="257">
        <v>744.20000000000027</v>
      </c>
      <c r="I70" s="257">
        <v>754.00000000000023</v>
      </c>
      <c r="J70" s="257">
        <v>763.50000000000023</v>
      </c>
      <c r="K70" s="255">
        <v>744.5</v>
      </c>
      <c r="L70" s="255">
        <v>725.2</v>
      </c>
      <c r="M70" s="255">
        <v>2.1962999999999999</v>
      </c>
    </row>
    <row r="71" spans="1:13">
      <c r="A71" s="274">
        <v>62</v>
      </c>
      <c r="B71" s="255" t="s">
        <v>233</v>
      </c>
      <c r="C71" s="255">
        <v>377.65</v>
      </c>
      <c r="D71" s="257">
        <v>380.09999999999997</v>
      </c>
      <c r="E71" s="257">
        <v>373.59999999999991</v>
      </c>
      <c r="F71" s="257">
        <v>369.54999999999995</v>
      </c>
      <c r="G71" s="257">
        <v>363.0499999999999</v>
      </c>
      <c r="H71" s="257">
        <v>384.14999999999992</v>
      </c>
      <c r="I71" s="257">
        <v>390.65000000000003</v>
      </c>
      <c r="J71" s="257">
        <v>394.69999999999993</v>
      </c>
      <c r="K71" s="255">
        <v>386.6</v>
      </c>
      <c r="L71" s="255">
        <v>376.05</v>
      </c>
      <c r="M71" s="255">
        <v>7.1977200000000003</v>
      </c>
    </row>
    <row r="72" spans="1:13">
      <c r="A72" s="274">
        <v>63</v>
      </c>
      <c r="B72" s="255" t="s">
        <v>86</v>
      </c>
      <c r="C72" s="255">
        <v>829.7</v>
      </c>
      <c r="D72" s="257">
        <v>834.01666666666677</v>
      </c>
      <c r="E72" s="257">
        <v>823.03333333333353</v>
      </c>
      <c r="F72" s="257">
        <v>816.36666666666679</v>
      </c>
      <c r="G72" s="257">
        <v>805.38333333333355</v>
      </c>
      <c r="H72" s="257">
        <v>840.68333333333351</v>
      </c>
      <c r="I72" s="257">
        <v>851.66666666666686</v>
      </c>
      <c r="J72" s="257">
        <v>858.33333333333348</v>
      </c>
      <c r="K72" s="255">
        <v>845</v>
      </c>
      <c r="L72" s="255">
        <v>827.35</v>
      </c>
      <c r="M72" s="255">
        <v>11.041270000000001</v>
      </c>
    </row>
    <row r="73" spans="1:13">
      <c r="A73" s="274">
        <v>64</v>
      </c>
      <c r="B73" s="255" t="s">
        <v>92</v>
      </c>
      <c r="C73" s="255">
        <v>266.10000000000002</v>
      </c>
      <c r="D73" s="257">
        <v>264.33333333333331</v>
      </c>
      <c r="E73" s="257">
        <v>261.51666666666665</v>
      </c>
      <c r="F73" s="257">
        <v>256.93333333333334</v>
      </c>
      <c r="G73" s="257">
        <v>254.11666666666667</v>
      </c>
      <c r="H73" s="257">
        <v>268.91666666666663</v>
      </c>
      <c r="I73" s="257">
        <v>271.73333333333335</v>
      </c>
      <c r="J73" s="257">
        <v>276.31666666666661</v>
      </c>
      <c r="K73" s="255">
        <v>267.14999999999998</v>
      </c>
      <c r="L73" s="255">
        <v>259.75</v>
      </c>
      <c r="M73" s="255">
        <v>106.08802</v>
      </c>
    </row>
    <row r="74" spans="1:13">
      <c r="A74" s="274">
        <v>65</v>
      </c>
      <c r="B74" s="255" t="s">
        <v>87</v>
      </c>
      <c r="C74" s="255">
        <v>522.75</v>
      </c>
      <c r="D74" s="257">
        <v>525.93333333333328</v>
      </c>
      <c r="E74" s="257">
        <v>516.11666666666656</v>
      </c>
      <c r="F74" s="257">
        <v>509.48333333333323</v>
      </c>
      <c r="G74" s="257">
        <v>499.66666666666652</v>
      </c>
      <c r="H74" s="257">
        <v>532.56666666666661</v>
      </c>
      <c r="I74" s="257">
        <v>542.38333333333344</v>
      </c>
      <c r="J74" s="257">
        <v>549.01666666666665</v>
      </c>
      <c r="K74" s="255">
        <v>535.75</v>
      </c>
      <c r="L74" s="255">
        <v>519.29999999999995</v>
      </c>
      <c r="M74" s="255">
        <v>64.094470000000001</v>
      </c>
    </row>
    <row r="75" spans="1:13">
      <c r="A75" s="274">
        <v>66</v>
      </c>
      <c r="B75" s="255" t="s">
        <v>234</v>
      </c>
      <c r="C75" s="255">
        <v>1652.6</v>
      </c>
      <c r="D75" s="257">
        <v>1656.7666666666667</v>
      </c>
      <c r="E75" s="257">
        <v>1625.0333333333333</v>
      </c>
      <c r="F75" s="257">
        <v>1597.4666666666667</v>
      </c>
      <c r="G75" s="257">
        <v>1565.7333333333333</v>
      </c>
      <c r="H75" s="257">
        <v>1684.3333333333333</v>
      </c>
      <c r="I75" s="257">
        <v>1716.0666666666664</v>
      </c>
      <c r="J75" s="257">
        <v>1743.6333333333332</v>
      </c>
      <c r="K75" s="255">
        <v>1688.5</v>
      </c>
      <c r="L75" s="255">
        <v>1629.2</v>
      </c>
      <c r="M75" s="255">
        <v>2.4028800000000001</v>
      </c>
    </row>
    <row r="76" spans="1:13">
      <c r="A76" s="274">
        <v>67</v>
      </c>
      <c r="B76" s="255" t="s">
        <v>831</v>
      </c>
      <c r="C76" s="255">
        <v>175.35</v>
      </c>
      <c r="D76" s="257">
        <v>172.56666666666669</v>
      </c>
      <c r="E76" s="257">
        <v>169.78333333333339</v>
      </c>
      <c r="F76" s="257">
        <v>164.2166666666667</v>
      </c>
      <c r="G76" s="257">
        <v>161.43333333333339</v>
      </c>
      <c r="H76" s="257">
        <v>178.13333333333338</v>
      </c>
      <c r="I76" s="257">
        <v>180.91666666666669</v>
      </c>
      <c r="J76" s="257">
        <v>186.48333333333338</v>
      </c>
      <c r="K76" s="255">
        <v>175.35</v>
      </c>
      <c r="L76" s="255">
        <v>167</v>
      </c>
      <c r="M76" s="255">
        <v>8.7950199999999992</v>
      </c>
    </row>
    <row r="77" spans="1:13">
      <c r="A77" s="274">
        <v>68</v>
      </c>
      <c r="B77" s="255" t="s">
        <v>90</v>
      </c>
      <c r="C77" s="255">
        <v>4139.3</v>
      </c>
      <c r="D77" s="257">
        <v>4128.8</v>
      </c>
      <c r="E77" s="257">
        <v>4052.6000000000004</v>
      </c>
      <c r="F77" s="257">
        <v>3965.9</v>
      </c>
      <c r="G77" s="257">
        <v>3889.7000000000003</v>
      </c>
      <c r="H77" s="257">
        <v>4215.5</v>
      </c>
      <c r="I77" s="257">
        <v>4291.6999999999989</v>
      </c>
      <c r="J77" s="257">
        <v>4378.4000000000005</v>
      </c>
      <c r="K77" s="255">
        <v>4205</v>
      </c>
      <c r="L77" s="255">
        <v>4042.1</v>
      </c>
      <c r="M77" s="255">
        <v>12.38763</v>
      </c>
    </row>
    <row r="78" spans="1:13">
      <c r="A78" s="274">
        <v>69</v>
      </c>
      <c r="B78" s="255" t="s">
        <v>348</v>
      </c>
      <c r="C78" s="255">
        <v>2894.35</v>
      </c>
      <c r="D78" s="257">
        <v>2887.0500000000006</v>
      </c>
      <c r="E78" s="257">
        <v>2850.1000000000013</v>
      </c>
      <c r="F78" s="257">
        <v>2805.8500000000008</v>
      </c>
      <c r="G78" s="257">
        <v>2768.9000000000015</v>
      </c>
      <c r="H78" s="257">
        <v>2931.3000000000011</v>
      </c>
      <c r="I78" s="257">
        <v>2968.2500000000009</v>
      </c>
      <c r="J78" s="257">
        <v>3012.5000000000009</v>
      </c>
      <c r="K78" s="255">
        <v>2924</v>
      </c>
      <c r="L78" s="255">
        <v>2842.8</v>
      </c>
      <c r="M78" s="255">
        <v>4.1521600000000003</v>
      </c>
    </row>
    <row r="79" spans="1:13">
      <c r="A79" s="274">
        <v>70</v>
      </c>
      <c r="B79" s="255" t="s">
        <v>93</v>
      </c>
      <c r="C79" s="255">
        <v>5327.55</v>
      </c>
      <c r="D79" s="257">
        <v>5329.833333333333</v>
      </c>
      <c r="E79" s="257">
        <v>5269.7166666666662</v>
      </c>
      <c r="F79" s="257">
        <v>5211.8833333333332</v>
      </c>
      <c r="G79" s="257">
        <v>5151.7666666666664</v>
      </c>
      <c r="H79" s="257">
        <v>5387.6666666666661</v>
      </c>
      <c r="I79" s="257">
        <v>5447.7833333333328</v>
      </c>
      <c r="J79" s="257">
        <v>5505.6166666666659</v>
      </c>
      <c r="K79" s="255">
        <v>5389.95</v>
      </c>
      <c r="L79" s="255">
        <v>5272</v>
      </c>
      <c r="M79" s="255">
        <v>22.444839999999999</v>
      </c>
    </row>
    <row r="80" spans="1:13">
      <c r="A80" s="274">
        <v>71</v>
      </c>
      <c r="B80" s="255" t="s">
        <v>235</v>
      </c>
      <c r="C80" s="255">
        <v>62</v>
      </c>
      <c r="D80" s="257">
        <v>61.566666666666663</v>
      </c>
      <c r="E80" s="257">
        <v>60.133333333333326</v>
      </c>
      <c r="F80" s="257">
        <v>58.266666666666666</v>
      </c>
      <c r="G80" s="257">
        <v>56.833333333333329</v>
      </c>
      <c r="H80" s="257">
        <v>63.433333333333323</v>
      </c>
      <c r="I80" s="257">
        <v>64.86666666666666</v>
      </c>
      <c r="J80" s="257">
        <v>66.73333333333332</v>
      </c>
      <c r="K80" s="255">
        <v>63</v>
      </c>
      <c r="L80" s="255">
        <v>59.7</v>
      </c>
      <c r="M80" s="255">
        <v>26.56832</v>
      </c>
    </row>
    <row r="81" spans="1:13">
      <c r="A81" s="274">
        <v>72</v>
      </c>
      <c r="B81" s="255" t="s">
        <v>94</v>
      </c>
      <c r="C81" s="255">
        <v>2447.25</v>
      </c>
      <c r="D81" s="257">
        <v>2438.2666666666669</v>
      </c>
      <c r="E81" s="257">
        <v>2426.5333333333338</v>
      </c>
      <c r="F81" s="257">
        <v>2405.8166666666671</v>
      </c>
      <c r="G81" s="257">
        <v>2394.0833333333339</v>
      </c>
      <c r="H81" s="257">
        <v>2458.9833333333336</v>
      </c>
      <c r="I81" s="257">
        <v>2470.7166666666662</v>
      </c>
      <c r="J81" s="257">
        <v>2491.4333333333334</v>
      </c>
      <c r="K81" s="255">
        <v>2450</v>
      </c>
      <c r="L81" s="255">
        <v>2417.5500000000002</v>
      </c>
      <c r="M81" s="255">
        <v>3.5056400000000001</v>
      </c>
    </row>
    <row r="82" spans="1:13">
      <c r="A82" s="274">
        <v>73</v>
      </c>
      <c r="B82" s="255" t="s">
        <v>236</v>
      </c>
      <c r="C82" s="255">
        <v>483.5</v>
      </c>
      <c r="D82" s="257">
        <v>484.43333333333334</v>
      </c>
      <c r="E82" s="257">
        <v>480.9666666666667</v>
      </c>
      <c r="F82" s="257">
        <v>478.43333333333334</v>
      </c>
      <c r="G82" s="257">
        <v>474.9666666666667</v>
      </c>
      <c r="H82" s="257">
        <v>486.9666666666667</v>
      </c>
      <c r="I82" s="257">
        <v>490.43333333333328</v>
      </c>
      <c r="J82" s="257">
        <v>492.9666666666667</v>
      </c>
      <c r="K82" s="255">
        <v>487.9</v>
      </c>
      <c r="L82" s="255">
        <v>481.9</v>
      </c>
      <c r="M82" s="255">
        <v>0.83652000000000004</v>
      </c>
    </row>
    <row r="83" spans="1:13">
      <c r="A83" s="274">
        <v>74</v>
      </c>
      <c r="B83" s="255" t="s">
        <v>237</v>
      </c>
      <c r="C83" s="255">
        <v>1325.05</v>
      </c>
      <c r="D83" s="257">
        <v>1331.8</v>
      </c>
      <c r="E83" s="257">
        <v>1307.25</v>
      </c>
      <c r="F83" s="257">
        <v>1289.45</v>
      </c>
      <c r="G83" s="257">
        <v>1264.9000000000001</v>
      </c>
      <c r="H83" s="257">
        <v>1349.6</v>
      </c>
      <c r="I83" s="257">
        <v>1374.1499999999996</v>
      </c>
      <c r="J83" s="257">
        <v>1391.9499999999998</v>
      </c>
      <c r="K83" s="255">
        <v>1356.35</v>
      </c>
      <c r="L83" s="255">
        <v>1314</v>
      </c>
      <c r="M83" s="255">
        <v>1.65557</v>
      </c>
    </row>
    <row r="84" spans="1:13">
      <c r="A84" s="274">
        <v>75</v>
      </c>
      <c r="B84" s="255" t="s">
        <v>96</v>
      </c>
      <c r="C84" s="255">
        <v>1182.1500000000001</v>
      </c>
      <c r="D84" s="257">
        <v>1178.55</v>
      </c>
      <c r="E84" s="257">
        <v>1169.5999999999999</v>
      </c>
      <c r="F84" s="257">
        <v>1157.05</v>
      </c>
      <c r="G84" s="257">
        <v>1148.0999999999999</v>
      </c>
      <c r="H84" s="257">
        <v>1191.0999999999999</v>
      </c>
      <c r="I84" s="257">
        <v>1200.0500000000002</v>
      </c>
      <c r="J84" s="257">
        <v>1212.5999999999999</v>
      </c>
      <c r="K84" s="255">
        <v>1187.5</v>
      </c>
      <c r="L84" s="255">
        <v>1166</v>
      </c>
      <c r="M84" s="255">
        <v>16.662680000000002</v>
      </c>
    </row>
    <row r="85" spans="1:13">
      <c r="A85" s="274">
        <v>76</v>
      </c>
      <c r="B85" s="255" t="s">
        <v>97</v>
      </c>
      <c r="C85" s="255">
        <v>185.5</v>
      </c>
      <c r="D85" s="257">
        <v>185.16666666666666</v>
      </c>
      <c r="E85" s="257">
        <v>184.38333333333333</v>
      </c>
      <c r="F85" s="257">
        <v>183.26666666666668</v>
      </c>
      <c r="G85" s="257">
        <v>182.48333333333335</v>
      </c>
      <c r="H85" s="257">
        <v>186.2833333333333</v>
      </c>
      <c r="I85" s="257">
        <v>187.06666666666666</v>
      </c>
      <c r="J85" s="257">
        <v>188.18333333333328</v>
      </c>
      <c r="K85" s="255">
        <v>185.95</v>
      </c>
      <c r="L85" s="255">
        <v>184.05</v>
      </c>
      <c r="M85" s="255">
        <v>25.038150000000002</v>
      </c>
    </row>
    <row r="86" spans="1:13">
      <c r="A86" s="274">
        <v>77</v>
      </c>
      <c r="B86" s="255" t="s">
        <v>98</v>
      </c>
      <c r="C86" s="255">
        <v>79.55</v>
      </c>
      <c r="D86" s="257">
        <v>79.216666666666669</v>
      </c>
      <c r="E86" s="257">
        <v>78.233333333333334</v>
      </c>
      <c r="F86" s="257">
        <v>76.916666666666671</v>
      </c>
      <c r="G86" s="257">
        <v>75.933333333333337</v>
      </c>
      <c r="H86" s="257">
        <v>80.533333333333331</v>
      </c>
      <c r="I86" s="257">
        <v>81.51666666666668</v>
      </c>
      <c r="J86" s="257">
        <v>82.833333333333329</v>
      </c>
      <c r="K86" s="255">
        <v>80.2</v>
      </c>
      <c r="L86" s="255">
        <v>77.900000000000006</v>
      </c>
      <c r="M86" s="255">
        <v>169.82849999999999</v>
      </c>
    </row>
    <row r="87" spans="1:13">
      <c r="A87" s="274">
        <v>78</v>
      </c>
      <c r="B87" s="255" t="s">
        <v>359</v>
      </c>
      <c r="C87" s="255">
        <v>234.45</v>
      </c>
      <c r="D87" s="257">
        <v>234.91666666666666</v>
      </c>
      <c r="E87" s="257">
        <v>229.98333333333332</v>
      </c>
      <c r="F87" s="257">
        <v>225.51666666666665</v>
      </c>
      <c r="G87" s="257">
        <v>220.58333333333331</v>
      </c>
      <c r="H87" s="257">
        <v>239.38333333333333</v>
      </c>
      <c r="I87" s="257">
        <v>244.31666666666666</v>
      </c>
      <c r="J87" s="257">
        <v>248.78333333333333</v>
      </c>
      <c r="K87" s="255">
        <v>239.85</v>
      </c>
      <c r="L87" s="255">
        <v>230.45</v>
      </c>
      <c r="M87" s="255">
        <v>78.228369999999998</v>
      </c>
    </row>
    <row r="88" spans="1:13">
      <c r="A88" s="274">
        <v>79</v>
      </c>
      <c r="B88" s="255" t="s">
        <v>240</v>
      </c>
      <c r="C88" s="255">
        <v>45.75</v>
      </c>
      <c r="D88" s="257">
        <v>46.083333333333336</v>
      </c>
      <c r="E88" s="257">
        <v>44.916666666666671</v>
      </c>
      <c r="F88" s="257">
        <v>44.083333333333336</v>
      </c>
      <c r="G88" s="257">
        <v>42.916666666666671</v>
      </c>
      <c r="H88" s="257">
        <v>46.916666666666671</v>
      </c>
      <c r="I88" s="257">
        <v>48.083333333333343</v>
      </c>
      <c r="J88" s="257">
        <v>48.916666666666671</v>
      </c>
      <c r="K88" s="255">
        <v>47.25</v>
      </c>
      <c r="L88" s="255">
        <v>45.25</v>
      </c>
      <c r="M88" s="255">
        <v>25.478449999999999</v>
      </c>
    </row>
    <row r="89" spans="1:13">
      <c r="A89" s="274">
        <v>80</v>
      </c>
      <c r="B89" s="255" t="s">
        <v>99</v>
      </c>
      <c r="C89" s="255">
        <v>154.55000000000001</v>
      </c>
      <c r="D89" s="257">
        <v>153.43333333333334</v>
      </c>
      <c r="E89" s="257">
        <v>151.36666666666667</v>
      </c>
      <c r="F89" s="257">
        <v>148.18333333333334</v>
      </c>
      <c r="G89" s="257">
        <v>146.11666666666667</v>
      </c>
      <c r="H89" s="257">
        <v>156.61666666666667</v>
      </c>
      <c r="I89" s="257">
        <v>158.68333333333334</v>
      </c>
      <c r="J89" s="257">
        <v>161.86666666666667</v>
      </c>
      <c r="K89" s="255">
        <v>155.5</v>
      </c>
      <c r="L89" s="255">
        <v>150.25</v>
      </c>
      <c r="M89" s="255">
        <v>163.96141</v>
      </c>
    </row>
    <row r="90" spans="1:13">
      <c r="A90" s="274">
        <v>81</v>
      </c>
      <c r="B90" s="255" t="s">
        <v>102</v>
      </c>
      <c r="C90" s="255">
        <v>24.9</v>
      </c>
      <c r="D90" s="257">
        <v>24.633333333333336</v>
      </c>
      <c r="E90" s="257">
        <v>24.166666666666671</v>
      </c>
      <c r="F90" s="257">
        <v>23.433333333333334</v>
      </c>
      <c r="G90" s="257">
        <v>22.966666666666669</v>
      </c>
      <c r="H90" s="257">
        <v>25.366666666666674</v>
      </c>
      <c r="I90" s="257">
        <v>25.833333333333336</v>
      </c>
      <c r="J90" s="257">
        <v>26.566666666666677</v>
      </c>
      <c r="K90" s="255">
        <v>25.1</v>
      </c>
      <c r="L90" s="255">
        <v>23.9</v>
      </c>
      <c r="M90" s="255">
        <v>126.77059</v>
      </c>
    </row>
    <row r="91" spans="1:13">
      <c r="A91" s="274">
        <v>82</v>
      </c>
      <c r="B91" s="255" t="s">
        <v>241</v>
      </c>
      <c r="C91" s="255">
        <v>200.45</v>
      </c>
      <c r="D91" s="257">
        <v>202.6</v>
      </c>
      <c r="E91" s="257">
        <v>197.89999999999998</v>
      </c>
      <c r="F91" s="257">
        <v>195.35</v>
      </c>
      <c r="G91" s="257">
        <v>190.64999999999998</v>
      </c>
      <c r="H91" s="257">
        <v>205.14999999999998</v>
      </c>
      <c r="I91" s="257">
        <v>209.84999999999997</v>
      </c>
      <c r="J91" s="257">
        <v>212.39999999999998</v>
      </c>
      <c r="K91" s="255">
        <v>207.3</v>
      </c>
      <c r="L91" s="255">
        <v>200.05</v>
      </c>
      <c r="M91" s="255">
        <v>5.4042899999999996</v>
      </c>
    </row>
    <row r="92" spans="1:13">
      <c r="A92" s="274">
        <v>83</v>
      </c>
      <c r="B92" s="255" t="s">
        <v>100</v>
      </c>
      <c r="C92" s="255">
        <v>625.35</v>
      </c>
      <c r="D92" s="257">
        <v>621.08333333333337</v>
      </c>
      <c r="E92" s="257">
        <v>607.26666666666677</v>
      </c>
      <c r="F92" s="257">
        <v>589.18333333333339</v>
      </c>
      <c r="G92" s="257">
        <v>575.36666666666679</v>
      </c>
      <c r="H92" s="257">
        <v>639.16666666666674</v>
      </c>
      <c r="I92" s="257">
        <v>652.98333333333335</v>
      </c>
      <c r="J92" s="257">
        <v>671.06666666666672</v>
      </c>
      <c r="K92" s="255">
        <v>634.9</v>
      </c>
      <c r="L92" s="255">
        <v>603</v>
      </c>
      <c r="M92" s="255">
        <v>130.23814999999999</v>
      </c>
    </row>
    <row r="93" spans="1:13">
      <c r="A93" s="274">
        <v>84</v>
      </c>
      <c r="B93" s="255" t="s">
        <v>242</v>
      </c>
      <c r="C93" s="255">
        <v>516.85</v>
      </c>
      <c r="D93" s="257">
        <v>509.81666666666661</v>
      </c>
      <c r="E93" s="257">
        <v>499.63333333333321</v>
      </c>
      <c r="F93" s="257">
        <v>482.41666666666663</v>
      </c>
      <c r="G93" s="257">
        <v>472.23333333333323</v>
      </c>
      <c r="H93" s="257">
        <v>527.03333333333319</v>
      </c>
      <c r="I93" s="257">
        <v>537.21666666666658</v>
      </c>
      <c r="J93" s="257">
        <v>554.43333333333317</v>
      </c>
      <c r="K93" s="255">
        <v>520</v>
      </c>
      <c r="L93" s="255">
        <v>492.6</v>
      </c>
      <c r="M93" s="255">
        <v>3.06175</v>
      </c>
    </row>
    <row r="94" spans="1:13">
      <c r="A94" s="274">
        <v>85</v>
      </c>
      <c r="B94" s="255" t="s">
        <v>103</v>
      </c>
      <c r="C94" s="255">
        <v>709.25</v>
      </c>
      <c r="D94" s="257">
        <v>706.31666666666661</v>
      </c>
      <c r="E94" s="257">
        <v>701.03333333333319</v>
      </c>
      <c r="F94" s="257">
        <v>692.81666666666661</v>
      </c>
      <c r="G94" s="257">
        <v>687.53333333333319</v>
      </c>
      <c r="H94" s="257">
        <v>714.53333333333319</v>
      </c>
      <c r="I94" s="257">
        <v>719.81666666666649</v>
      </c>
      <c r="J94" s="257">
        <v>728.03333333333319</v>
      </c>
      <c r="K94" s="255">
        <v>711.6</v>
      </c>
      <c r="L94" s="255">
        <v>698.1</v>
      </c>
      <c r="M94" s="255">
        <v>6.3830099999999996</v>
      </c>
    </row>
    <row r="95" spans="1:13">
      <c r="A95" s="274">
        <v>86</v>
      </c>
      <c r="B95" s="255" t="s">
        <v>243</v>
      </c>
      <c r="C95" s="255">
        <v>509.25</v>
      </c>
      <c r="D95" s="257">
        <v>510.4666666666667</v>
      </c>
      <c r="E95" s="257">
        <v>506.13333333333344</v>
      </c>
      <c r="F95" s="257">
        <v>503.01666666666677</v>
      </c>
      <c r="G95" s="257">
        <v>498.68333333333351</v>
      </c>
      <c r="H95" s="257">
        <v>513.58333333333337</v>
      </c>
      <c r="I95" s="257">
        <v>517.91666666666663</v>
      </c>
      <c r="J95" s="257">
        <v>521.0333333333333</v>
      </c>
      <c r="K95" s="255">
        <v>514.79999999999995</v>
      </c>
      <c r="L95" s="255">
        <v>507.35</v>
      </c>
      <c r="M95" s="255">
        <v>1.15866</v>
      </c>
    </row>
    <row r="96" spans="1:13">
      <c r="A96" s="274">
        <v>87</v>
      </c>
      <c r="B96" s="255" t="s">
        <v>244</v>
      </c>
      <c r="C96" s="255">
        <v>1242.3499999999999</v>
      </c>
      <c r="D96" s="257">
        <v>1241.0833333333333</v>
      </c>
      <c r="E96" s="257">
        <v>1225.2166666666665</v>
      </c>
      <c r="F96" s="257">
        <v>1208.0833333333333</v>
      </c>
      <c r="G96" s="257">
        <v>1192.2166666666665</v>
      </c>
      <c r="H96" s="257">
        <v>1258.2166666666665</v>
      </c>
      <c r="I96" s="257">
        <v>1274.0833333333333</v>
      </c>
      <c r="J96" s="257">
        <v>1291.2166666666665</v>
      </c>
      <c r="K96" s="255">
        <v>1256.95</v>
      </c>
      <c r="L96" s="255">
        <v>1223.95</v>
      </c>
      <c r="M96" s="255">
        <v>6.6201499999999998</v>
      </c>
    </row>
    <row r="97" spans="1:13">
      <c r="A97" s="274">
        <v>88</v>
      </c>
      <c r="B97" s="255" t="s">
        <v>104</v>
      </c>
      <c r="C97" s="255">
        <v>1444.55</v>
      </c>
      <c r="D97" s="257">
        <v>1449.9333333333334</v>
      </c>
      <c r="E97" s="257">
        <v>1424.8666666666668</v>
      </c>
      <c r="F97" s="257">
        <v>1405.1833333333334</v>
      </c>
      <c r="G97" s="257">
        <v>1380.1166666666668</v>
      </c>
      <c r="H97" s="257">
        <v>1469.6166666666668</v>
      </c>
      <c r="I97" s="257">
        <v>1494.6833333333334</v>
      </c>
      <c r="J97" s="257">
        <v>1514.3666666666668</v>
      </c>
      <c r="K97" s="255">
        <v>1475</v>
      </c>
      <c r="L97" s="255">
        <v>1430.25</v>
      </c>
      <c r="M97" s="255">
        <v>20.726109999999998</v>
      </c>
    </row>
    <row r="98" spans="1:13">
      <c r="A98" s="274">
        <v>89</v>
      </c>
      <c r="B98" s="255" t="s">
        <v>372</v>
      </c>
      <c r="C98" s="255">
        <v>526.95000000000005</v>
      </c>
      <c r="D98" s="257">
        <v>529.86666666666667</v>
      </c>
      <c r="E98" s="257">
        <v>522.73333333333335</v>
      </c>
      <c r="F98" s="257">
        <v>518.51666666666665</v>
      </c>
      <c r="G98" s="257">
        <v>511.38333333333333</v>
      </c>
      <c r="H98" s="257">
        <v>534.08333333333337</v>
      </c>
      <c r="I98" s="257">
        <v>541.21666666666681</v>
      </c>
      <c r="J98" s="257">
        <v>545.43333333333339</v>
      </c>
      <c r="K98" s="255">
        <v>537</v>
      </c>
      <c r="L98" s="255">
        <v>525.65</v>
      </c>
      <c r="M98" s="255">
        <v>6.4907300000000001</v>
      </c>
    </row>
    <row r="99" spans="1:13">
      <c r="A99" s="274">
        <v>90</v>
      </c>
      <c r="B99" s="255" t="s">
        <v>246</v>
      </c>
      <c r="C99" s="255">
        <v>264.05</v>
      </c>
      <c r="D99" s="257">
        <v>266.56666666666666</v>
      </c>
      <c r="E99" s="257">
        <v>260.58333333333331</v>
      </c>
      <c r="F99" s="257">
        <v>257.11666666666667</v>
      </c>
      <c r="G99" s="257">
        <v>251.13333333333333</v>
      </c>
      <c r="H99" s="257">
        <v>270.0333333333333</v>
      </c>
      <c r="I99" s="257">
        <v>276.01666666666665</v>
      </c>
      <c r="J99" s="257">
        <v>279.48333333333329</v>
      </c>
      <c r="K99" s="255">
        <v>272.55</v>
      </c>
      <c r="L99" s="255">
        <v>263.10000000000002</v>
      </c>
      <c r="M99" s="255">
        <v>3.6999200000000001</v>
      </c>
    </row>
    <row r="100" spans="1:13">
      <c r="A100" s="274">
        <v>91</v>
      </c>
      <c r="B100" s="255" t="s">
        <v>107</v>
      </c>
      <c r="C100" s="255">
        <v>913.95</v>
      </c>
      <c r="D100" s="257">
        <v>915.25</v>
      </c>
      <c r="E100" s="257">
        <v>908.9</v>
      </c>
      <c r="F100" s="257">
        <v>903.85</v>
      </c>
      <c r="G100" s="257">
        <v>897.5</v>
      </c>
      <c r="H100" s="257">
        <v>920.3</v>
      </c>
      <c r="I100" s="257">
        <v>926.64999999999986</v>
      </c>
      <c r="J100" s="257">
        <v>931.69999999999993</v>
      </c>
      <c r="K100" s="255">
        <v>921.6</v>
      </c>
      <c r="L100" s="255">
        <v>910.2</v>
      </c>
      <c r="M100" s="255">
        <v>40.291469999999997</v>
      </c>
    </row>
    <row r="101" spans="1:13">
      <c r="A101" s="274">
        <v>92</v>
      </c>
      <c r="B101" s="255" t="s">
        <v>248</v>
      </c>
      <c r="C101" s="255">
        <v>2794.6</v>
      </c>
      <c r="D101" s="257">
        <v>2772.9833333333336</v>
      </c>
      <c r="E101" s="257">
        <v>2741.6166666666672</v>
      </c>
      <c r="F101" s="257">
        <v>2688.6333333333337</v>
      </c>
      <c r="G101" s="257">
        <v>2657.2666666666673</v>
      </c>
      <c r="H101" s="257">
        <v>2825.9666666666672</v>
      </c>
      <c r="I101" s="257">
        <v>2857.3333333333339</v>
      </c>
      <c r="J101" s="257">
        <v>2910.3166666666671</v>
      </c>
      <c r="K101" s="255">
        <v>2804.35</v>
      </c>
      <c r="L101" s="255">
        <v>2720</v>
      </c>
      <c r="M101" s="255">
        <v>6.2736099999999997</v>
      </c>
    </row>
    <row r="102" spans="1:13">
      <c r="A102" s="274">
        <v>93</v>
      </c>
      <c r="B102" s="255" t="s">
        <v>109</v>
      </c>
      <c r="C102" s="255">
        <v>1419.85</v>
      </c>
      <c r="D102" s="257">
        <v>1420.8833333333332</v>
      </c>
      <c r="E102" s="257">
        <v>1411.7666666666664</v>
      </c>
      <c r="F102" s="257">
        <v>1403.6833333333332</v>
      </c>
      <c r="G102" s="257">
        <v>1394.5666666666664</v>
      </c>
      <c r="H102" s="257">
        <v>1428.9666666666665</v>
      </c>
      <c r="I102" s="257">
        <v>1438.0833333333333</v>
      </c>
      <c r="J102" s="257">
        <v>1446.1666666666665</v>
      </c>
      <c r="K102" s="255">
        <v>1430</v>
      </c>
      <c r="L102" s="255">
        <v>1412.8</v>
      </c>
      <c r="M102" s="255">
        <v>55.300249999999998</v>
      </c>
    </row>
    <row r="103" spans="1:13">
      <c r="A103" s="274">
        <v>94</v>
      </c>
      <c r="B103" s="255" t="s">
        <v>249</v>
      </c>
      <c r="C103" s="255">
        <v>680.05</v>
      </c>
      <c r="D103" s="257">
        <v>678.75</v>
      </c>
      <c r="E103" s="257">
        <v>671.55</v>
      </c>
      <c r="F103" s="257">
        <v>663.05</v>
      </c>
      <c r="G103" s="257">
        <v>655.84999999999991</v>
      </c>
      <c r="H103" s="257">
        <v>687.25</v>
      </c>
      <c r="I103" s="257">
        <v>694.45</v>
      </c>
      <c r="J103" s="257">
        <v>702.95</v>
      </c>
      <c r="K103" s="255">
        <v>685.95</v>
      </c>
      <c r="L103" s="255">
        <v>670.25</v>
      </c>
      <c r="M103" s="255">
        <v>43.426789999999997</v>
      </c>
    </row>
    <row r="104" spans="1:13">
      <c r="A104" s="274">
        <v>95</v>
      </c>
      <c r="B104" s="255" t="s">
        <v>105</v>
      </c>
      <c r="C104" s="255">
        <v>1005.45</v>
      </c>
      <c r="D104" s="257">
        <v>1006.25</v>
      </c>
      <c r="E104" s="257">
        <v>999.75</v>
      </c>
      <c r="F104" s="257">
        <v>994.05</v>
      </c>
      <c r="G104" s="257">
        <v>987.55</v>
      </c>
      <c r="H104" s="257">
        <v>1011.95</v>
      </c>
      <c r="I104" s="257">
        <v>1018.45</v>
      </c>
      <c r="J104" s="257">
        <v>1024.1500000000001</v>
      </c>
      <c r="K104" s="255">
        <v>1012.75</v>
      </c>
      <c r="L104" s="255">
        <v>1000.55</v>
      </c>
      <c r="M104" s="255">
        <v>4.8791900000000004</v>
      </c>
    </row>
    <row r="105" spans="1:13">
      <c r="A105" s="274">
        <v>96</v>
      </c>
      <c r="B105" s="255" t="s">
        <v>110</v>
      </c>
      <c r="C105" s="255">
        <v>2836.3</v>
      </c>
      <c r="D105" s="257">
        <v>2848.4333333333329</v>
      </c>
      <c r="E105" s="257">
        <v>2817.8666666666659</v>
      </c>
      <c r="F105" s="257">
        <v>2799.4333333333329</v>
      </c>
      <c r="G105" s="257">
        <v>2768.8666666666659</v>
      </c>
      <c r="H105" s="257">
        <v>2866.8666666666659</v>
      </c>
      <c r="I105" s="257">
        <v>2897.4333333333325</v>
      </c>
      <c r="J105" s="257">
        <v>2915.8666666666659</v>
      </c>
      <c r="K105" s="255">
        <v>2879</v>
      </c>
      <c r="L105" s="255">
        <v>2830</v>
      </c>
      <c r="M105" s="255">
        <v>7.8125900000000001</v>
      </c>
    </row>
    <row r="106" spans="1:13">
      <c r="A106" s="274">
        <v>97</v>
      </c>
      <c r="B106" s="255" t="s">
        <v>112</v>
      </c>
      <c r="C106" s="255">
        <v>425.75</v>
      </c>
      <c r="D106" s="257">
        <v>419.98333333333335</v>
      </c>
      <c r="E106" s="257">
        <v>412.4666666666667</v>
      </c>
      <c r="F106" s="257">
        <v>399.18333333333334</v>
      </c>
      <c r="G106" s="257">
        <v>391.66666666666669</v>
      </c>
      <c r="H106" s="257">
        <v>433.26666666666671</v>
      </c>
      <c r="I106" s="257">
        <v>440.78333333333336</v>
      </c>
      <c r="J106" s="257">
        <v>454.06666666666672</v>
      </c>
      <c r="K106" s="255">
        <v>427.5</v>
      </c>
      <c r="L106" s="255">
        <v>406.7</v>
      </c>
      <c r="M106" s="255">
        <v>395.16233999999997</v>
      </c>
    </row>
    <row r="107" spans="1:13">
      <c r="A107" s="274">
        <v>98</v>
      </c>
      <c r="B107" s="255" t="s">
        <v>113</v>
      </c>
      <c r="C107" s="255">
        <v>255</v>
      </c>
      <c r="D107" s="257">
        <v>255.48333333333332</v>
      </c>
      <c r="E107" s="257">
        <v>251.16666666666663</v>
      </c>
      <c r="F107" s="257">
        <v>247.33333333333331</v>
      </c>
      <c r="G107" s="257">
        <v>243.01666666666662</v>
      </c>
      <c r="H107" s="257">
        <v>259.31666666666661</v>
      </c>
      <c r="I107" s="257">
        <v>263.63333333333333</v>
      </c>
      <c r="J107" s="257">
        <v>267.46666666666664</v>
      </c>
      <c r="K107" s="255">
        <v>259.8</v>
      </c>
      <c r="L107" s="255">
        <v>251.65</v>
      </c>
      <c r="M107" s="255">
        <v>63.098649999999999</v>
      </c>
    </row>
    <row r="108" spans="1:13">
      <c r="A108" s="274">
        <v>99</v>
      </c>
      <c r="B108" s="255" t="s">
        <v>114</v>
      </c>
      <c r="C108" s="255">
        <v>2432.9</v>
      </c>
      <c r="D108" s="257">
        <v>2431.9500000000003</v>
      </c>
      <c r="E108" s="257">
        <v>2416.9500000000007</v>
      </c>
      <c r="F108" s="257">
        <v>2401.0000000000005</v>
      </c>
      <c r="G108" s="257">
        <v>2386.0000000000009</v>
      </c>
      <c r="H108" s="257">
        <v>2447.9000000000005</v>
      </c>
      <c r="I108" s="257">
        <v>2462.8999999999996</v>
      </c>
      <c r="J108" s="257">
        <v>2478.8500000000004</v>
      </c>
      <c r="K108" s="255">
        <v>2446.9499999999998</v>
      </c>
      <c r="L108" s="255">
        <v>2416</v>
      </c>
      <c r="M108" s="255">
        <v>9.8849499999999999</v>
      </c>
    </row>
    <row r="109" spans="1:13">
      <c r="A109" s="274">
        <v>100</v>
      </c>
      <c r="B109" s="255" t="s">
        <v>250</v>
      </c>
      <c r="C109" s="255">
        <v>317.85000000000002</v>
      </c>
      <c r="D109" s="257">
        <v>315.68333333333334</v>
      </c>
      <c r="E109" s="257">
        <v>311.16666666666669</v>
      </c>
      <c r="F109" s="257">
        <v>304.48333333333335</v>
      </c>
      <c r="G109" s="257">
        <v>299.9666666666667</v>
      </c>
      <c r="H109" s="257">
        <v>322.36666666666667</v>
      </c>
      <c r="I109" s="257">
        <v>326.88333333333333</v>
      </c>
      <c r="J109" s="257">
        <v>333.56666666666666</v>
      </c>
      <c r="K109" s="255">
        <v>320.2</v>
      </c>
      <c r="L109" s="255">
        <v>309</v>
      </c>
      <c r="M109" s="255">
        <v>48.35154</v>
      </c>
    </row>
    <row r="110" spans="1:13">
      <c r="A110" s="274">
        <v>101</v>
      </c>
      <c r="B110" s="255" t="s">
        <v>251</v>
      </c>
      <c r="C110" s="255">
        <v>45.3</v>
      </c>
      <c r="D110" s="257">
        <v>44.800000000000004</v>
      </c>
      <c r="E110" s="257">
        <v>43.900000000000006</v>
      </c>
      <c r="F110" s="257">
        <v>42.5</v>
      </c>
      <c r="G110" s="257">
        <v>41.6</v>
      </c>
      <c r="H110" s="257">
        <v>46.20000000000001</v>
      </c>
      <c r="I110" s="257">
        <v>47.1</v>
      </c>
      <c r="J110" s="257">
        <v>48.500000000000014</v>
      </c>
      <c r="K110" s="255">
        <v>45.7</v>
      </c>
      <c r="L110" s="255">
        <v>43.4</v>
      </c>
      <c r="M110" s="255">
        <v>51.489359999999998</v>
      </c>
    </row>
    <row r="111" spans="1:13">
      <c r="A111" s="274">
        <v>102</v>
      </c>
      <c r="B111" s="255" t="s">
        <v>108</v>
      </c>
      <c r="C111" s="255">
        <v>2531.35</v>
      </c>
      <c r="D111" s="257">
        <v>2536.7166666666667</v>
      </c>
      <c r="E111" s="257">
        <v>2509.7333333333336</v>
      </c>
      <c r="F111" s="257">
        <v>2488.1166666666668</v>
      </c>
      <c r="G111" s="257">
        <v>2461.1333333333337</v>
      </c>
      <c r="H111" s="257">
        <v>2558.3333333333335</v>
      </c>
      <c r="I111" s="257">
        <v>2585.3166666666662</v>
      </c>
      <c r="J111" s="257">
        <v>2606.9333333333334</v>
      </c>
      <c r="K111" s="255">
        <v>2563.6999999999998</v>
      </c>
      <c r="L111" s="255">
        <v>2515.1</v>
      </c>
      <c r="M111" s="255">
        <v>42.899149999999999</v>
      </c>
    </row>
    <row r="112" spans="1:13">
      <c r="A112" s="274">
        <v>103</v>
      </c>
      <c r="B112" s="255" t="s">
        <v>116</v>
      </c>
      <c r="C112" s="255">
        <v>613.25</v>
      </c>
      <c r="D112" s="257">
        <v>613.75</v>
      </c>
      <c r="E112" s="257">
        <v>610.5</v>
      </c>
      <c r="F112" s="257">
        <v>607.75</v>
      </c>
      <c r="G112" s="257">
        <v>604.5</v>
      </c>
      <c r="H112" s="257">
        <v>616.5</v>
      </c>
      <c r="I112" s="257">
        <v>619.75</v>
      </c>
      <c r="J112" s="257">
        <v>622.5</v>
      </c>
      <c r="K112" s="255">
        <v>617</v>
      </c>
      <c r="L112" s="255">
        <v>611</v>
      </c>
      <c r="M112" s="255">
        <v>120.60808</v>
      </c>
    </row>
    <row r="113" spans="1:13">
      <c r="A113" s="274">
        <v>104</v>
      </c>
      <c r="B113" s="255" t="s">
        <v>252</v>
      </c>
      <c r="C113" s="255">
        <v>1497.4</v>
      </c>
      <c r="D113" s="257">
        <v>1481.3166666666666</v>
      </c>
      <c r="E113" s="257">
        <v>1462.8333333333333</v>
      </c>
      <c r="F113" s="257">
        <v>1428.2666666666667</v>
      </c>
      <c r="G113" s="257">
        <v>1409.7833333333333</v>
      </c>
      <c r="H113" s="257">
        <v>1515.8833333333332</v>
      </c>
      <c r="I113" s="257">
        <v>1534.3666666666668</v>
      </c>
      <c r="J113" s="257">
        <v>1568.9333333333332</v>
      </c>
      <c r="K113" s="255">
        <v>1499.8</v>
      </c>
      <c r="L113" s="255">
        <v>1446.75</v>
      </c>
      <c r="M113" s="255">
        <v>6.73766</v>
      </c>
    </row>
    <row r="114" spans="1:13">
      <c r="A114" s="274">
        <v>105</v>
      </c>
      <c r="B114" s="255" t="s">
        <v>117</v>
      </c>
      <c r="C114" s="255">
        <v>556.29999999999995</v>
      </c>
      <c r="D114" s="257">
        <v>557.75</v>
      </c>
      <c r="E114" s="257">
        <v>550.70000000000005</v>
      </c>
      <c r="F114" s="257">
        <v>545.1</v>
      </c>
      <c r="G114" s="257">
        <v>538.05000000000007</v>
      </c>
      <c r="H114" s="257">
        <v>563.35</v>
      </c>
      <c r="I114" s="257">
        <v>570.4</v>
      </c>
      <c r="J114" s="257">
        <v>576</v>
      </c>
      <c r="K114" s="255">
        <v>564.79999999999995</v>
      </c>
      <c r="L114" s="255">
        <v>552.15</v>
      </c>
      <c r="M114" s="255">
        <v>16.39057</v>
      </c>
    </row>
    <row r="115" spans="1:13">
      <c r="A115" s="274">
        <v>106</v>
      </c>
      <c r="B115" s="255" t="s">
        <v>387</v>
      </c>
      <c r="C115" s="255">
        <v>480.15</v>
      </c>
      <c r="D115" s="257">
        <v>483.40000000000003</v>
      </c>
      <c r="E115" s="257">
        <v>469.80000000000007</v>
      </c>
      <c r="F115" s="257">
        <v>459.45000000000005</v>
      </c>
      <c r="G115" s="257">
        <v>445.85000000000008</v>
      </c>
      <c r="H115" s="257">
        <v>493.75000000000006</v>
      </c>
      <c r="I115" s="257">
        <v>507.35000000000008</v>
      </c>
      <c r="J115" s="257">
        <v>517.70000000000005</v>
      </c>
      <c r="K115" s="255">
        <v>497</v>
      </c>
      <c r="L115" s="255">
        <v>473.05</v>
      </c>
      <c r="M115" s="255">
        <v>9.0023099999999996</v>
      </c>
    </row>
    <row r="116" spans="1:13">
      <c r="A116" s="274">
        <v>107</v>
      </c>
      <c r="B116" s="255" t="s">
        <v>119</v>
      </c>
      <c r="C116" s="255">
        <v>55.35</v>
      </c>
      <c r="D116" s="257">
        <v>55.716666666666669</v>
      </c>
      <c r="E116" s="257">
        <v>54.833333333333336</v>
      </c>
      <c r="F116" s="257">
        <v>54.31666666666667</v>
      </c>
      <c r="G116" s="257">
        <v>53.433333333333337</v>
      </c>
      <c r="H116" s="257">
        <v>56.233333333333334</v>
      </c>
      <c r="I116" s="257">
        <v>57.11666666666666</v>
      </c>
      <c r="J116" s="257">
        <v>57.633333333333333</v>
      </c>
      <c r="K116" s="255">
        <v>56.6</v>
      </c>
      <c r="L116" s="255">
        <v>55.2</v>
      </c>
      <c r="M116" s="255">
        <v>493.48021</v>
      </c>
    </row>
    <row r="117" spans="1:13">
      <c r="A117" s="274">
        <v>108</v>
      </c>
      <c r="B117" s="255" t="s">
        <v>126</v>
      </c>
      <c r="C117" s="255">
        <v>205.55</v>
      </c>
      <c r="D117" s="257">
        <v>206</v>
      </c>
      <c r="E117" s="257">
        <v>204.55</v>
      </c>
      <c r="F117" s="257">
        <v>203.55</v>
      </c>
      <c r="G117" s="257">
        <v>202.10000000000002</v>
      </c>
      <c r="H117" s="257">
        <v>207</v>
      </c>
      <c r="I117" s="257">
        <v>208.45</v>
      </c>
      <c r="J117" s="257">
        <v>209.45</v>
      </c>
      <c r="K117" s="255">
        <v>207.45</v>
      </c>
      <c r="L117" s="255">
        <v>205</v>
      </c>
      <c r="M117" s="255">
        <v>162.95367999999999</v>
      </c>
    </row>
    <row r="118" spans="1:13">
      <c r="A118" s="274">
        <v>109</v>
      </c>
      <c r="B118" s="255" t="s">
        <v>115</v>
      </c>
      <c r="C118" s="255">
        <v>186.8</v>
      </c>
      <c r="D118" s="257">
        <v>184.9</v>
      </c>
      <c r="E118" s="257">
        <v>181.70000000000002</v>
      </c>
      <c r="F118" s="257">
        <v>176.60000000000002</v>
      </c>
      <c r="G118" s="257">
        <v>173.40000000000003</v>
      </c>
      <c r="H118" s="257">
        <v>190</v>
      </c>
      <c r="I118" s="257">
        <v>193.2</v>
      </c>
      <c r="J118" s="257">
        <v>198.29999999999998</v>
      </c>
      <c r="K118" s="255">
        <v>188.1</v>
      </c>
      <c r="L118" s="255">
        <v>179.8</v>
      </c>
      <c r="M118" s="255">
        <v>137.52149</v>
      </c>
    </row>
    <row r="119" spans="1:13">
      <c r="A119" s="274">
        <v>110</v>
      </c>
      <c r="B119" s="255" t="s">
        <v>255</v>
      </c>
      <c r="C119" s="255">
        <v>113.1</v>
      </c>
      <c r="D119" s="257">
        <v>113.03333333333335</v>
      </c>
      <c r="E119" s="257">
        <v>111.86666666666669</v>
      </c>
      <c r="F119" s="257">
        <v>110.63333333333334</v>
      </c>
      <c r="G119" s="257">
        <v>109.46666666666668</v>
      </c>
      <c r="H119" s="257">
        <v>114.26666666666669</v>
      </c>
      <c r="I119" s="257">
        <v>115.43333333333335</v>
      </c>
      <c r="J119" s="257">
        <v>116.6666666666667</v>
      </c>
      <c r="K119" s="255">
        <v>114.2</v>
      </c>
      <c r="L119" s="255">
        <v>111.8</v>
      </c>
      <c r="M119" s="255">
        <v>24.452190000000002</v>
      </c>
    </row>
    <row r="120" spans="1:13">
      <c r="A120" s="274">
        <v>111</v>
      </c>
      <c r="B120" s="255" t="s">
        <v>125</v>
      </c>
      <c r="C120" s="255">
        <v>99.15</v>
      </c>
      <c r="D120" s="257">
        <v>97.966666666666654</v>
      </c>
      <c r="E120" s="257">
        <v>96.383333333333312</v>
      </c>
      <c r="F120" s="257">
        <v>93.61666666666666</v>
      </c>
      <c r="G120" s="257">
        <v>92.033333333333317</v>
      </c>
      <c r="H120" s="257">
        <v>100.73333333333331</v>
      </c>
      <c r="I120" s="257">
        <v>102.31666666666665</v>
      </c>
      <c r="J120" s="257">
        <v>105.0833333333333</v>
      </c>
      <c r="K120" s="255">
        <v>99.55</v>
      </c>
      <c r="L120" s="255">
        <v>95.2</v>
      </c>
      <c r="M120" s="255">
        <v>369.70751000000001</v>
      </c>
    </row>
    <row r="121" spans="1:13">
      <c r="A121" s="274">
        <v>112</v>
      </c>
      <c r="B121" s="255" t="s">
        <v>772</v>
      </c>
      <c r="C121" s="255">
        <v>1748.65</v>
      </c>
      <c r="D121" s="257">
        <v>1732.3666666666668</v>
      </c>
      <c r="E121" s="257">
        <v>1707.2333333333336</v>
      </c>
      <c r="F121" s="257">
        <v>1665.8166666666668</v>
      </c>
      <c r="G121" s="257">
        <v>1640.6833333333336</v>
      </c>
      <c r="H121" s="257">
        <v>1773.7833333333335</v>
      </c>
      <c r="I121" s="257">
        <v>1798.9166666666667</v>
      </c>
      <c r="J121" s="257">
        <v>1840.3333333333335</v>
      </c>
      <c r="K121" s="255">
        <v>1757.5</v>
      </c>
      <c r="L121" s="255">
        <v>1690.95</v>
      </c>
      <c r="M121" s="255">
        <v>10.289110000000001</v>
      </c>
    </row>
    <row r="122" spans="1:13">
      <c r="A122" s="274">
        <v>113</v>
      </c>
      <c r="B122" s="255" t="s">
        <v>120</v>
      </c>
      <c r="C122" s="255">
        <v>516.6</v>
      </c>
      <c r="D122" s="257">
        <v>518.83333333333337</v>
      </c>
      <c r="E122" s="257">
        <v>513.11666666666679</v>
      </c>
      <c r="F122" s="257">
        <v>509.63333333333344</v>
      </c>
      <c r="G122" s="257">
        <v>503.91666666666686</v>
      </c>
      <c r="H122" s="257">
        <v>522.31666666666672</v>
      </c>
      <c r="I122" s="257">
        <v>528.03333333333319</v>
      </c>
      <c r="J122" s="257">
        <v>531.51666666666665</v>
      </c>
      <c r="K122" s="255">
        <v>524.54999999999995</v>
      </c>
      <c r="L122" s="255">
        <v>515.35</v>
      </c>
      <c r="M122" s="255">
        <v>10.652340000000001</v>
      </c>
    </row>
    <row r="123" spans="1:13">
      <c r="A123" s="274">
        <v>114</v>
      </c>
      <c r="B123" s="255" t="s">
        <v>825</v>
      </c>
      <c r="C123" s="255">
        <v>257.10000000000002</v>
      </c>
      <c r="D123" s="257">
        <v>256.61666666666667</v>
      </c>
      <c r="E123" s="257">
        <v>254.83333333333337</v>
      </c>
      <c r="F123" s="257">
        <v>252.56666666666669</v>
      </c>
      <c r="G123" s="257">
        <v>250.78333333333339</v>
      </c>
      <c r="H123" s="257">
        <v>258.88333333333333</v>
      </c>
      <c r="I123" s="257">
        <v>260.66666666666663</v>
      </c>
      <c r="J123" s="257">
        <v>262.93333333333334</v>
      </c>
      <c r="K123" s="255">
        <v>258.39999999999998</v>
      </c>
      <c r="L123" s="255">
        <v>254.35</v>
      </c>
      <c r="M123" s="255">
        <v>11.88608</v>
      </c>
    </row>
    <row r="124" spans="1:13">
      <c r="A124" s="274">
        <v>115</v>
      </c>
      <c r="B124" s="255" t="s">
        <v>122</v>
      </c>
      <c r="C124" s="255">
        <v>945.4</v>
      </c>
      <c r="D124" s="257">
        <v>942.16666666666663</v>
      </c>
      <c r="E124" s="257">
        <v>934.38333333333321</v>
      </c>
      <c r="F124" s="257">
        <v>923.36666666666656</v>
      </c>
      <c r="G124" s="257">
        <v>915.58333333333314</v>
      </c>
      <c r="H124" s="257">
        <v>953.18333333333328</v>
      </c>
      <c r="I124" s="257">
        <v>960.96666666666681</v>
      </c>
      <c r="J124" s="257">
        <v>971.98333333333335</v>
      </c>
      <c r="K124" s="255">
        <v>949.95</v>
      </c>
      <c r="L124" s="255">
        <v>931.15</v>
      </c>
      <c r="M124" s="255">
        <v>50.87341</v>
      </c>
    </row>
    <row r="125" spans="1:13">
      <c r="A125" s="274">
        <v>116</v>
      </c>
      <c r="B125" s="255" t="s">
        <v>256</v>
      </c>
      <c r="C125" s="255">
        <v>4619</v>
      </c>
      <c r="D125" s="257">
        <v>4647.5333333333338</v>
      </c>
      <c r="E125" s="257">
        <v>4576.6166666666677</v>
      </c>
      <c r="F125" s="257">
        <v>4534.2333333333336</v>
      </c>
      <c r="G125" s="257">
        <v>4463.3166666666675</v>
      </c>
      <c r="H125" s="257">
        <v>4689.9166666666679</v>
      </c>
      <c r="I125" s="257">
        <v>4760.8333333333339</v>
      </c>
      <c r="J125" s="257">
        <v>4803.2166666666681</v>
      </c>
      <c r="K125" s="255">
        <v>4718.45</v>
      </c>
      <c r="L125" s="255">
        <v>4605.1499999999996</v>
      </c>
      <c r="M125" s="255">
        <v>3.1564999999999999</v>
      </c>
    </row>
    <row r="126" spans="1:13">
      <c r="A126" s="274">
        <v>117</v>
      </c>
      <c r="B126" s="255" t="s">
        <v>124</v>
      </c>
      <c r="C126" s="255">
        <v>1339.55</v>
      </c>
      <c r="D126" s="257">
        <v>1342.5</v>
      </c>
      <c r="E126" s="257">
        <v>1332.1</v>
      </c>
      <c r="F126" s="257">
        <v>1324.6499999999999</v>
      </c>
      <c r="G126" s="257">
        <v>1314.2499999999998</v>
      </c>
      <c r="H126" s="257">
        <v>1349.95</v>
      </c>
      <c r="I126" s="257">
        <v>1360.3500000000001</v>
      </c>
      <c r="J126" s="257">
        <v>1367.8000000000002</v>
      </c>
      <c r="K126" s="255">
        <v>1352.9</v>
      </c>
      <c r="L126" s="255">
        <v>1335.05</v>
      </c>
      <c r="M126" s="255">
        <v>71.953479999999999</v>
      </c>
    </row>
    <row r="127" spans="1:13">
      <c r="A127" s="274">
        <v>118</v>
      </c>
      <c r="B127" s="255" t="s">
        <v>121</v>
      </c>
      <c r="C127" s="255">
        <v>1677.7</v>
      </c>
      <c r="D127" s="257">
        <v>1668.5833333333333</v>
      </c>
      <c r="E127" s="257">
        <v>1652.1666666666665</v>
      </c>
      <c r="F127" s="257">
        <v>1626.6333333333332</v>
      </c>
      <c r="G127" s="257">
        <v>1610.2166666666665</v>
      </c>
      <c r="H127" s="257">
        <v>1694.1166666666666</v>
      </c>
      <c r="I127" s="257">
        <v>1710.5333333333331</v>
      </c>
      <c r="J127" s="257">
        <v>1736.0666666666666</v>
      </c>
      <c r="K127" s="255">
        <v>1685</v>
      </c>
      <c r="L127" s="255">
        <v>1643.05</v>
      </c>
      <c r="M127" s="255">
        <v>5.2553599999999996</v>
      </c>
    </row>
    <row r="128" spans="1:13">
      <c r="A128" s="274">
        <v>119</v>
      </c>
      <c r="B128" s="255" t="s">
        <v>257</v>
      </c>
      <c r="C128" s="255">
        <v>2086.3000000000002</v>
      </c>
      <c r="D128" s="257">
        <v>2086.4166666666665</v>
      </c>
      <c r="E128" s="257">
        <v>2054.8833333333332</v>
      </c>
      <c r="F128" s="257">
        <v>2023.4666666666667</v>
      </c>
      <c r="G128" s="257">
        <v>1991.9333333333334</v>
      </c>
      <c r="H128" s="257">
        <v>2117.833333333333</v>
      </c>
      <c r="I128" s="257">
        <v>2149.3666666666668</v>
      </c>
      <c r="J128" s="257">
        <v>2180.7833333333328</v>
      </c>
      <c r="K128" s="255">
        <v>2117.9499999999998</v>
      </c>
      <c r="L128" s="255">
        <v>2055</v>
      </c>
      <c r="M128" s="255">
        <v>2.1238800000000002</v>
      </c>
    </row>
    <row r="129" spans="1:13">
      <c r="A129" s="274">
        <v>120</v>
      </c>
      <c r="B129" s="255" t="s">
        <v>258</v>
      </c>
      <c r="C129" s="255">
        <v>119.15</v>
      </c>
      <c r="D129" s="257">
        <v>118.23333333333335</v>
      </c>
      <c r="E129" s="257">
        <v>116.56666666666669</v>
      </c>
      <c r="F129" s="257">
        <v>113.98333333333335</v>
      </c>
      <c r="G129" s="257">
        <v>112.31666666666669</v>
      </c>
      <c r="H129" s="257">
        <v>120.81666666666669</v>
      </c>
      <c r="I129" s="257">
        <v>122.48333333333335</v>
      </c>
      <c r="J129" s="257">
        <v>125.06666666666669</v>
      </c>
      <c r="K129" s="255">
        <v>119.9</v>
      </c>
      <c r="L129" s="255">
        <v>115.65</v>
      </c>
      <c r="M129" s="255">
        <v>48.617510000000003</v>
      </c>
    </row>
    <row r="130" spans="1:13">
      <c r="A130" s="274">
        <v>121</v>
      </c>
      <c r="B130" s="255" t="s">
        <v>128</v>
      </c>
      <c r="C130" s="255">
        <v>758.65</v>
      </c>
      <c r="D130" s="257">
        <v>762.56666666666661</v>
      </c>
      <c r="E130" s="257">
        <v>752.13333333333321</v>
      </c>
      <c r="F130" s="257">
        <v>745.61666666666656</v>
      </c>
      <c r="G130" s="257">
        <v>735.18333333333317</v>
      </c>
      <c r="H130" s="257">
        <v>769.08333333333326</v>
      </c>
      <c r="I130" s="257">
        <v>779.51666666666665</v>
      </c>
      <c r="J130" s="257">
        <v>786.0333333333333</v>
      </c>
      <c r="K130" s="255">
        <v>773</v>
      </c>
      <c r="L130" s="255">
        <v>756.05</v>
      </c>
      <c r="M130" s="255">
        <v>151.05181999999999</v>
      </c>
    </row>
    <row r="131" spans="1:13">
      <c r="A131" s="274">
        <v>122</v>
      </c>
      <c r="B131" s="255" t="s">
        <v>127</v>
      </c>
      <c r="C131" s="255">
        <v>490.2</v>
      </c>
      <c r="D131" s="257">
        <v>492.9666666666667</v>
      </c>
      <c r="E131" s="257">
        <v>484.23333333333341</v>
      </c>
      <c r="F131" s="257">
        <v>478.26666666666671</v>
      </c>
      <c r="G131" s="257">
        <v>469.53333333333342</v>
      </c>
      <c r="H131" s="257">
        <v>498.93333333333339</v>
      </c>
      <c r="I131" s="257">
        <v>507.66666666666674</v>
      </c>
      <c r="J131" s="257">
        <v>513.63333333333344</v>
      </c>
      <c r="K131" s="255">
        <v>501.7</v>
      </c>
      <c r="L131" s="255">
        <v>487</v>
      </c>
      <c r="M131" s="255">
        <v>125.43953</v>
      </c>
    </row>
    <row r="132" spans="1:13">
      <c r="A132" s="274">
        <v>123</v>
      </c>
      <c r="B132" s="255" t="s">
        <v>129</v>
      </c>
      <c r="C132" s="255">
        <v>2764.8</v>
      </c>
      <c r="D132" s="257">
        <v>2745.6</v>
      </c>
      <c r="E132" s="257">
        <v>2715.2</v>
      </c>
      <c r="F132" s="257">
        <v>2665.6</v>
      </c>
      <c r="G132" s="257">
        <v>2635.2</v>
      </c>
      <c r="H132" s="257">
        <v>2795.2</v>
      </c>
      <c r="I132" s="257">
        <v>2825.6000000000004</v>
      </c>
      <c r="J132" s="257">
        <v>2875.2</v>
      </c>
      <c r="K132" s="255">
        <v>2776</v>
      </c>
      <c r="L132" s="255">
        <v>2696</v>
      </c>
      <c r="M132" s="255">
        <v>6.0915900000000001</v>
      </c>
    </row>
    <row r="133" spans="1:13">
      <c r="A133" s="274">
        <v>124</v>
      </c>
      <c r="B133" s="255" t="s">
        <v>131</v>
      </c>
      <c r="C133" s="255">
        <v>1809.35</v>
      </c>
      <c r="D133" s="257">
        <v>1804.3999999999999</v>
      </c>
      <c r="E133" s="257">
        <v>1795.5499999999997</v>
      </c>
      <c r="F133" s="257">
        <v>1781.7499999999998</v>
      </c>
      <c r="G133" s="257">
        <v>1772.8999999999996</v>
      </c>
      <c r="H133" s="257">
        <v>1818.1999999999998</v>
      </c>
      <c r="I133" s="257">
        <v>1827.0499999999997</v>
      </c>
      <c r="J133" s="257">
        <v>1840.85</v>
      </c>
      <c r="K133" s="255">
        <v>1813.25</v>
      </c>
      <c r="L133" s="255">
        <v>1790.6</v>
      </c>
      <c r="M133" s="255">
        <v>13.3249</v>
      </c>
    </row>
    <row r="134" spans="1:13">
      <c r="A134" s="274">
        <v>125</v>
      </c>
      <c r="B134" s="255" t="s">
        <v>132</v>
      </c>
      <c r="C134" s="255">
        <v>87.5</v>
      </c>
      <c r="D134" s="257">
        <v>87.350000000000009</v>
      </c>
      <c r="E134" s="257">
        <v>86.850000000000023</v>
      </c>
      <c r="F134" s="257">
        <v>86.200000000000017</v>
      </c>
      <c r="G134" s="257">
        <v>85.700000000000031</v>
      </c>
      <c r="H134" s="257">
        <v>88.000000000000014</v>
      </c>
      <c r="I134" s="257">
        <v>88.499999999999986</v>
      </c>
      <c r="J134" s="257">
        <v>89.15</v>
      </c>
      <c r="K134" s="255">
        <v>87.85</v>
      </c>
      <c r="L134" s="255">
        <v>86.7</v>
      </c>
      <c r="M134" s="255">
        <v>79.740710000000007</v>
      </c>
    </row>
    <row r="135" spans="1:13">
      <c r="A135" s="274">
        <v>126</v>
      </c>
      <c r="B135" s="255" t="s">
        <v>259</v>
      </c>
      <c r="C135" s="255">
        <v>2505.85</v>
      </c>
      <c r="D135" s="257">
        <v>2510.3166666666671</v>
      </c>
      <c r="E135" s="257">
        <v>2487.6333333333341</v>
      </c>
      <c r="F135" s="257">
        <v>2469.416666666667</v>
      </c>
      <c r="G135" s="257">
        <v>2446.733333333334</v>
      </c>
      <c r="H135" s="257">
        <v>2528.5333333333342</v>
      </c>
      <c r="I135" s="257">
        <v>2551.2166666666676</v>
      </c>
      <c r="J135" s="257">
        <v>2569.4333333333343</v>
      </c>
      <c r="K135" s="255">
        <v>2533</v>
      </c>
      <c r="L135" s="255">
        <v>2492.1</v>
      </c>
      <c r="M135" s="255">
        <v>3.3612299999999999</v>
      </c>
    </row>
    <row r="136" spans="1:13">
      <c r="A136" s="274">
        <v>127</v>
      </c>
      <c r="B136" s="255" t="s">
        <v>133</v>
      </c>
      <c r="C136" s="255">
        <v>427.95</v>
      </c>
      <c r="D136" s="257">
        <v>427.91666666666669</v>
      </c>
      <c r="E136" s="257">
        <v>424.33333333333337</v>
      </c>
      <c r="F136" s="257">
        <v>420.7166666666667</v>
      </c>
      <c r="G136" s="257">
        <v>417.13333333333338</v>
      </c>
      <c r="H136" s="257">
        <v>431.53333333333336</v>
      </c>
      <c r="I136" s="257">
        <v>435.11666666666673</v>
      </c>
      <c r="J136" s="257">
        <v>438.73333333333335</v>
      </c>
      <c r="K136" s="255">
        <v>431.5</v>
      </c>
      <c r="L136" s="255">
        <v>424.3</v>
      </c>
      <c r="M136" s="255">
        <v>34.43929</v>
      </c>
    </row>
    <row r="137" spans="1:13">
      <c r="A137" s="274">
        <v>128</v>
      </c>
      <c r="B137" s="255" t="s">
        <v>260</v>
      </c>
      <c r="C137" s="255">
        <v>3665.45</v>
      </c>
      <c r="D137" s="257">
        <v>3699.0833333333335</v>
      </c>
      <c r="E137" s="257">
        <v>3600.166666666667</v>
      </c>
      <c r="F137" s="257">
        <v>3534.8833333333337</v>
      </c>
      <c r="G137" s="257">
        <v>3435.9666666666672</v>
      </c>
      <c r="H137" s="257">
        <v>3764.3666666666668</v>
      </c>
      <c r="I137" s="257">
        <v>3863.2833333333338</v>
      </c>
      <c r="J137" s="257">
        <v>3928.5666666666666</v>
      </c>
      <c r="K137" s="255">
        <v>3798</v>
      </c>
      <c r="L137" s="255">
        <v>3633.8</v>
      </c>
      <c r="M137" s="255">
        <v>6.80722</v>
      </c>
    </row>
    <row r="138" spans="1:13">
      <c r="A138" s="274">
        <v>129</v>
      </c>
      <c r="B138" s="255" t="s">
        <v>134</v>
      </c>
      <c r="C138" s="255">
        <v>1395</v>
      </c>
      <c r="D138" s="257">
        <v>1380.2833333333335</v>
      </c>
      <c r="E138" s="257">
        <v>1361.7166666666672</v>
      </c>
      <c r="F138" s="257">
        <v>1328.4333333333336</v>
      </c>
      <c r="G138" s="257">
        <v>1309.8666666666672</v>
      </c>
      <c r="H138" s="257">
        <v>1413.5666666666671</v>
      </c>
      <c r="I138" s="257">
        <v>1432.1333333333332</v>
      </c>
      <c r="J138" s="257">
        <v>1465.416666666667</v>
      </c>
      <c r="K138" s="255">
        <v>1398.85</v>
      </c>
      <c r="L138" s="255">
        <v>1347</v>
      </c>
      <c r="M138" s="255">
        <v>39.29224</v>
      </c>
    </row>
    <row r="139" spans="1:13">
      <c r="A139" s="274">
        <v>130</v>
      </c>
      <c r="B139" s="255" t="s">
        <v>135</v>
      </c>
      <c r="C139" s="255">
        <v>1222.55</v>
      </c>
      <c r="D139" s="257">
        <v>1223.2</v>
      </c>
      <c r="E139" s="257">
        <v>1204.8500000000001</v>
      </c>
      <c r="F139" s="257">
        <v>1187.1500000000001</v>
      </c>
      <c r="G139" s="257">
        <v>1168.8000000000002</v>
      </c>
      <c r="H139" s="257">
        <v>1240.9000000000001</v>
      </c>
      <c r="I139" s="257">
        <v>1259.25</v>
      </c>
      <c r="J139" s="257">
        <v>1276.95</v>
      </c>
      <c r="K139" s="255">
        <v>1241.55</v>
      </c>
      <c r="L139" s="255">
        <v>1205.5</v>
      </c>
      <c r="M139" s="255">
        <v>48.762819999999998</v>
      </c>
    </row>
    <row r="140" spans="1:13">
      <c r="A140" s="274">
        <v>131</v>
      </c>
      <c r="B140" s="255" t="s">
        <v>146</v>
      </c>
      <c r="C140" s="255">
        <v>78370.05</v>
      </c>
      <c r="D140" s="257">
        <v>78205.016666666663</v>
      </c>
      <c r="E140" s="257">
        <v>77665.033333333326</v>
      </c>
      <c r="F140" s="257">
        <v>76960.016666666663</v>
      </c>
      <c r="G140" s="257">
        <v>76420.033333333326</v>
      </c>
      <c r="H140" s="257">
        <v>78910.033333333326</v>
      </c>
      <c r="I140" s="257">
        <v>79450.016666666663</v>
      </c>
      <c r="J140" s="257">
        <v>80155.033333333326</v>
      </c>
      <c r="K140" s="255">
        <v>78745</v>
      </c>
      <c r="L140" s="255">
        <v>77500</v>
      </c>
      <c r="M140" s="255">
        <v>0.15645000000000001</v>
      </c>
    </row>
    <row r="141" spans="1:13">
      <c r="A141" s="274">
        <v>132</v>
      </c>
      <c r="B141" s="255" t="s">
        <v>143</v>
      </c>
      <c r="C141" s="255">
        <v>1162.3499999999999</v>
      </c>
      <c r="D141" s="257">
        <v>1163.2</v>
      </c>
      <c r="E141" s="257">
        <v>1156.4000000000001</v>
      </c>
      <c r="F141" s="257">
        <v>1150.45</v>
      </c>
      <c r="G141" s="257">
        <v>1143.6500000000001</v>
      </c>
      <c r="H141" s="257">
        <v>1169.1500000000001</v>
      </c>
      <c r="I141" s="257">
        <v>1175.9499999999998</v>
      </c>
      <c r="J141" s="257">
        <v>1181.9000000000001</v>
      </c>
      <c r="K141" s="255">
        <v>1170</v>
      </c>
      <c r="L141" s="255">
        <v>1157.25</v>
      </c>
      <c r="M141" s="255">
        <v>1.6492100000000001</v>
      </c>
    </row>
    <row r="142" spans="1:13">
      <c r="A142" s="274">
        <v>133</v>
      </c>
      <c r="B142" s="255" t="s">
        <v>137</v>
      </c>
      <c r="C142" s="255">
        <v>156.15</v>
      </c>
      <c r="D142" s="257">
        <v>156.11666666666665</v>
      </c>
      <c r="E142" s="257">
        <v>154.73333333333329</v>
      </c>
      <c r="F142" s="257">
        <v>153.31666666666663</v>
      </c>
      <c r="G142" s="257">
        <v>151.93333333333328</v>
      </c>
      <c r="H142" s="257">
        <v>157.5333333333333</v>
      </c>
      <c r="I142" s="257">
        <v>158.91666666666669</v>
      </c>
      <c r="J142" s="257">
        <v>160.33333333333331</v>
      </c>
      <c r="K142" s="255">
        <v>157.5</v>
      </c>
      <c r="L142" s="255">
        <v>154.69999999999999</v>
      </c>
      <c r="M142" s="255">
        <v>98.425799999999995</v>
      </c>
    </row>
    <row r="143" spans="1:13">
      <c r="A143" s="274">
        <v>134</v>
      </c>
      <c r="B143" s="255" t="s">
        <v>136</v>
      </c>
      <c r="C143" s="255">
        <v>780.45</v>
      </c>
      <c r="D143" s="257">
        <v>777.63333333333333</v>
      </c>
      <c r="E143" s="257">
        <v>771.4666666666667</v>
      </c>
      <c r="F143" s="257">
        <v>762.48333333333335</v>
      </c>
      <c r="G143" s="257">
        <v>756.31666666666672</v>
      </c>
      <c r="H143" s="257">
        <v>786.61666666666667</v>
      </c>
      <c r="I143" s="257">
        <v>792.78333333333342</v>
      </c>
      <c r="J143" s="257">
        <v>801.76666666666665</v>
      </c>
      <c r="K143" s="255">
        <v>783.8</v>
      </c>
      <c r="L143" s="255">
        <v>768.65</v>
      </c>
      <c r="M143" s="255">
        <v>20.956440000000001</v>
      </c>
    </row>
    <row r="144" spans="1:13">
      <c r="A144" s="274">
        <v>135</v>
      </c>
      <c r="B144" s="255" t="s">
        <v>138</v>
      </c>
      <c r="C144" s="255">
        <v>154.5</v>
      </c>
      <c r="D144" s="257">
        <v>154.01666666666665</v>
      </c>
      <c r="E144" s="257">
        <v>152.58333333333331</v>
      </c>
      <c r="F144" s="257">
        <v>150.66666666666666</v>
      </c>
      <c r="G144" s="257">
        <v>149.23333333333332</v>
      </c>
      <c r="H144" s="257">
        <v>155.93333333333331</v>
      </c>
      <c r="I144" s="257">
        <v>157.36666666666665</v>
      </c>
      <c r="J144" s="257">
        <v>159.2833333333333</v>
      </c>
      <c r="K144" s="255">
        <v>155.44999999999999</v>
      </c>
      <c r="L144" s="255">
        <v>152.1</v>
      </c>
      <c r="M144" s="255">
        <v>36.021729999999998</v>
      </c>
    </row>
    <row r="145" spans="1:13">
      <c r="A145" s="274">
        <v>136</v>
      </c>
      <c r="B145" s="255" t="s">
        <v>139</v>
      </c>
      <c r="C145" s="255">
        <v>470.75</v>
      </c>
      <c r="D145" s="257">
        <v>471.0333333333333</v>
      </c>
      <c r="E145" s="257">
        <v>467.71666666666658</v>
      </c>
      <c r="F145" s="257">
        <v>464.68333333333328</v>
      </c>
      <c r="G145" s="257">
        <v>461.36666666666656</v>
      </c>
      <c r="H145" s="257">
        <v>474.06666666666661</v>
      </c>
      <c r="I145" s="257">
        <v>477.38333333333333</v>
      </c>
      <c r="J145" s="257">
        <v>480.41666666666663</v>
      </c>
      <c r="K145" s="255">
        <v>474.35</v>
      </c>
      <c r="L145" s="255">
        <v>468</v>
      </c>
      <c r="M145" s="255">
        <v>14.23765</v>
      </c>
    </row>
    <row r="146" spans="1:13">
      <c r="A146" s="274">
        <v>137</v>
      </c>
      <c r="B146" s="255" t="s">
        <v>140</v>
      </c>
      <c r="C146" s="255">
        <v>6764</v>
      </c>
      <c r="D146" s="257">
        <v>6732.416666666667</v>
      </c>
      <c r="E146" s="257">
        <v>6691.6833333333343</v>
      </c>
      <c r="F146" s="257">
        <v>6619.3666666666677</v>
      </c>
      <c r="G146" s="257">
        <v>6578.633333333335</v>
      </c>
      <c r="H146" s="257">
        <v>6804.7333333333336</v>
      </c>
      <c r="I146" s="257">
        <v>6845.4666666666653</v>
      </c>
      <c r="J146" s="257">
        <v>6917.7833333333328</v>
      </c>
      <c r="K146" s="255">
        <v>6773.15</v>
      </c>
      <c r="L146" s="255">
        <v>6660.1</v>
      </c>
      <c r="M146" s="255">
        <v>5.4153399999999996</v>
      </c>
    </row>
    <row r="147" spans="1:13">
      <c r="A147" s="274">
        <v>138</v>
      </c>
      <c r="B147" s="255" t="s">
        <v>142</v>
      </c>
      <c r="C147" s="255">
        <v>910.6</v>
      </c>
      <c r="D147" s="257">
        <v>915.80000000000007</v>
      </c>
      <c r="E147" s="257">
        <v>902.55000000000018</v>
      </c>
      <c r="F147" s="257">
        <v>894.50000000000011</v>
      </c>
      <c r="G147" s="257">
        <v>881.25000000000023</v>
      </c>
      <c r="H147" s="257">
        <v>923.85000000000014</v>
      </c>
      <c r="I147" s="257">
        <v>937.09999999999991</v>
      </c>
      <c r="J147" s="257">
        <v>945.15000000000009</v>
      </c>
      <c r="K147" s="255">
        <v>929.05</v>
      </c>
      <c r="L147" s="255">
        <v>907.75</v>
      </c>
      <c r="M147" s="255">
        <v>4.4442899999999996</v>
      </c>
    </row>
    <row r="148" spans="1:13">
      <c r="A148" s="274">
        <v>139</v>
      </c>
      <c r="B148" s="255" t="s">
        <v>144</v>
      </c>
      <c r="C148" s="255">
        <v>2232.1</v>
      </c>
      <c r="D148" s="257">
        <v>2215.9333333333329</v>
      </c>
      <c r="E148" s="257">
        <v>2191.1666666666661</v>
      </c>
      <c r="F148" s="257">
        <v>2150.2333333333331</v>
      </c>
      <c r="G148" s="257">
        <v>2125.4666666666662</v>
      </c>
      <c r="H148" s="257">
        <v>2256.8666666666659</v>
      </c>
      <c r="I148" s="257">
        <v>2281.6333333333332</v>
      </c>
      <c r="J148" s="257">
        <v>2322.5666666666657</v>
      </c>
      <c r="K148" s="255">
        <v>2240.6999999999998</v>
      </c>
      <c r="L148" s="255">
        <v>2175</v>
      </c>
      <c r="M148" s="255">
        <v>8.1645199999999996</v>
      </c>
    </row>
    <row r="149" spans="1:13">
      <c r="A149" s="274">
        <v>140</v>
      </c>
      <c r="B149" s="255" t="s">
        <v>145</v>
      </c>
      <c r="C149" s="255">
        <v>234.7</v>
      </c>
      <c r="D149" s="257">
        <v>230.73333333333335</v>
      </c>
      <c r="E149" s="257">
        <v>224.66666666666669</v>
      </c>
      <c r="F149" s="257">
        <v>214.63333333333333</v>
      </c>
      <c r="G149" s="257">
        <v>208.56666666666666</v>
      </c>
      <c r="H149" s="257">
        <v>240.76666666666671</v>
      </c>
      <c r="I149" s="257">
        <v>246.83333333333337</v>
      </c>
      <c r="J149" s="257">
        <v>256.86666666666673</v>
      </c>
      <c r="K149" s="255">
        <v>236.8</v>
      </c>
      <c r="L149" s="255">
        <v>220.7</v>
      </c>
      <c r="M149" s="255">
        <v>219.19883999999999</v>
      </c>
    </row>
    <row r="150" spans="1:13">
      <c r="A150" s="274">
        <v>141</v>
      </c>
      <c r="B150" s="255" t="s">
        <v>262</v>
      </c>
      <c r="C150" s="255">
        <v>1843.95</v>
      </c>
      <c r="D150" s="257">
        <v>1846.2166666666665</v>
      </c>
      <c r="E150" s="257">
        <v>1827.7333333333329</v>
      </c>
      <c r="F150" s="257">
        <v>1811.5166666666664</v>
      </c>
      <c r="G150" s="257">
        <v>1793.0333333333328</v>
      </c>
      <c r="H150" s="257">
        <v>1862.4333333333329</v>
      </c>
      <c r="I150" s="257">
        <v>1880.9166666666665</v>
      </c>
      <c r="J150" s="257">
        <v>1897.133333333333</v>
      </c>
      <c r="K150" s="255">
        <v>1864.7</v>
      </c>
      <c r="L150" s="255">
        <v>1830</v>
      </c>
      <c r="M150" s="255">
        <v>4.0850999999999997</v>
      </c>
    </row>
    <row r="151" spans="1:13">
      <c r="A151" s="274">
        <v>142</v>
      </c>
      <c r="B151" s="255" t="s">
        <v>147</v>
      </c>
      <c r="C151" s="255">
        <v>1222.95</v>
      </c>
      <c r="D151" s="257">
        <v>1217.6499999999999</v>
      </c>
      <c r="E151" s="257">
        <v>1205.2999999999997</v>
      </c>
      <c r="F151" s="257">
        <v>1187.6499999999999</v>
      </c>
      <c r="G151" s="257">
        <v>1175.2999999999997</v>
      </c>
      <c r="H151" s="257">
        <v>1235.2999999999997</v>
      </c>
      <c r="I151" s="257">
        <v>1247.6499999999996</v>
      </c>
      <c r="J151" s="257">
        <v>1265.2999999999997</v>
      </c>
      <c r="K151" s="255">
        <v>1230</v>
      </c>
      <c r="L151" s="255">
        <v>1200</v>
      </c>
      <c r="M151" s="255">
        <v>9.4144000000000005</v>
      </c>
    </row>
    <row r="152" spans="1:13">
      <c r="A152" s="274">
        <v>143</v>
      </c>
      <c r="B152" s="255" t="s">
        <v>263</v>
      </c>
      <c r="C152" s="255">
        <v>941.45</v>
      </c>
      <c r="D152" s="257">
        <v>936.69999999999993</v>
      </c>
      <c r="E152" s="257">
        <v>924.74999999999989</v>
      </c>
      <c r="F152" s="257">
        <v>908.05</v>
      </c>
      <c r="G152" s="257">
        <v>896.09999999999991</v>
      </c>
      <c r="H152" s="257">
        <v>953.39999999999986</v>
      </c>
      <c r="I152" s="257">
        <v>965.34999999999991</v>
      </c>
      <c r="J152" s="257">
        <v>982.04999999999984</v>
      </c>
      <c r="K152" s="255">
        <v>948.65</v>
      </c>
      <c r="L152" s="255">
        <v>920</v>
      </c>
      <c r="M152" s="255">
        <v>6.1335699999999997</v>
      </c>
    </row>
    <row r="153" spans="1:13">
      <c r="A153" s="274">
        <v>144</v>
      </c>
      <c r="B153" s="255" t="s">
        <v>152</v>
      </c>
      <c r="C153" s="255">
        <v>200</v>
      </c>
      <c r="D153" s="257">
        <v>197.23333333333335</v>
      </c>
      <c r="E153" s="257">
        <v>191.76666666666671</v>
      </c>
      <c r="F153" s="257">
        <v>183.53333333333336</v>
      </c>
      <c r="G153" s="257">
        <v>178.06666666666672</v>
      </c>
      <c r="H153" s="257">
        <v>205.4666666666667</v>
      </c>
      <c r="I153" s="257">
        <v>210.93333333333334</v>
      </c>
      <c r="J153" s="257">
        <v>219.16666666666669</v>
      </c>
      <c r="K153" s="255">
        <v>202.7</v>
      </c>
      <c r="L153" s="255">
        <v>189</v>
      </c>
      <c r="M153" s="255">
        <v>553.17250000000001</v>
      </c>
    </row>
    <row r="154" spans="1:13">
      <c r="A154" s="274">
        <v>145</v>
      </c>
      <c r="B154" s="255" t="s">
        <v>153</v>
      </c>
      <c r="C154" s="255">
        <v>107.7</v>
      </c>
      <c r="D154" s="257">
        <v>107.09999999999998</v>
      </c>
      <c r="E154" s="257">
        <v>106.19999999999996</v>
      </c>
      <c r="F154" s="257">
        <v>104.69999999999997</v>
      </c>
      <c r="G154" s="257">
        <v>103.79999999999995</v>
      </c>
      <c r="H154" s="257">
        <v>108.59999999999997</v>
      </c>
      <c r="I154" s="257">
        <v>109.49999999999997</v>
      </c>
      <c r="J154" s="257">
        <v>110.99999999999997</v>
      </c>
      <c r="K154" s="255">
        <v>108</v>
      </c>
      <c r="L154" s="255">
        <v>105.6</v>
      </c>
      <c r="M154" s="255">
        <v>239.80945</v>
      </c>
    </row>
    <row r="155" spans="1:13">
      <c r="A155" s="274">
        <v>146</v>
      </c>
      <c r="B155" s="255" t="s">
        <v>148</v>
      </c>
      <c r="C155" s="255">
        <v>81.5</v>
      </c>
      <c r="D155" s="257">
        <v>80.2</v>
      </c>
      <c r="E155" s="257">
        <v>78.300000000000011</v>
      </c>
      <c r="F155" s="257">
        <v>75.100000000000009</v>
      </c>
      <c r="G155" s="257">
        <v>73.200000000000017</v>
      </c>
      <c r="H155" s="257">
        <v>83.4</v>
      </c>
      <c r="I155" s="257">
        <v>85.300000000000011</v>
      </c>
      <c r="J155" s="257">
        <v>88.5</v>
      </c>
      <c r="K155" s="255">
        <v>82.1</v>
      </c>
      <c r="L155" s="255">
        <v>77</v>
      </c>
      <c r="M155" s="255">
        <v>994.13238000000001</v>
      </c>
    </row>
    <row r="156" spans="1:13">
      <c r="A156" s="274">
        <v>147</v>
      </c>
      <c r="B156" s="255" t="s">
        <v>450</v>
      </c>
      <c r="C156" s="255">
        <v>3213.35</v>
      </c>
      <c r="D156" s="257">
        <v>3256.1166666666668</v>
      </c>
      <c r="E156" s="257">
        <v>3157.2333333333336</v>
      </c>
      <c r="F156" s="257">
        <v>3101.1166666666668</v>
      </c>
      <c r="G156" s="257">
        <v>3002.2333333333336</v>
      </c>
      <c r="H156" s="257">
        <v>3312.2333333333336</v>
      </c>
      <c r="I156" s="257">
        <v>3411.1166666666668</v>
      </c>
      <c r="J156" s="257">
        <v>3467.2333333333336</v>
      </c>
      <c r="K156" s="255">
        <v>3355</v>
      </c>
      <c r="L156" s="255">
        <v>3200</v>
      </c>
      <c r="M156" s="255">
        <v>6.18689</v>
      </c>
    </row>
    <row r="157" spans="1:13">
      <c r="A157" s="274">
        <v>148</v>
      </c>
      <c r="B157" s="255" t="s">
        <v>151</v>
      </c>
      <c r="C157" s="255">
        <v>16787.3</v>
      </c>
      <c r="D157" s="257">
        <v>16769.100000000002</v>
      </c>
      <c r="E157" s="257">
        <v>16688.200000000004</v>
      </c>
      <c r="F157" s="257">
        <v>16589.100000000002</v>
      </c>
      <c r="G157" s="257">
        <v>16508.200000000004</v>
      </c>
      <c r="H157" s="257">
        <v>16868.200000000004</v>
      </c>
      <c r="I157" s="257">
        <v>16949.100000000006</v>
      </c>
      <c r="J157" s="257">
        <v>17048.200000000004</v>
      </c>
      <c r="K157" s="255">
        <v>16850</v>
      </c>
      <c r="L157" s="255">
        <v>16670</v>
      </c>
      <c r="M157" s="255">
        <v>0.47658</v>
      </c>
    </row>
    <row r="158" spans="1:13">
      <c r="A158" s="274">
        <v>149</v>
      </c>
      <c r="B158" s="255" t="s">
        <v>790</v>
      </c>
      <c r="C158" s="255">
        <v>350.4</v>
      </c>
      <c r="D158" s="257">
        <v>350.9666666666667</v>
      </c>
      <c r="E158" s="257">
        <v>346.58333333333337</v>
      </c>
      <c r="F158" s="257">
        <v>342.76666666666665</v>
      </c>
      <c r="G158" s="257">
        <v>338.38333333333333</v>
      </c>
      <c r="H158" s="257">
        <v>354.78333333333342</v>
      </c>
      <c r="I158" s="257">
        <v>359.16666666666674</v>
      </c>
      <c r="J158" s="257">
        <v>362.98333333333346</v>
      </c>
      <c r="K158" s="255">
        <v>355.35</v>
      </c>
      <c r="L158" s="255">
        <v>347.15</v>
      </c>
      <c r="M158" s="255">
        <v>4.5354900000000002</v>
      </c>
    </row>
    <row r="159" spans="1:13">
      <c r="A159" s="274">
        <v>150</v>
      </c>
      <c r="B159" s="255" t="s">
        <v>265</v>
      </c>
      <c r="C159" s="255">
        <v>543.6</v>
      </c>
      <c r="D159" s="257">
        <v>547.18333333333339</v>
      </c>
      <c r="E159" s="257">
        <v>538.41666666666674</v>
      </c>
      <c r="F159" s="257">
        <v>533.23333333333335</v>
      </c>
      <c r="G159" s="257">
        <v>524.4666666666667</v>
      </c>
      <c r="H159" s="257">
        <v>552.36666666666679</v>
      </c>
      <c r="I159" s="257">
        <v>561.13333333333344</v>
      </c>
      <c r="J159" s="257">
        <v>566.31666666666683</v>
      </c>
      <c r="K159" s="255">
        <v>555.95000000000005</v>
      </c>
      <c r="L159" s="255">
        <v>542</v>
      </c>
      <c r="M159" s="255">
        <v>1.57656</v>
      </c>
    </row>
    <row r="160" spans="1:13">
      <c r="A160" s="274">
        <v>151</v>
      </c>
      <c r="B160" s="255" t="s">
        <v>155</v>
      </c>
      <c r="C160" s="255">
        <v>113.9</v>
      </c>
      <c r="D160" s="257">
        <v>113.78333333333335</v>
      </c>
      <c r="E160" s="257">
        <v>112.61666666666669</v>
      </c>
      <c r="F160" s="257">
        <v>111.33333333333334</v>
      </c>
      <c r="G160" s="257">
        <v>110.16666666666669</v>
      </c>
      <c r="H160" s="257">
        <v>115.06666666666669</v>
      </c>
      <c r="I160" s="257">
        <v>116.23333333333335</v>
      </c>
      <c r="J160" s="257">
        <v>117.51666666666669</v>
      </c>
      <c r="K160" s="255">
        <v>114.95</v>
      </c>
      <c r="L160" s="255">
        <v>112.5</v>
      </c>
      <c r="M160" s="255">
        <v>334.77141999999998</v>
      </c>
    </row>
    <row r="161" spans="1:13">
      <c r="A161" s="274">
        <v>152</v>
      </c>
      <c r="B161" s="255" t="s">
        <v>154</v>
      </c>
      <c r="C161" s="255">
        <v>126.7</v>
      </c>
      <c r="D161" s="257">
        <v>127.71666666666665</v>
      </c>
      <c r="E161" s="257">
        <v>122.73333333333332</v>
      </c>
      <c r="F161" s="257">
        <v>118.76666666666667</v>
      </c>
      <c r="G161" s="257">
        <v>113.78333333333333</v>
      </c>
      <c r="H161" s="257">
        <v>131.68333333333331</v>
      </c>
      <c r="I161" s="257">
        <v>136.66666666666663</v>
      </c>
      <c r="J161" s="257">
        <v>140.6333333333333</v>
      </c>
      <c r="K161" s="255">
        <v>132.69999999999999</v>
      </c>
      <c r="L161" s="255">
        <v>123.75</v>
      </c>
      <c r="M161" s="255">
        <v>43.915210000000002</v>
      </c>
    </row>
    <row r="162" spans="1:13">
      <c r="A162" s="274">
        <v>153</v>
      </c>
      <c r="B162" s="255" t="s">
        <v>266</v>
      </c>
      <c r="C162" s="255">
        <v>3650.6</v>
      </c>
      <c r="D162" s="257">
        <v>3657.1666666666665</v>
      </c>
      <c r="E162" s="257">
        <v>3594.333333333333</v>
      </c>
      <c r="F162" s="257">
        <v>3538.0666666666666</v>
      </c>
      <c r="G162" s="257">
        <v>3475.2333333333331</v>
      </c>
      <c r="H162" s="257">
        <v>3713.4333333333329</v>
      </c>
      <c r="I162" s="257">
        <v>3776.266666666666</v>
      </c>
      <c r="J162" s="257">
        <v>3832.5333333333328</v>
      </c>
      <c r="K162" s="255">
        <v>3720</v>
      </c>
      <c r="L162" s="255">
        <v>3600.9</v>
      </c>
      <c r="M162" s="255">
        <v>2.6875200000000001</v>
      </c>
    </row>
    <row r="163" spans="1:13">
      <c r="A163" s="274">
        <v>154</v>
      </c>
      <c r="B163" s="255" t="s">
        <v>267</v>
      </c>
      <c r="C163" s="255">
        <v>2676.05</v>
      </c>
      <c r="D163" s="257">
        <v>2655.7999999999997</v>
      </c>
      <c r="E163" s="257">
        <v>2581.2499999999995</v>
      </c>
      <c r="F163" s="257">
        <v>2486.4499999999998</v>
      </c>
      <c r="G163" s="257">
        <v>2411.8999999999996</v>
      </c>
      <c r="H163" s="257">
        <v>2750.5999999999995</v>
      </c>
      <c r="I163" s="257">
        <v>2825.1499999999996</v>
      </c>
      <c r="J163" s="257">
        <v>2919.9499999999994</v>
      </c>
      <c r="K163" s="255">
        <v>2730.35</v>
      </c>
      <c r="L163" s="255">
        <v>2561</v>
      </c>
      <c r="M163" s="255">
        <v>6.23888</v>
      </c>
    </row>
    <row r="164" spans="1:13">
      <c r="A164" s="274">
        <v>155</v>
      </c>
      <c r="B164" s="255" t="s">
        <v>156</v>
      </c>
      <c r="C164" s="255">
        <v>29127.95</v>
      </c>
      <c r="D164" s="257">
        <v>29323.833333333332</v>
      </c>
      <c r="E164" s="257">
        <v>28760.316666666666</v>
      </c>
      <c r="F164" s="257">
        <v>28392.683333333334</v>
      </c>
      <c r="G164" s="257">
        <v>27829.166666666668</v>
      </c>
      <c r="H164" s="257">
        <v>29691.466666666664</v>
      </c>
      <c r="I164" s="257">
        <v>30254.983333333334</v>
      </c>
      <c r="J164" s="257">
        <v>30622.616666666661</v>
      </c>
      <c r="K164" s="255">
        <v>29887.35</v>
      </c>
      <c r="L164" s="255">
        <v>28956.2</v>
      </c>
      <c r="M164" s="255">
        <v>0.29382999999999998</v>
      </c>
    </row>
    <row r="165" spans="1:13">
      <c r="A165" s="274">
        <v>156</v>
      </c>
      <c r="B165" s="255" t="s">
        <v>158</v>
      </c>
      <c r="C165" s="255">
        <v>241.2</v>
      </c>
      <c r="D165" s="257">
        <v>242.33333333333334</v>
      </c>
      <c r="E165" s="257">
        <v>239.7166666666667</v>
      </c>
      <c r="F165" s="257">
        <v>238.23333333333335</v>
      </c>
      <c r="G165" s="257">
        <v>235.6166666666667</v>
      </c>
      <c r="H165" s="257">
        <v>243.81666666666669</v>
      </c>
      <c r="I165" s="257">
        <v>246.43333333333331</v>
      </c>
      <c r="J165" s="257">
        <v>247.91666666666669</v>
      </c>
      <c r="K165" s="255">
        <v>244.95</v>
      </c>
      <c r="L165" s="255">
        <v>240.85</v>
      </c>
      <c r="M165" s="255">
        <v>17.758990000000001</v>
      </c>
    </row>
    <row r="166" spans="1:13">
      <c r="A166" s="274">
        <v>157</v>
      </c>
      <c r="B166" s="255" t="s">
        <v>269</v>
      </c>
      <c r="C166" s="255">
        <v>5390.6</v>
      </c>
      <c r="D166" s="257">
        <v>5394.8166666666666</v>
      </c>
      <c r="E166" s="257">
        <v>5345.6333333333332</v>
      </c>
      <c r="F166" s="257">
        <v>5300.666666666667</v>
      </c>
      <c r="G166" s="257">
        <v>5251.4833333333336</v>
      </c>
      <c r="H166" s="257">
        <v>5439.7833333333328</v>
      </c>
      <c r="I166" s="257">
        <v>5488.9666666666653</v>
      </c>
      <c r="J166" s="257">
        <v>5533.9333333333325</v>
      </c>
      <c r="K166" s="255">
        <v>5444</v>
      </c>
      <c r="L166" s="255">
        <v>5349.85</v>
      </c>
      <c r="M166" s="255">
        <v>1.0943499999999999</v>
      </c>
    </row>
    <row r="167" spans="1:13">
      <c r="A167" s="274">
        <v>158</v>
      </c>
      <c r="B167" s="255" t="s">
        <v>160</v>
      </c>
      <c r="C167" s="255">
        <v>1846.85</v>
      </c>
      <c r="D167" s="257">
        <v>1840.6333333333332</v>
      </c>
      <c r="E167" s="257">
        <v>1826.2666666666664</v>
      </c>
      <c r="F167" s="257">
        <v>1805.6833333333332</v>
      </c>
      <c r="G167" s="257">
        <v>1791.3166666666664</v>
      </c>
      <c r="H167" s="257">
        <v>1861.2166666666665</v>
      </c>
      <c r="I167" s="257">
        <v>1875.5833333333333</v>
      </c>
      <c r="J167" s="257">
        <v>1896.1666666666665</v>
      </c>
      <c r="K167" s="255">
        <v>1855</v>
      </c>
      <c r="L167" s="255">
        <v>1820.05</v>
      </c>
      <c r="M167" s="255">
        <v>4.6650700000000001</v>
      </c>
    </row>
    <row r="168" spans="1:13">
      <c r="A168" s="274">
        <v>159</v>
      </c>
      <c r="B168" s="255" t="s">
        <v>157</v>
      </c>
      <c r="C168" s="255">
        <v>1707</v>
      </c>
      <c r="D168" s="257">
        <v>1699.7666666666667</v>
      </c>
      <c r="E168" s="257">
        <v>1684.5333333333333</v>
      </c>
      <c r="F168" s="257">
        <v>1662.0666666666666</v>
      </c>
      <c r="G168" s="257">
        <v>1646.8333333333333</v>
      </c>
      <c r="H168" s="257">
        <v>1722.2333333333333</v>
      </c>
      <c r="I168" s="257">
        <v>1737.4666666666665</v>
      </c>
      <c r="J168" s="257">
        <v>1759.9333333333334</v>
      </c>
      <c r="K168" s="255">
        <v>1715</v>
      </c>
      <c r="L168" s="255">
        <v>1677.3</v>
      </c>
      <c r="M168" s="255">
        <v>4.4301000000000004</v>
      </c>
    </row>
    <row r="169" spans="1:13">
      <c r="A169" s="274">
        <v>160</v>
      </c>
      <c r="B169" s="255" t="s">
        <v>461</v>
      </c>
      <c r="C169" s="255">
        <v>1492.05</v>
      </c>
      <c r="D169" s="257">
        <v>1493.55</v>
      </c>
      <c r="E169" s="257">
        <v>1473.5</v>
      </c>
      <c r="F169" s="257">
        <v>1454.95</v>
      </c>
      <c r="G169" s="257">
        <v>1434.9</v>
      </c>
      <c r="H169" s="257">
        <v>1512.1</v>
      </c>
      <c r="I169" s="257">
        <v>1532.1499999999996</v>
      </c>
      <c r="J169" s="257">
        <v>1550.6999999999998</v>
      </c>
      <c r="K169" s="255">
        <v>1513.6</v>
      </c>
      <c r="L169" s="255">
        <v>1475</v>
      </c>
      <c r="M169" s="255">
        <v>2.99722</v>
      </c>
    </row>
    <row r="170" spans="1:13">
      <c r="A170" s="274">
        <v>161</v>
      </c>
      <c r="B170" s="255" t="s">
        <v>159</v>
      </c>
      <c r="C170" s="255">
        <v>114.35</v>
      </c>
      <c r="D170" s="257">
        <v>113.41666666666667</v>
      </c>
      <c r="E170" s="257">
        <v>112.03333333333335</v>
      </c>
      <c r="F170" s="257">
        <v>109.71666666666667</v>
      </c>
      <c r="G170" s="257">
        <v>108.33333333333334</v>
      </c>
      <c r="H170" s="257">
        <v>115.73333333333335</v>
      </c>
      <c r="I170" s="257">
        <v>117.11666666666667</v>
      </c>
      <c r="J170" s="257">
        <v>119.43333333333335</v>
      </c>
      <c r="K170" s="255">
        <v>114.8</v>
      </c>
      <c r="L170" s="255">
        <v>111.1</v>
      </c>
      <c r="M170" s="255">
        <v>68.767259999999993</v>
      </c>
    </row>
    <row r="171" spans="1:13">
      <c r="A171" s="274">
        <v>162</v>
      </c>
      <c r="B171" s="255" t="s">
        <v>162</v>
      </c>
      <c r="C171" s="255">
        <v>219.85</v>
      </c>
      <c r="D171" s="257">
        <v>218.31666666666669</v>
      </c>
      <c r="E171" s="257">
        <v>216.48333333333338</v>
      </c>
      <c r="F171" s="257">
        <v>213.11666666666667</v>
      </c>
      <c r="G171" s="257">
        <v>211.28333333333336</v>
      </c>
      <c r="H171" s="257">
        <v>221.68333333333339</v>
      </c>
      <c r="I171" s="257">
        <v>223.51666666666671</v>
      </c>
      <c r="J171" s="257">
        <v>226.88333333333341</v>
      </c>
      <c r="K171" s="255">
        <v>220.15</v>
      </c>
      <c r="L171" s="255">
        <v>214.95</v>
      </c>
      <c r="M171" s="255">
        <v>100.3814</v>
      </c>
    </row>
    <row r="172" spans="1:13">
      <c r="A172" s="274">
        <v>163</v>
      </c>
      <c r="B172" s="255" t="s">
        <v>270</v>
      </c>
      <c r="C172" s="255">
        <v>268.2</v>
      </c>
      <c r="D172" s="257">
        <v>269.7166666666667</v>
      </c>
      <c r="E172" s="257">
        <v>265.18333333333339</v>
      </c>
      <c r="F172" s="257">
        <v>262.16666666666669</v>
      </c>
      <c r="G172" s="257">
        <v>257.63333333333338</v>
      </c>
      <c r="H172" s="257">
        <v>272.73333333333341</v>
      </c>
      <c r="I172" s="257">
        <v>277.26666666666671</v>
      </c>
      <c r="J172" s="257">
        <v>280.28333333333342</v>
      </c>
      <c r="K172" s="255">
        <v>274.25</v>
      </c>
      <c r="L172" s="255">
        <v>266.7</v>
      </c>
      <c r="M172" s="255">
        <v>2.0478999999999998</v>
      </c>
    </row>
    <row r="173" spans="1:13">
      <c r="A173" s="274">
        <v>164</v>
      </c>
      <c r="B173" s="255" t="s">
        <v>271</v>
      </c>
      <c r="C173" s="255">
        <v>13770.05</v>
      </c>
      <c r="D173" s="257">
        <v>13679.666666666666</v>
      </c>
      <c r="E173" s="257">
        <v>13460.383333333331</v>
      </c>
      <c r="F173" s="257">
        <v>13150.716666666665</v>
      </c>
      <c r="G173" s="257">
        <v>12931.433333333331</v>
      </c>
      <c r="H173" s="257">
        <v>13989.333333333332</v>
      </c>
      <c r="I173" s="257">
        <v>14208.616666666669</v>
      </c>
      <c r="J173" s="257">
        <v>14518.283333333333</v>
      </c>
      <c r="K173" s="255">
        <v>13898.95</v>
      </c>
      <c r="L173" s="255">
        <v>13370</v>
      </c>
      <c r="M173" s="255">
        <v>9.4259999999999997E-2</v>
      </c>
    </row>
    <row r="174" spans="1:13">
      <c r="A174" s="274">
        <v>165</v>
      </c>
      <c r="B174" s="255" t="s">
        <v>161</v>
      </c>
      <c r="C174" s="255">
        <v>35.6</v>
      </c>
      <c r="D174" s="257">
        <v>35.766666666666673</v>
      </c>
      <c r="E174" s="257">
        <v>34.833333333333343</v>
      </c>
      <c r="F174" s="257">
        <v>34.06666666666667</v>
      </c>
      <c r="G174" s="257">
        <v>33.13333333333334</v>
      </c>
      <c r="H174" s="257">
        <v>36.533333333333346</v>
      </c>
      <c r="I174" s="257">
        <v>37.466666666666669</v>
      </c>
      <c r="J174" s="257">
        <v>38.233333333333348</v>
      </c>
      <c r="K174" s="255">
        <v>36.700000000000003</v>
      </c>
      <c r="L174" s="255">
        <v>35</v>
      </c>
      <c r="M174" s="255">
        <v>1756.5373</v>
      </c>
    </row>
    <row r="175" spans="1:13">
      <c r="A175" s="274">
        <v>166</v>
      </c>
      <c r="B175" s="255" t="s">
        <v>165</v>
      </c>
      <c r="C175" s="255">
        <v>187.55</v>
      </c>
      <c r="D175" s="257">
        <v>188.66666666666666</v>
      </c>
      <c r="E175" s="257">
        <v>185.33333333333331</v>
      </c>
      <c r="F175" s="257">
        <v>183.11666666666665</v>
      </c>
      <c r="G175" s="257">
        <v>179.7833333333333</v>
      </c>
      <c r="H175" s="257">
        <v>190.88333333333333</v>
      </c>
      <c r="I175" s="257">
        <v>194.21666666666664</v>
      </c>
      <c r="J175" s="257">
        <v>196.43333333333334</v>
      </c>
      <c r="K175" s="255">
        <v>192</v>
      </c>
      <c r="L175" s="255">
        <v>186.45</v>
      </c>
      <c r="M175" s="255">
        <v>142.40635</v>
      </c>
    </row>
    <row r="176" spans="1:13">
      <c r="A176" s="274">
        <v>167</v>
      </c>
      <c r="B176" s="255" t="s">
        <v>166</v>
      </c>
      <c r="C176" s="255">
        <v>135.5</v>
      </c>
      <c r="D176" s="257">
        <v>134.5</v>
      </c>
      <c r="E176" s="257">
        <v>132.69999999999999</v>
      </c>
      <c r="F176" s="257">
        <v>129.89999999999998</v>
      </c>
      <c r="G176" s="257">
        <v>128.09999999999997</v>
      </c>
      <c r="H176" s="257">
        <v>137.30000000000001</v>
      </c>
      <c r="I176" s="257">
        <v>139.10000000000002</v>
      </c>
      <c r="J176" s="257">
        <v>141.90000000000003</v>
      </c>
      <c r="K176" s="255">
        <v>136.30000000000001</v>
      </c>
      <c r="L176" s="255">
        <v>131.69999999999999</v>
      </c>
      <c r="M176" s="255">
        <v>47.181489999999997</v>
      </c>
    </row>
    <row r="177" spans="1:13">
      <c r="A177" s="274">
        <v>168</v>
      </c>
      <c r="B177" s="255" t="s">
        <v>273</v>
      </c>
      <c r="C177" s="255">
        <v>518.54999999999995</v>
      </c>
      <c r="D177" s="257">
        <v>517.68333333333328</v>
      </c>
      <c r="E177" s="257">
        <v>513.36666666666656</v>
      </c>
      <c r="F177" s="257">
        <v>508.18333333333328</v>
      </c>
      <c r="G177" s="257">
        <v>503.86666666666656</v>
      </c>
      <c r="H177" s="257">
        <v>522.86666666666656</v>
      </c>
      <c r="I177" s="257">
        <v>527.18333333333339</v>
      </c>
      <c r="J177" s="257">
        <v>532.36666666666656</v>
      </c>
      <c r="K177" s="255">
        <v>522</v>
      </c>
      <c r="L177" s="255">
        <v>512.5</v>
      </c>
      <c r="M177" s="255">
        <v>1.4230400000000001</v>
      </c>
    </row>
    <row r="178" spans="1:13">
      <c r="A178" s="274">
        <v>169</v>
      </c>
      <c r="B178" s="255" t="s">
        <v>167</v>
      </c>
      <c r="C178" s="255">
        <v>1926.2</v>
      </c>
      <c r="D178" s="257">
        <v>1931.3166666666666</v>
      </c>
      <c r="E178" s="257">
        <v>1915.8333333333333</v>
      </c>
      <c r="F178" s="257">
        <v>1905.4666666666667</v>
      </c>
      <c r="G178" s="257">
        <v>1889.9833333333333</v>
      </c>
      <c r="H178" s="257">
        <v>1941.6833333333332</v>
      </c>
      <c r="I178" s="257">
        <v>1957.1666666666667</v>
      </c>
      <c r="J178" s="257">
        <v>1967.5333333333331</v>
      </c>
      <c r="K178" s="255">
        <v>1946.8</v>
      </c>
      <c r="L178" s="255">
        <v>1920.95</v>
      </c>
      <c r="M178" s="255">
        <v>64.338790000000003</v>
      </c>
    </row>
    <row r="179" spans="1:13">
      <c r="A179" s="274">
        <v>170</v>
      </c>
      <c r="B179" s="255" t="s">
        <v>815</v>
      </c>
      <c r="C179" s="255">
        <v>977.2</v>
      </c>
      <c r="D179" s="257">
        <v>979.35</v>
      </c>
      <c r="E179" s="257">
        <v>969</v>
      </c>
      <c r="F179" s="257">
        <v>960.8</v>
      </c>
      <c r="G179" s="257">
        <v>950.44999999999993</v>
      </c>
      <c r="H179" s="257">
        <v>987.55000000000007</v>
      </c>
      <c r="I179" s="257">
        <v>997.9000000000002</v>
      </c>
      <c r="J179" s="257">
        <v>1006.1000000000001</v>
      </c>
      <c r="K179" s="255">
        <v>989.7</v>
      </c>
      <c r="L179" s="255">
        <v>971.15</v>
      </c>
      <c r="M179" s="255">
        <v>8.4522999999999993</v>
      </c>
    </row>
    <row r="180" spans="1:13">
      <c r="A180" s="274">
        <v>171</v>
      </c>
      <c r="B180" s="255" t="s">
        <v>274</v>
      </c>
      <c r="C180" s="255">
        <v>1005</v>
      </c>
      <c r="D180" s="257">
        <v>1005.8333333333334</v>
      </c>
      <c r="E180" s="257">
        <v>994.16666666666674</v>
      </c>
      <c r="F180" s="257">
        <v>983.33333333333337</v>
      </c>
      <c r="G180" s="257">
        <v>971.66666666666674</v>
      </c>
      <c r="H180" s="257">
        <v>1016.6666666666667</v>
      </c>
      <c r="I180" s="257">
        <v>1028.3333333333335</v>
      </c>
      <c r="J180" s="257">
        <v>1039.1666666666667</v>
      </c>
      <c r="K180" s="255">
        <v>1017.5</v>
      </c>
      <c r="L180" s="255">
        <v>995</v>
      </c>
      <c r="M180" s="255">
        <v>23.70879</v>
      </c>
    </row>
    <row r="181" spans="1:13">
      <c r="A181" s="274">
        <v>172</v>
      </c>
      <c r="B181" s="255" t="s">
        <v>172</v>
      </c>
      <c r="C181" s="255">
        <v>6299.4</v>
      </c>
      <c r="D181" s="257">
        <v>6298.2999999999993</v>
      </c>
      <c r="E181" s="257">
        <v>6254.3999999999987</v>
      </c>
      <c r="F181" s="257">
        <v>6209.4</v>
      </c>
      <c r="G181" s="257">
        <v>6165.4999999999991</v>
      </c>
      <c r="H181" s="257">
        <v>6343.2999999999984</v>
      </c>
      <c r="I181" s="257">
        <v>6387.2</v>
      </c>
      <c r="J181" s="257">
        <v>6432.199999999998</v>
      </c>
      <c r="K181" s="255">
        <v>6342.2</v>
      </c>
      <c r="L181" s="255">
        <v>6253.3</v>
      </c>
      <c r="M181" s="255">
        <v>2.9767100000000002</v>
      </c>
    </row>
    <row r="182" spans="1:13">
      <c r="A182" s="274">
        <v>173</v>
      </c>
      <c r="B182" s="255" t="s">
        <v>478</v>
      </c>
      <c r="C182" s="255">
        <v>7802.05</v>
      </c>
      <c r="D182" s="257">
        <v>7800.7333333333327</v>
      </c>
      <c r="E182" s="257">
        <v>7756.4666666666653</v>
      </c>
      <c r="F182" s="257">
        <v>7710.8833333333323</v>
      </c>
      <c r="G182" s="257">
        <v>7666.616666666665</v>
      </c>
      <c r="H182" s="257">
        <v>7846.3166666666657</v>
      </c>
      <c r="I182" s="257">
        <v>7890.5833333333339</v>
      </c>
      <c r="J182" s="257">
        <v>7936.1666666666661</v>
      </c>
      <c r="K182" s="255">
        <v>7845</v>
      </c>
      <c r="L182" s="255">
        <v>7755.15</v>
      </c>
      <c r="M182" s="255">
        <v>0.13542000000000001</v>
      </c>
    </row>
    <row r="183" spans="1:13">
      <c r="A183" s="274">
        <v>174</v>
      </c>
      <c r="B183" s="255" t="s">
        <v>170</v>
      </c>
      <c r="C183" s="255">
        <v>27309.95</v>
      </c>
      <c r="D183" s="257">
        <v>27527.833333333332</v>
      </c>
      <c r="E183" s="257">
        <v>27020.516666666663</v>
      </c>
      <c r="F183" s="257">
        <v>26731.083333333332</v>
      </c>
      <c r="G183" s="257">
        <v>26223.766666666663</v>
      </c>
      <c r="H183" s="257">
        <v>27817.266666666663</v>
      </c>
      <c r="I183" s="257">
        <v>28324.583333333336</v>
      </c>
      <c r="J183" s="257">
        <v>28614.016666666663</v>
      </c>
      <c r="K183" s="255">
        <v>28035.15</v>
      </c>
      <c r="L183" s="255">
        <v>27238.400000000001</v>
      </c>
      <c r="M183" s="255">
        <v>0.49736000000000002</v>
      </c>
    </row>
    <row r="184" spans="1:13">
      <c r="A184" s="274">
        <v>175</v>
      </c>
      <c r="B184" s="255" t="s">
        <v>173</v>
      </c>
      <c r="C184" s="255">
        <v>1332.75</v>
      </c>
      <c r="D184" s="257">
        <v>1323.3666666666666</v>
      </c>
      <c r="E184" s="257">
        <v>1305.7333333333331</v>
      </c>
      <c r="F184" s="257">
        <v>1278.7166666666665</v>
      </c>
      <c r="G184" s="257">
        <v>1261.083333333333</v>
      </c>
      <c r="H184" s="257">
        <v>1350.3833333333332</v>
      </c>
      <c r="I184" s="257">
        <v>1368.0166666666669</v>
      </c>
      <c r="J184" s="257">
        <v>1395.0333333333333</v>
      </c>
      <c r="K184" s="255">
        <v>1341</v>
      </c>
      <c r="L184" s="255">
        <v>1296.3499999999999</v>
      </c>
      <c r="M184" s="255">
        <v>18.185510000000001</v>
      </c>
    </row>
    <row r="185" spans="1:13">
      <c r="A185" s="274">
        <v>176</v>
      </c>
      <c r="B185" s="255" t="s">
        <v>171</v>
      </c>
      <c r="C185" s="255">
        <v>1883</v>
      </c>
      <c r="D185" s="257">
        <v>1875.7</v>
      </c>
      <c r="E185" s="257">
        <v>1862.3000000000002</v>
      </c>
      <c r="F185" s="257">
        <v>1841.6000000000001</v>
      </c>
      <c r="G185" s="257">
        <v>1828.2000000000003</v>
      </c>
      <c r="H185" s="257">
        <v>1896.4</v>
      </c>
      <c r="I185" s="257">
        <v>1909.8000000000002</v>
      </c>
      <c r="J185" s="257">
        <v>1930.5</v>
      </c>
      <c r="K185" s="255">
        <v>1889.1</v>
      </c>
      <c r="L185" s="255">
        <v>1855</v>
      </c>
      <c r="M185" s="255">
        <v>1.6025199999999999</v>
      </c>
    </row>
    <row r="186" spans="1:13">
      <c r="A186" s="274">
        <v>177</v>
      </c>
      <c r="B186" s="255" t="s">
        <v>169</v>
      </c>
      <c r="C186" s="255">
        <v>361.7</v>
      </c>
      <c r="D186" s="257">
        <v>362.5</v>
      </c>
      <c r="E186" s="257">
        <v>358</v>
      </c>
      <c r="F186" s="257">
        <v>354.3</v>
      </c>
      <c r="G186" s="257">
        <v>349.8</v>
      </c>
      <c r="H186" s="257">
        <v>366.2</v>
      </c>
      <c r="I186" s="257">
        <v>370.7</v>
      </c>
      <c r="J186" s="257">
        <v>374.4</v>
      </c>
      <c r="K186" s="255">
        <v>367</v>
      </c>
      <c r="L186" s="255">
        <v>358.8</v>
      </c>
      <c r="M186" s="255">
        <v>417.39323999999999</v>
      </c>
    </row>
    <row r="187" spans="1:13">
      <c r="A187" s="274">
        <v>178</v>
      </c>
      <c r="B187" s="255" t="s">
        <v>168</v>
      </c>
      <c r="C187" s="255">
        <v>146.30000000000001</v>
      </c>
      <c r="D187" s="257">
        <v>147.53333333333333</v>
      </c>
      <c r="E187" s="257">
        <v>143.76666666666665</v>
      </c>
      <c r="F187" s="257">
        <v>141.23333333333332</v>
      </c>
      <c r="G187" s="257">
        <v>137.46666666666664</v>
      </c>
      <c r="H187" s="257">
        <v>150.06666666666666</v>
      </c>
      <c r="I187" s="257">
        <v>153.83333333333337</v>
      </c>
      <c r="J187" s="257">
        <v>156.36666666666667</v>
      </c>
      <c r="K187" s="255">
        <v>151.30000000000001</v>
      </c>
      <c r="L187" s="255">
        <v>145</v>
      </c>
      <c r="M187" s="255">
        <v>1143.03952</v>
      </c>
    </row>
    <row r="188" spans="1:13">
      <c r="A188" s="274">
        <v>179</v>
      </c>
      <c r="B188" s="255" t="s">
        <v>175</v>
      </c>
      <c r="C188" s="255">
        <v>698.2</v>
      </c>
      <c r="D188" s="257">
        <v>695.1</v>
      </c>
      <c r="E188" s="257">
        <v>686.7</v>
      </c>
      <c r="F188" s="257">
        <v>675.2</v>
      </c>
      <c r="G188" s="257">
        <v>666.80000000000007</v>
      </c>
      <c r="H188" s="257">
        <v>706.6</v>
      </c>
      <c r="I188" s="257">
        <v>714.99999999999989</v>
      </c>
      <c r="J188" s="257">
        <v>726.5</v>
      </c>
      <c r="K188" s="255">
        <v>703.5</v>
      </c>
      <c r="L188" s="255">
        <v>683.6</v>
      </c>
      <c r="M188" s="255">
        <v>109.24222</v>
      </c>
    </row>
    <row r="189" spans="1:13">
      <c r="A189" s="274">
        <v>180</v>
      </c>
      <c r="B189" s="255" t="s">
        <v>176</v>
      </c>
      <c r="C189" s="255">
        <v>505.25</v>
      </c>
      <c r="D189" s="257">
        <v>502.98333333333335</v>
      </c>
      <c r="E189" s="257">
        <v>496.9666666666667</v>
      </c>
      <c r="F189" s="257">
        <v>488.68333333333334</v>
      </c>
      <c r="G189" s="257">
        <v>482.66666666666669</v>
      </c>
      <c r="H189" s="257">
        <v>511.26666666666671</v>
      </c>
      <c r="I189" s="257">
        <v>517.2833333333333</v>
      </c>
      <c r="J189" s="257">
        <v>525.56666666666672</v>
      </c>
      <c r="K189" s="255">
        <v>509</v>
      </c>
      <c r="L189" s="255">
        <v>494.7</v>
      </c>
      <c r="M189" s="255">
        <v>28.729990000000001</v>
      </c>
    </row>
    <row r="190" spans="1:13">
      <c r="A190" s="274">
        <v>181</v>
      </c>
      <c r="B190" s="255" t="s">
        <v>275</v>
      </c>
      <c r="C190" s="255">
        <v>587.1</v>
      </c>
      <c r="D190" s="257">
        <v>583.9</v>
      </c>
      <c r="E190" s="257">
        <v>576.19999999999993</v>
      </c>
      <c r="F190" s="257">
        <v>565.29999999999995</v>
      </c>
      <c r="G190" s="257">
        <v>557.59999999999991</v>
      </c>
      <c r="H190" s="257">
        <v>594.79999999999995</v>
      </c>
      <c r="I190" s="257">
        <v>602.5</v>
      </c>
      <c r="J190" s="257">
        <v>613.4</v>
      </c>
      <c r="K190" s="255">
        <v>591.6</v>
      </c>
      <c r="L190" s="255">
        <v>573</v>
      </c>
      <c r="M190" s="255">
        <v>4.30389</v>
      </c>
    </row>
    <row r="191" spans="1:13">
      <c r="A191" s="274">
        <v>182</v>
      </c>
      <c r="B191" s="255" t="s">
        <v>188</v>
      </c>
      <c r="C191" s="255">
        <v>611.54999999999995</v>
      </c>
      <c r="D191" s="257">
        <v>615.41666666666663</v>
      </c>
      <c r="E191" s="257">
        <v>606.18333333333328</v>
      </c>
      <c r="F191" s="257">
        <v>600.81666666666661</v>
      </c>
      <c r="G191" s="257">
        <v>591.58333333333326</v>
      </c>
      <c r="H191" s="257">
        <v>620.7833333333333</v>
      </c>
      <c r="I191" s="257">
        <v>630.01666666666665</v>
      </c>
      <c r="J191" s="257">
        <v>635.38333333333333</v>
      </c>
      <c r="K191" s="255">
        <v>624.65</v>
      </c>
      <c r="L191" s="255">
        <v>610.04999999999995</v>
      </c>
      <c r="M191" s="255">
        <v>14.290050000000001</v>
      </c>
    </row>
    <row r="192" spans="1:13">
      <c r="A192" s="274">
        <v>183</v>
      </c>
      <c r="B192" s="255" t="s">
        <v>177</v>
      </c>
      <c r="C192" s="255">
        <v>683.8</v>
      </c>
      <c r="D192" s="257">
        <v>684.88333333333321</v>
      </c>
      <c r="E192" s="257">
        <v>679.96666666666647</v>
      </c>
      <c r="F192" s="257">
        <v>676.13333333333321</v>
      </c>
      <c r="G192" s="257">
        <v>671.21666666666647</v>
      </c>
      <c r="H192" s="257">
        <v>688.71666666666647</v>
      </c>
      <c r="I192" s="257">
        <v>693.63333333333321</v>
      </c>
      <c r="J192" s="257">
        <v>697.46666666666647</v>
      </c>
      <c r="K192" s="255">
        <v>689.8</v>
      </c>
      <c r="L192" s="255">
        <v>681.05</v>
      </c>
      <c r="M192" s="255">
        <v>26.318760000000001</v>
      </c>
    </row>
    <row r="193" spans="1:13">
      <c r="A193" s="274">
        <v>184</v>
      </c>
      <c r="B193" s="255" t="s">
        <v>183</v>
      </c>
      <c r="C193" s="255">
        <v>3145.5</v>
      </c>
      <c r="D193" s="257">
        <v>3144.9</v>
      </c>
      <c r="E193" s="257">
        <v>3125.6000000000004</v>
      </c>
      <c r="F193" s="257">
        <v>3105.7000000000003</v>
      </c>
      <c r="G193" s="257">
        <v>3086.4000000000005</v>
      </c>
      <c r="H193" s="257">
        <v>3164.8</v>
      </c>
      <c r="I193" s="257">
        <v>3184.1000000000004</v>
      </c>
      <c r="J193" s="257">
        <v>3204</v>
      </c>
      <c r="K193" s="255">
        <v>3164.2</v>
      </c>
      <c r="L193" s="255">
        <v>3125</v>
      </c>
      <c r="M193" s="255">
        <v>21.37153</v>
      </c>
    </row>
    <row r="194" spans="1:13">
      <c r="A194" s="274">
        <v>185</v>
      </c>
      <c r="B194" s="255" t="s">
        <v>804</v>
      </c>
      <c r="C194" s="255">
        <v>633.15</v>
      </c>
      <c r="D194" s="257">
        <v>630.36666666666667</v>
      </c>
      <c r="E194" s="257">
        <v>623.7833333333333</v>
      </c>
      <c r="F194" s="257">
        <v>614.41666666666663</v>
      </c>
      <c r="G194" s="257">
        <v>607.83333333333326</v>
      </c>
      <c r="H194" s="257">
        <v>639.73333333333335</v>
      </c>
      <c r="I194" s="257">
        <v>646.31666666666661</v>
      </c>
      <c r="J194" s="257">
        <v>655.68333333333339</v>
      </c>
      <c r="K194" s="255">
        <v>636.95000000000005</v>
      </c>
      <c r="L194" s="255">
        <v>621</v>
      </c>
      <c r="M194" s="255">
        <v>50.26811</v>
      </c>
    </row>
    <row r="195" spans="1:13">
      <c r="A195" s="274">
        <v>186</v>
      </c>
      <c r="B195" s="255" t="s">
        <v>179</v>
      </c>
      <c r="C195" s="255">
        <v>314.85000000000002</v>
      </c>
      <c r="D195" s="257">
        <v>311.51666666666665</v>
      </c>
      <c r="E195" s="257">
        <v>307.33333333333331</v>
      </c>
      <c r="F195" s="257">
        <v>299.81666666666666</v>
      </c>
      <c r="G195" s="257">
        <v>295.63333333333333</v>
      </c>
      <c r="H195" s="257">
        <v>319.0333333333333</v>
      </c>
      <c r="I195" s="257">
        <v>323.2166666666667</v>
      </c>
      <c r="J195" s="257">
        <v>330.73333333333329</v>
      </c>
      <c r="K195" s="255">
        <v>315.7</v>
      </c>
      <c r="L195" s="255">
        <v>304</v>
      </c>
      <c r="M195" s="255">
        <v>532.60388</v>
      </c>
    </row>
    <row r="196" spans="1:13">
      <c r="A196" s="274">
        <v>187</v>
      </c>
      <c r="B196" s="246" t="s">
        <v>181</v>
      </c>
      <c r="C196" s="246">
        <v>109.95</v>
      </c>
      <c r="D196" s="281">
        <v>107.88333333333333</v>
      </c>
      <c r="E196" s="281">
        <v>105.26666666666665</v>
      </c>
      <c r="F196" s="281">
        <v>100.58333333333333</v>
      </c>
      <c r="G196" s="281">
        <v>97.966666666666654</v>
      </c>
      <c r="H196" s="281">
        <v>112.56666666666665</v>
      </c>
      <c r="I196" s="281">
        <v>115.18333333333332</v>
      </c>
      <c r="J196" s="281">
        <v>119.86666666666665</v>
      </c>
      <c r="K196" s="246">
        <v>110.5</v>
      </c>
      <c r="L196" s="246">
        <v>103.2</v>
      </c>
      <c r="M196" s="246">
        <v>700.28129000000001</v>
      </c>
    </row>
    <row r="197" spans="1:13">
      <c r="A197" s="274">
        <v>188</v>
      </c>
      <c r="B197" s="246" t="s">
        <v>182</v>
      </c>
      <c r="C197" s="246">
        <v>1216.3499999999999</v>
      </c>
      <c r="D197" s="281">
        <v>1215.1166666666666</v>
      </c>
      <c r="E197" s="281">
        <v>1201.2333333333331</v>
      </c>
      <c r="F197" s="281">
        <v>1186.1166666666666</v>
      </c>
      <c r="G197" s="281">
        <v>1172.2333333333331</v>
      </c>
      <c r="H197" s="281">
        <v>1230.2333333333331</v>
      </c>
      <c r="I197" s="281">
        <v>1244.1166666666668</v>
      </c>
      <c r="J197" s="281">
        <v>1259.2333333333331</v>
      </c>
      <c r="K197" s="246">
        <v>1229</v>
      </c>
      <c r="L197" s="246">
        <v>1200</v>
      </c>
      <c r="M197" s="246">
        <v>280.80883999999998</v>
      </c>
    </row>
    <row r="198" spans="1:13">
      <c r="A198" s="274">
        <v>189</v>
      </c>
      <c r="B198" s="246" t="s">
        <v>184</v>
      </c>
      <c r="C198" s="246">
        <v>990.5</v>
      </c>
      <c r="D198" s="281">
        <v>985.41666666666663</v>
      </c>
      <c r="E198" s="281">
        <v>978.18333333333328</v>
      </c>
      <c r="F198" s="281">
        <v>965.86666666666667</v>
      </c>
      <c r="G198" s="281">
        <v>958.63333333333333</v>
      </c>
      <c r="H198" s="281">
        <v>997.73333333333323</v>
      </c>
      <c r="I198" s="281">
        <v>1004.9666666666666</v>
      </c>
      <c r="J198" s="281">
        <v>1017.2833333333332</v>
      </c>
      <c r="K198" s="246">
        <v>992.65</v>
      </c>
      <c r="L198" s="246">
        <v>973.1</v>
      </c>
      <c r="M198" s="246">
        <v>20.36101</v>
      </c>
    </row>
    <row r="199" spans="1:13">
      <c r="A199" s="274">
        <v>190</v>
      </c>
      <c r="B199" s="246" t="s">
        <v>164</v>
      </c>
      <c r="C199" s="246">
        <v>951.9</v>
      </c>
      <c r="D199" s="281">
        <v>958.30000000000007</v>
      </c>
      <c r="E199" s="281">
        <v>943.60000000000014</v>
      </c>
      <c r="F199" s="281">
        <v>935.30000000000007</v>
      </c>
      <c r="G199" s="281">
        <v>920.60000000000014</v>
      </c>
      <c r="H199" s="281">
        <v>966.60000000000014</v>
      </c>
      <c r="I199" s="281">
        <v>981.30000000000018</v>
      </c>
      <c r="J199" s="281">
        <v>989.60000000000014</v>
      </c>
      <c r="K199" s="246">
        <v>973</v>
      </c>
      <c r="L199" s="246">
        <v>950</v>
      </c>
      <c r="M199" s="246">
        <v>3.3805499999999999</v>
      </c>
    </row>
    <row r="200" spans="1:13">
      <c r="A200" s="274">
        <v>191</v>
      </c>
      <c r="B200" s="246" t="s">
        <v>185</v>
      </c>
      <c r="C200" s="246">
        <v>1455.15</v>
      </c>
      <c r="D200" s="281">
        <v>1456.6333333333332</v>
      </c>
      <c r="E200" s="281">
        <v>1443.5166666666664</v>
      </c>
      <c r="F200" s="281">
        <v>1431.8833333333332</v>
      </c>
      <c r="G200" s="281">
        <v>1418.7666666666664</v>
      </c>
      <c r="H200" s="281">
        <v>1468.2666666666664</v>
      </c>
      <c r="I200" s="281">
        <v>1481.3833333333332</v>
      </c>
      <c r="J200" s="281">
        <v>1493.0166666666664</v>
      </c>
      <c r="K200" s="246">
        <v>1469.75</v>
      </c>
      <c r="L200" s="246">
        <v>1445</v>
      </c>
      <c r="M200" s="246">
        <v>13.22561</v>
      </c>
    </row>
    <row r="201" spans="1:13">
      <c r="A201" s="274">
        <v>192</v>
      </c>
      <c r="B201" s="246" t="s">
        <v>186</v>
      </c>
      <c r="C201" s="246">
        <v>2766.8</v>
      </c>
      <c r="D201" s="281">
        <v>2722.8833333333332</v>
      </c>
      <c r="E201" s="281">
        <v>2662.9166666666665</v>
      </c>
      <c r="F201" s="281">
        <v>2559.0333333333333</v>
      </c>
      <c r="G201" s="281">
        <v>2499.0666666666666</v>
      </c>
      <c r="H201" s="281">
        <v>2826.7666666666664</v>
      </c>
      <c r="I201" s="281">
        <v>2886.7333333333336</v>
      </c>
      <c r="J201" s="281">
        <v>2990.6166666666663</v>
      </c>
      <c r="K201" s="246">
        <v>2782.85</v>
      </c>
      <c r="L201" s="246">
        <v>2619</v>
      </c>
      <c r="M201" s="246">
        <v>10.04172</v>
      </c>
    </row>
    <row r="202" spans="1:13">
      <c r="A202" s="274">
        <v>193</v>
      </c>
      <c r="B202" s="246" t="s">
        <v>187</v>
      </c>
      <c r="C202" s="246">
        <v>451.2</v>
      </c>
      <c r="D202" s="281">
        <v>440.95</v>
      </c>
      <c r="E202" s="281">
        <v>427.9</v>
      </c>
      <c r="F202" s="281">
        <v>404.59999999999997</v>
      </c>
      <c r="G202" s="281">
        <v>391.54999999999995</v>
      </c>
      <c r="H202" s="281">
        <v>464.25</v>
      </c>
      <c r="I202" s="281">
        <v>477.30000000000007</v>
      </c>
      <c r="J202" s="281">
        <v>500.6</v>
      </c>
      <c r="K202" s="246">
        <v>454</v>
      </c>
      <c r="L202" s="246">
        <v>417.65</v>
      </c>
      <c r="M202" s="246">
        <v>30.967569999999998</v>
      </c>
    </row>
    <row r="203" spans="1:13">
      <c r="A203" s="274">
        <v>194</v>
      </c>
      <c r="B203" s="246" t="s">
        <v>510</v>
      </c>
      <c r="C203" s="246">
        <v>747.75</v>
      </c>
      <c r="D203" s="281">
        <v>753.25</v>
      </c>
      <c r="E203" s="281">
        <v>740.5</v>
      </c>
      <c r="F203" s="281">
        <v>733.25</v>
      </c>
      <c r="G203" s="281">
        <v>720.5</v>
      </c>
      <c r="H203" s="281">
        <v>760.5</v>
      </c>
      <c r="I203" s="281">
        <v>773.25</v>
      </c>
      <c r="J203" s="281">
        <v>780.5</v>
      </c>
      <c r="K203" s="246">
        <v>766</v>
      </c>
      <c r="L203" s="246">
        <v>746</v>
      </c>
      <c r="M203" s="246">
        <v>4.3402099999999999</v>
      </c>
    </row>
    <row r="204" spans="1:13">
      <c r="A204" s="274">
        <v>195</v>
      </c>
      <c r="B204" s="246" t="s">
        <v>193</v>
      </c>
      <c r="C204" s="246">
        <v>674.6</v>
      </c>
      <c r="D204" s="281">
        <v>663.5</v>
      </c>
      <c r="E204" s="281">
        <v>646.65</v>
      </c>
      <c r="F204" s="281">
        <v>618.69999999999993</v>
      </c>
      <c r="G204" s="281">
        <v>601.84999999999991</v>
      </c>
      <c r="H204" s="281">
        <v>691.45</v>
      </c>
      <c r="I204" s="281">
        <v>708.3</v>
      </c>
      <c r="J204" s="281">
        <v>736.25000000000011</v>
      </c>
      <c r="K204" s="246">
        <v>680.35</v>
      </c>
      <c r="L204" s="246">
        <v>635.54999999999995</v>
      </c>
      <c r="M204" s="246">
        <v>167.27736999999999</v>
      </c>
    </row>
    <row r="205" spans="1:13">
      <c r="A205" s="274">
        <v>196</v>
      </c>
      <c r="B205" s="246" t="s">
        <v>191</v>
      </c>
      <c r="C205" s="246">
        <v>6403.1</v>
      </c>
      <c r="D205" s="281">
        <v>6446.0333333333328</v>
      </c>
      <c r="E205" s="281">
        <v>6287.0666666666657</v>
      </c>
      <c r="F205" s="281">
        <v>6171.0333333333328</v>
      </c>
      <c r="G205" s="281">
        <v>6012.0666666666657</v>
      </c>
      <c r="H205" s="281">
        <v>6562.0666666666657</v>
      </c>
      <c r="I205" s="281">
        <v>6721.0333333333328</v>
      </c>
      <c r="J205" s="281">
        <v>6837.0666666666657</v>
      </c>
      <c r="K205" s="246">
        <v>6605</v>
      </c>
      <c r="L205" s="246">
        <v>6330</v>
      </c>
      <c r="M205" s="246">
        <v>8.72011</v>
      </c>
    </row>
    <row r="206" spans="1:13">
      <c r="A206" s="274">
        <v>197</v>
      </c>
      <c r="B206" s="246" t="s">
        <v>192</v>
      </c>
      <c r="C206" s="246">
        <v>34.5</v>
      </c>
      <c r="D206" s="281">
        <v>34.766666666666673</v>
      </c>
      <c r="E206" s="281">
        <v>34.083333333333343</v>
      </c>
      <c r="F206" s="281">
        <v>33.666666666666671</v>
      </c>
      <c r="G206" s="281">
        <v>32.983333333333341</v>
      </c>
      <c r="H206" s="281">
        <v>35.183333333333344</v>
      </c>
      <c r="I206" s="281">
        <v>35.866666666666667</v>
      </c>
      <c r="J206" s="281">
        <v>36.283333333333346</v>
      </c>
      <c r="K206" s="246">
        <v>35.450000000000003</v>
      </c>
      <c r="L206" s="246">
        <v>34.35</v>
      </c>
      <c r="M206" s="246">
        <v>114.46516</v>
      </c>
    </row>
    <row r="207" spans="1:13">
      <c r="A207" s="274">
        <v>198</v>
      </c>
      <c r="B207" s="246" t="s">
        <v>189</v>
      </c>
      <c r="C207" s="246">
        <v>1207.5999999999999</v>
      </c>
      <c r="D207" s="281">
        <v>1217.1666666666665</v>
      </c>
      <c r="E207" s="281">
        <v>1195.7833333333331</v>
      </c>
      <c r="F207" s="281">
        <v>1183.9666666666665</v>
      </c>
      <c r="G207" s="281">
        <v>1162.583333333333</v>
      </c>
      <c r="H207" s="281">
        <v>1228.9833333333331</v>
      </c>
      <c r="I207" s="281">
        <v>1250.3666666666663</v>
      </c>
      <c r="J207" s="281">
        <v>1262.1833333333332</v>
      </c>
      <c r="K207" s="246">
        <v>1238.55</v>
      </c>
      <c r="L207" s="246">
        <v>1205.3499999999999</v>
      </c>
      <c r="M207" s="246">
        <v>3.1065700000000001</v>
      </c>
    </row>
    <row r="208" spans="1:13">
      <c r="A208" s="274">
        <v>199</v>
      </c>
      <c r="B208" s="246" t="s">
        <v>141</v>
      </c>
      <c r="C208" s="246">
        <v>551.54999999999995</v>
      </c>
      <c r="D208" s="281">
        <v>550.19999999999993</v>
      </c>
      <c r="E208" s="281">
        <v>545.39999999999986</v>
      </c>
      <c r="F208" s="281">
        <v>539.24999999999989</v>
      </c>
      <c r="G208" s="281">
        <v>534.44999999999982</v>
      </c>
      <c r="H208" s="281">
        <v>556.34999999999991</v>
      </c>
      <c r="I208" s="281">
        <v>561.14999999999986</v>
      </c>
      <c r="J208" s="281">
        <v>567.29999999999995</v>
      </c>
      <c r="K208" s="246">
        <v>555</v>
      </c>
      <c r="L208" s="246">
        <v>544.04999999999995</v>
      </c>
      <c r="M208" s="246">
        <v>10.43521</v>
      </c>
    </row>
    <row r="209" spans="1:13">
      <c r="A209" s="274">
        <v>200</v>
      </c>
      <c r="B209" s="246" t="s">
        <v>277</v>
      </c>
      <c r="C209" s="246">
        <v>224.8</v>
      </c>
      <c r="D209" s="281">
        <v>224.66666666666666</v>
      </c>
      <c r="E209" s="281">
        <v>222.58333333333331</v>
      </c>
      <c r="F209" s="281">
        <v>220.36666666666665</v>
      </c>
      <c r="G209" s="281">
        <v>218.2833333333333</v>
      </c>
      <c r="H209" s="281">
        <v>226.88333333333333</v>
      </c>
      <c r="I209" s="281">
        <v>228.96666666666664</v>
      </c>
      <c r="J209" s="281">
        <v>231.18333333333334</v>
      </c>
      <c r="K209" s="246">
        <v>226.75</v>
      </c>
      <c r="L209" s="246">
        <v>222.45</v>
      </c>
      <c r="M209" s="246">
        <v>6.7533500000000002</v>
      </c>
    </row>
    <row r="210" spans="1:13">
      <c r="A210" s="274">
        <v>201</v>
      </c>
      <c r="B210" s="246" t="s">
        <v>522</v>
      </c>
      <c r="C210" s="246">
        <v>985.2</v>
      </c>
      <c r="D210" s="281">
        <v>991.30000000000007</v>
      </c>
      <c r="E210" s="281">
        <v>975.00000000000011</v>
      </c>
      <c r="F210" s="281">
        <v>964.80000000000007</v>
      </c>
      <c r="G210" s="281">
        <v>948.50000000000011</v>
      </c>
      <c r="H210" s="281">
        <v>1001.5000000000001</v>
      </c>
      <c r="I210" s="281">
        <v>1017.8000000000001</v>
      </c>
      <c r="J210" s="281">
        <v>1028</v>
      </c>
      <c r="K210" s="246">
        <v>1007.6</v>
      </c>
      <c r="L210" s="246">
        <v>981.1</v>
      </c>
      <c r="M210" s="246">
        <v>1.3645</v>
      </c>
    </row>
    <row r="211" spans="1:13">
      <c r="A211" s="274">
        <v>202</v>
      </c>
      <c r="B211" s="246" t="s">
        <v>118</v>
      </c>
      <c r="C211" s="246">
        <v>8.1999999999999993</v>
      </c>
      <c r="D211" s="281">
        <v>8.1833333333333336</v>
      </c>
      <c r="E211" s="281">
        <v>8.0666666666666664</v>
      </c>
      <c r="F211" s="281">
        <v>7.9333333333333336</v>
      </c>
      <c r="G211" s="281">
        <v>7.8166666666666664</v>
      </c>
      <c r="H211" s="281">
        <v>8.3166666666666664</v>
      </c>
      <c r="I211" s="281">
        <v>8.4333333333333336</v>
      </c>
      <c r="J211" s="281">
        <v>8.5666666666666664</v>
      </c>
      <c r="K211" s="246">
        <v>8.3000000000000007</v>
      </c>
      <c r="L211" s="246">
        <v>8.0500000000000007</v>
      </c>
      <c r="M211" s="246">
        <v>1735.713</v>
      </c>
    </row>
    <row r="212" spans="1:13">
      <c r="A212" s="274">
        <v>203</v>
      </c>
      <c r="B212" s="246" t="s">
        <v>195</v>
      </c>
      <c r="C212" s="246">
        <v>967.9</v>
      </c>
      <c r="D212" s="281">
        <v>969.19999999999993</v>
      </c>
      <c r="E212" s="281">
        <v>959.69999999999982</v>
      </c>
      <c r="F212" s="281">
        <v>951.49999999999989</v>
      </c>
      <c r="G212" s="281">
        <v>941.99999999999977</v>
      </c>
      <c r="H212" s="281">
        <v>977.39999999999986</v>
      </c>
      <c r="I212" s="281">
        <v>986.90000000000009</v>
      </c>
      <c r="J212" s="281">
        <v>995.09999999999991</v>
      </c>
      <c r="K212" s="246">
        <v>978.7</v>
      </c>
      <c r="L212" s="246">
        <v>961</v>
      </c>
      <c r="M212" s="246">
        <v>12.691330000000001</v>
      </c>
    </row>
    <row r="213" spans="1:13">
      <c r="A213" s="274">
        <v>204</v>
      </c>
      <c r="B213" s="246" t="s">
        <v>528</v>
      </c>
      <c r="C213" s="246">
        <v>2135</v>
      </c>
      <c r="D213" s="281">
        <v>2137.5666666666671</v>
      </c>
      <c r="E213" s="281">
        <v>2111.2833333333342</v>
      </c>
      <c r="F213" s="281">
        <v>2087.5666666666671</v>
      </c>
      <c r="G213" s="281">
        <v>2061.2833333333342</v>
      </c>
      <c r="H213" s="281">
        <v>2161.2833333333342</v>
      </c>
      <c r="I213" s="281">
        <v>2187.5666666666671</v>
      </c>
      <c r="J213" s="281">
        <v>2211.2833333333342</v>
      </c>
      <c r="K213" s="246">
        <v>2163.85</v>
      </c>
      <c r="L213" s="246">
        <v>2113.85</v>
      </c>
      <c r="M213" s="246">
        <v>0.94806000000000001</v>
      </c>
    </row>
    <row r="214" spans="1:13">
      <c r="A214" s="274">
        <v>205</v>
      </c>
      <c r="B214" s="246" t="s">
        <v>196</v>
      </c>
      <c r="C214" s="281">
        <v>525.95000000000005</v>
      </c>
      <c r="D214" s="281">
        <v>522.56666666666672</v>
      </c>
      <c r="E214" s="281">
        <v>516.63333333333344</v>
      </c>
      <c r="F214" s="281">
        <v>507.31666666666672</v>
      </c>
      <c r="G214" s="281">
        <v>501.38333333333344</v>
      </c>
      <c r="H214" s="281">
        <v>531.88333333333344</v>
      </c>
      <c r="I214" s="281">
        <v>537.81666666666661</v>
      </c>
      <c r="J214" s="281">
        <v>547.13333333333344</v>
      </c>
      <c r="K214" s="281">
        <v>528.5</v>
      </c>
      <c r="L214" s="281">
        <v>513.25</v>
      </c>
      <c r="M214" s="281">
        <v>125.44472</v>
      </c>
    </row>
    <row r="215" spans="1:13">
      <c r="A215" s="274">
        <v>206</v>
      </c>
      <c r="B215" s="246" t="s">
        <v>197</v>
      </c>
      <c r="C215" s="281">
        <v>13.1</v>
      </c>
      <c r="D215" s="281">
        <v>13.199999999999998</v>
      </c>
      <c r="E215" s="281">
        <v>12.949999999999996</v>
      </c>
      <c r="F215" s="281">
        <v>12.799999999999999</v>
      </c>
      <c r="G215" s="281">
        <v>12.549999999999997</v>
      </c>
      <c r="H215" s="281">
        <v>13.349999999999994</v>
      </c>
      <c r="I215" s="281">
        <v>13.599999999999998</v>
      </c>
      <c r="J215" s="281">
        <v>13.749999999999993</v>
      </c>
      <c r="K215" s="281">
        <v>13.45</v>
      </c>
      <c r="L215" s="281">
        <v>13.05</v>
      </c>
      <c r="M215" s="281">
        <v>1139.7049400000001</v>
      </c>
    </row>
    <row r="216" spans="1:13">
      <c r="A216" s="274">
        <v>207</v>
      </c>
      <c r="B216" s="246" t="s">
        <v>198</v>
      </c>
      <c r="C216" s="281">
        <v>189</v>
      </c>
      <c r="D216" s="281">
        <v>189.7166666666667</v>
      </c>
      <c r="E216" s="281">
        <v>185.8333333333334</v>
      </c>
      <c r="F216" s="281">
        <v>182.66666666666671</v>
      </c>
      <c r="G216" s="281">
        <v>178.78333333333342</v>
      </c>
      <c r="H216" s="281">
        <v>192.88333333333338</v>
      </c>
      <c r="I216" s="281">
        <v>196.76666666666671</v>
      </c>
      <c r="J216" s="281">
        <v>199.93333333333337</v>
      </c>
      <c r="K216" s="281">
        <v>193.6</v>
      </c>
      <c r="L216" s="281">
        <v>186.55</v>
      </c>
      <c r="M216" s="281">
        <v>136.95685</v>
      </c>
    </row>
    <row r="217" spans="1:13">
      <c r="A217" s="274"/>
      <c r="B217" s="246"/>
      <c r="C217" s="281"/>
      <c r="D217" s="281"/>
      <c r="E217" s="281"/>
      <c r="F217" s="281"/>
      <c r="G217" s="281"/>
      <c r="H217" s="281"/>
      <c r="I217" s="281"/>
      <c r="J217" s="281"/>
      <c r="K217" s="281"/>
      <c r="L217" s="281"/>
      <c r="M217" s="281"/>
    </row>
    <row r="218" spans="1:13">
      <c r="A218" s="38"/>
      <c r="B218" s="265"/>
      <c r="C218" s="264"/>
      <c r="D218" s="264"/>
      <c r="E218" s="264"/>
      <c r="F218" s="264"/>
      <c r="G218" s="264"/>
      <c r="H218" s="264"/>
      <c r="I218" s="264"/>
      <c r="J218" s="264"/>
      <c r="K218" s="264"/>
      <c r="L218" s="285"/>
      <c r="M218" s="13"/>
    </row>
    <row r="219" spans="1:13">
      <c r="A219" s="38"/>
      <c r="B219" s="13"/>
      <c r="C219" s="264"/>
      <c r="D219" s="264"/>
      <c r="E219" s="264"/>
      <c r="F219" s="264"/>
      <c r="G219" s="264"/>
      <c r="H219" s="264"/>
      <c r="I219" s="264"/>
      <c r="J219" s="264"/>
      <c r="K219" s="264"/>
      <c r="L219" s="285"/>
      <c r="M219" s="13"/>
    </row>
    <row r="220" spans="1:13">
      <c r="A220" s="38"/>
      <c r="B220" s="13"/>
      <c r="C220" s="264"/>
      <c r="D220" s="264"/>
      <c r="E220" s="264"/>
      <c r="F220" s="264"/>
      <c r="G220" s="264"/>
      <c r="H220" s="264"/>
      <c r="I220" s="264"/>
      <c r="J220" s="264"/>
      <c r="K220" s="264"/>
      <c r="L220" s="285"/>
      <c r="M220" s="13"/>
    </row>
    <row r="221" spans="1:13">
      <c r="A221" s="282" t="s">
        <v>279</v>
      </c>
      <c r="B221" s="13"/>
      <c r="C221" s="264"/>
      <c r="D221" s="264"/>
      <c r="E221" s="264"/>
      <c r="F221" s="264"/>
      <c r="G221" s="264"/>
      <c r="H221" s="264"/>
      <c r="I221" s="264"/>
      <c r="J221" s="264"/>
      <c r="K221" s="264"/>
      <c r="L221" s="285"/>
      <c r="M221" s="13"/>
    </row>
    <row r="222" spans="1:13">
      <c r="B222" s="13"/>
      <c r="C222" s="264"/>
      <c r="D222" s="264"/>
      <c r="E222" s="264"/>
      <c r="F222" s="264"/>
      <c r="G222" s="264"/>
      <c r="H222" s="264"/>
      <c r="I222" s="264"/>
      <c r="J222" s="264"/>
      <c r="K222" s="264"/>
      <c r="L222" s="285"/>
      <c r="M222" s="13"/>
    </row>
    <row r="223" spans="1:13">
      <c r="B223" s="13"/>
      <c r="C223" s="264"/>
      <c r="D223" s="264"/>
      <c r="E223" s="264"/>
      <c r="F223" s="264"/>
      <c r="G223" s="264"/>
      <c r="H223" s="264"/>
      <c r="I223" s="264"/>
      <c r="J223" s="264"/>
      <c r="K223" s="264"/>
      <c r="L223" s="285"/>
      <c r="M223" s="13"/>
    </row>
    <row r="224" spans="1:13">
      <c r="A224" s="283" t="s">
        <v>280</v>
      </c>
      <c r="B224" s="13"/>
      <c r="C224" s="264"/>
      <c r="D224" s="264"/>
      <c r="E224" s="264"/>
      <c r="F224" s="264"/>
      <c r="G224" s="264"/>
      <c r="H224" s="264"/>
      <c r="I224" s="264"/>
      <c r="J224" s="264"/>
      <c r="K224" s="264"/>
      <c r="L224" s="285"/>
      <c r="M224" s="13"/>
    </row>
    <row r="225" spans="1:15">
      <c r="A225" s="284"/>
      <c r="B225" s="13"/>
      <c r="C225" s="264"/>
      <c r="D225" s="264"/>
      <c r="E225" s="264"/>
      <c r="F225" s="264"/>
      <c r="G225" s="264"/>
      <c r="H225" s="264"/>
      <c r="I225" s="264"/>
      <c r="J225" s="264"/>
      <c r="K225" s="264"/>
      <c r="L225" s="285"/>
      <c r="M225" s="13"/>
    </row>
    <row r="226" spans="1:15">
      <c r="A226" s="268" t="s">
        <v>281</v>
      </c>
      <c r="B226" s="13"/>
      <c r="C226" s="264"/>
      <c r="D226" s="264"/>
      <c r="E226" s="264"/>
      <c r="F226" s="264"/>
      <c r="G226" s="264"/>
      <c r="H226" s="264"/>
      <c r="I226" s="264"/>
      <c r="J226" s="264"/>
      <c r="K226" s="264"/>
      <c r="L226" s="285"/>
      <c r="M226" s="13"/>
    </row>
    <row r="227" spans="1:15">
      <c r="A227" s="269" t="s">
        <v>199</v>
      </c>
      <c r="B227" s="13"/>
      <c r="C227" s="264"/>
      <c r="D227" s="264"/>
      <c r="E227" s="264"/>
      <c r="F227" s="264"/>
      <c r="G227" s="264"/>
      <c r="H227" s="264"/>
      <c r="I227" s="264"/>
      <c r="J227" s="264"/>
      <c r="K227" s="264"/>
      <c r="L227" s="285"/>
      <c r="M227" s="13"/>
      <c r="N227" s="13"/>
      <c r="O227" s="13"/>
    </row>
    <row r="228" spans="1:15">
      <c r="A228" s="269" t="s">
        <v>200</v>
      </c>
      <c r="B228" s="13"/>
      <c r="C228" s="264"/>
      <c r="D228" s="264"/>
      <c r="E228" s="264"/>
      <c r="F228" s="264"/>
      <c r="G228" s="264"/>
      <c r="H228" s="264"/>
      <c r="I228" s="264"/>
      <c r="J228" s="264"/>
      <c r="K228" s="264"/>
      <c r="L228" s="285"/>
      <c r="M228" s="13"/>
      <c r="N228" s="13"/>
      <c r="O228" s="13"/>
    </row>
    <row r="229" spans="1:15">
      <c r="A229" s="269" t="s">
        <v>201</v>
      </c>
      <c r="B229" s="13"/>
      <c r="C229" s="266"/>
      <c r="D229" s="266"/>
      <c r="E229" s="266"/>
      <c r="F229" s="266"/>
      <c r="G229" s="266"/>
      <c r="H229" s="266"/>
      <c r="I229" s="266"/>
      <c r="J229" s="266"/>
      <c r="K229" s="266"/>
      <c r="L229" s="285"/>
      <c r="M229" s="13"/>
      <c r="N229" s="13"/>
      <c r="O229" s="13"/>
    </row>
    <row r="230" spans="1:15">
      <c r="A230" s="269" t="s">
        <v>202</v>
      </c>
      <c r="B230" s="13"/>
      <c r="C230" s="264"/>
      <c r="D230" s="264"/>
      <c r="E230" s="264"/>
      <c r="F230" s="264"/>
      <c r="G230" s="264"/>
      <c r="H230" s="264"/>
      <c r="I230" s="264"/>
      <c r="J230" s="264"/>
      <c r="K230" s="264"/>
      <c r="L230" s="285"/>
      <c r="M230" s="13"/>
      <c r="N230" s="13"/>
      <c r="O230" s="13"/>
    </row>
    <row r="231" spans="1:15">
      <c r="A231" s="269" t="s">
        <v>203</v>
      </c>
      <c r="B231" s="13"/>
      <c r="C231" s="264"/>
      <c r="D231" s="264"/>
      <c r="E231" s="264"/>
      <c r="F231" s="264"/>
      <c r="G231" s="264"/>
      <c r="H231" s="264"/>
      <c r="I231" s="264"/>
      <c r="J231" s="264"/>
      <c r="K231" s="264"/>
      <c r="L231" s="285"/>
      <c r="M231" s="13"/>
      <c r="N231" s="13"/>
      <c r="O231" s="13"/>
    </row>
    <row r="232" spans="1:15">
      <c r="A232" s="270"/>
      <c r="B232" s="13"/>
      <c r="C232" s="264"/>
      <c r="D232" s="264"/>
      <c r="E232" s="264"/>
      <c r="F232" s="264"/>
      <c r="G232" s="264"/>
      <c r="H232" s="264"/>
      <c r="I232" s="264"/>
      <c r="J232" s="264"/>
      <c r="K232" s="264"/>
      <c r="L232" s="285"/>
      <c r="M232" s="13"/>
      <c r="N232" s="13"/>
      <c r="O232" s="13"/>
    </row>
    <row r="233" spans="1:15">
      <c r="A233" s="13"/>
      <c r="B233" s="13"/>
      <c r="C233" s="264"/>
      <c r="D233" s="264"/>
      <c r="E233" s="264"/>
      <c r="F233" s="264"/>
      <c r="G233" s="264"/>
      <c r="H233" s="264"/>
      <c r="I233" s="264"/>
      <c r="J233" s="264"/>
      <c r="K233" s="264"/>
      <c r="L233" s="285"/>
      <c r="M233" s="13"/>
      <c r="N233" s="13"/>
      <c r="O233" s="13"/>
    </row>
    <row r="234" spans="1:15">
      <c r="A234" s="13"/>
      <c r="B234" s="13"/>
      <c r="C234" s="264"/>
      <c r="D234" s="264"/>
      <c r="E234" s="264"/>
      <c r="F234" s="264"/>
      <c r="G234" s="264"/>
      <c r="H234" s="264"/>
      <c r="I234" s="264"/>
      <c r="J234" s="264"/>
      <c r="K234" s="264"/>
      <c r="L234" s="285"/>
      <c r="M234" s="13"/>
      <c r="N234" s="13"/>
      <c r="O234" s="13"/>
    </row>
    <row r="235" spans="1:15">
      <c r="A235" s="13"/>
      <c r="B235" s="13"/>
      <c r="C235" s="264"/>
      <c r="D235" s="264"/>
      <c r="E235" s="264"/>
      <c r="F235" s="264"/>
      <c r="G235" s="264"/>
      <c r="H235" s="264"/>
      <c r="I235" s="264"/>
      <c r="J235" s="264"/>
      <c r="K235" s="264"/>
      <c r="L235" s="285"/>
      <c r="M235" s="13"/>
      <c r="N235" s="13"/>
      <c r="O235" s="13"/>
    </row>
    <row r="236" spans="1:15">
      <c r="A236" s="13"/>
      <c r="B236" s="13"/>
      <c r="C236" s="264"/>
      <c r="D236" s="264"/>
      <c r="E236" s="264"/>
      <c r="F236" s="264"/>
      <c r="G236" s="264"/>
      <c r="H236" s="264"/>
      <c r="I236" s="264"/>
      <c r="J236" s="264"/>
      <c r="K236" s="264"/>
      <c r="L236" s="285"/>
      <c r="M236" s="13"/>
      <c r="N236" s="13"/>
      <c r="O236" s="13"/>
    </row>
    <row r="237" spans="1:15">
      <c r="A237" s="249" t="s">
        <v>204</v>
      </c>
      <c r="B237" s="13"/>
      <c r="C237" s="264"/>
      <c r="D237" s="264"/>
      <c r="E237" s="264"/>
      <c r="F237" s="264"/>
      <c r="G237" s="264"/>
      <c r="H237" s="264"/>
      <c r="I237" s="264"/>
      <c r="J237" s="264"/>
      <c r="K237" s="264"/>
      <c r="L237" s="285"/>
      <c r="M237" s="13"/>
      <c r="N237" s="13"/>
      <c r="O237" s="13"/>
    </row>
    <row r="238" spans="1:15">
      <c r="A238" s="267" t="s">
        <v>205</v>
      </c>
      <c r="B238" s="13"/>
      <c r="C238" s="264"/>
      <c r="D238" s="264"/>
      <c r="E238" s="264"/>
      <c r="F238" s="264"/>
      <c r="G238" s="264"/>
      <c r="H238" s="264"/>
      <c r="I238" s="264"/>
      <c r="J238" s="264"/>
      <c r="K238" s="264"/>
      <c r="L238" s="285"/>
      <c r="M238" s="13"/>
    </row>
    <row r="239" spans="1:15">
      <c r="A239" s="267" t="s">
        <v>206</v>
      </c>
      <c r="B239" s="13"/>
      <c r="C239" s="264"/>
      <c r="D239" s="264"/>
      <c r="E239" s="264"/>
      <c r="F239" s="264"/>
      <c r="G239" s="264"/>
      <c r="H239" s="264"/>
      <c r="I239" s="264"/>
      <c r="J239" s="264"/>
      <c r="K239" s="264"/>
      <c r="L239" s="285"/>
      <c r="M239" s="13"/>
    </row>
    <row r="240" spans="1:15">
      <c r="A240" s="267" t="s">
        <v>207</v>
      </c>
      <c r="B240" s="13"/>
      <c r="C240" s="264"/>
      <c r="D240" s="264"/>
      <c r="E240" s="264"/>
      <c r="F240" s="264"/>
      <c r="G240" s="264"/>
      <c r="H240" s="264"/>
      <c r="I240" s="264"/>
      <c r="J240" s="264"/>
      <c r="K240" s="264"/>
      <c r="L240" s="285"/>
      <c r="M240" s="13"/>
    </row>
    <row r="241" spans="1:13">
      <c r="A241" s="271" t="s">
        <v>208</v>
      </c>
      <c r="B241" s="13"/>
      <c r="C241" s="264"/>
      <c r="D241" s="264"/>
      <c r="E241" s="264"/>
      <c r="F241" s="264"/>
      <c r="G241" s="264"/>
      <c r="H241" s="264"/>
      <c r="I241" s="264"/>
      <c r="J241" s="264"/>
      <c r="K241" s="264"/>
      <c r="L241" s="285"/>
      <c r="M241" s="13"/>
    </row>
    <row r="242" spans="1:13">
      <c r="A242" s="271" t="s">
        <v>209</v>
      </c>
      <c r="B242" s="13"/>
      <c r="C242" s="264"/>
      <c r="D242" s="264"/>
      <c r="E242" s="264"/>
      <c r="F242" s="264"/>
      <c r="G242" s="264"/>
      <c r="H242" s="264"/>
      <c r="I242" s="264"/>
      <c r="J242" s="264"/>
      <c r="K242" s="264"/>
      <c r="L242" s="285"/>
      <c r="M242" s="13"/>
    </row>
    <row r="243" spans="1:13">
      <c r="A243" s="271" t="s">
        <v>210</v>
      </c>
      <c r="B243" s="13"/>
      <c r="C243" s="264"/>
      <c r="D243" s="264"/>
      <c r="E243" s="264"/>
      <c r="F243" s="264"/>
      <c r="G243" s="264"/>
      <c r="H243" s="264"/>
      <c r="I243" s="264"/>
      <c r="J243" s="264"/>
      <c r="K243" s="264"/>
      <c r="L243" s="285"/>
      <c r="M243" s="13"/>
    </row>
    <row r="244" spans="1:13">
      <c r="A244" s="271" t="s">
        <v>211</v>
      </c>
      <c r="B244" s="13"/>
      <c r="C244" s="264"/>
      <c r="D244" s="264"/>
      <c r="E244" s="264"/>
      <c r="F244" s="264"/>
      <c r="G244" s="264"/>
      <c r="H244" s="264"/>
      <c r="I244" s="264"/>
      <c r="J244" s="264"/>
      <c r="K244" s="264"/>
      <c r="L244" s="285"/>
      <c r="M244" s="13"/>
    </row>
    <row r="245" spans="1:13">
      <c r="A245" s="271" t="s">
        <v>212</v>
      </c>
      <c r="B245" s="13"/>
      <c r="C245" s="264"/>
      <c r="D245" s="264"/>
      <c r="E245" s="264"/>
      <c r="F245" s="264"/>
      <c r="G245" s="264"/>
      <c r="H245" s="264"/>
      <c r="I245" s="264"/>
      <c r="J245" s="264"/>
      <c r="K245" s="264"/>
      <c r="L245" s="285"/>
      <c r="M245" s="13"/>
    </row>
    <row r="246" spans="1:13">
      <c r="A246" s="271" t="s">
        <v>213</v>
      </c>
      <c r="B246" s="13"/>
      <c r="C246" s="266"/>
      <c r="D246" s="266"/>
      <c r="E246" s="266"/>
      <c r="F246" s="266"/>
      <c r="G246" s="266"/>
      <c r="H246" s="266"/>
      <c r="I246" s="266"/>
      <c r="J246" s="266"/>
      <c r="K246" s="266"/>
      <c r="L246" s="285"/>
      <c r="M246" s="13"/>
    </row>
    <row r="247" spans="1:13">
      <c r="B247" s="13"/>
      <c r="C247" s="264"/>
      <c r="D247" s="264"/>
      <c r="E247" s="264"/>
      <c r="F247" s="264"/>
      <c r="G247" s="264"/>
      <c r="H247" s="264"/>
      <c r="I247" s="264"/>
      <c r="J247" s="264"/>
      <c r="K247" s="264"/>
      <c r="L247" s="285"/>
      <c r="M247" s="13"/>
    </row>
    <row r="248" spans="1:13">
      <c r="B248" s="13"/>
      <c r="C248" s="264"/>
      <c r="D248" s="264"/>
      <c r="E248" s="264"/>
      <c r="F248" s="264"/>
      <c r="G248" s="264"/>
      <c r="H248" s="264"/>
      <c r="I248" s="264"/>
      <c r="J248" s="264"/>
      <c r="K248" s="264"/>
      <c r="L248" s="285"/>
      <c r="M248" s="13"/>
    </row>
    <row r="249" spans="1:13">
      <c r="B249" s="13"/>
      <c r="C249" s="264"/>
      <c r="D249" s="264"/>
      <c r="E249" s="264"/>
      <c r="F249" s="264"/>
      <c r="G249" s="264"/>
      <c r="H249" s="264"/>
      <c r="I249" s="264"/>
      <c r="J249" s="264"/>
      <c r="K249" s="264"/>
      <c r="L249" s="285"/>
      <c r="M249" s="13"/>
    </row>
    <row r="250" spans="1:13">
      <c r="B250" s="13"/>
      <c r="C250" s="264"/>
      <c r="D250" s="264"/>
      <c r="E250" s="264"/>
      <c r="F250" s="264"/>
      <c r="G250" s="264"/>
      <c r="H250" s="264"/>
      <c r="I250" s="264"/>
      <c r="J250" s="264"/>
      <c r="K250" s="264"/>
      <c r="L250" s="285"/>
      <c r="M250" s="13"/>
    </row>
    <row r="251" spans="1:13">
      <c r="B251" s="13"/>
      <c r="C251" s="264"/>
      <c r="D251" s="264"/>
      <c r="E251" s="264"/>
      <c r="F251" s="264"/>
      <c r="G251" s="264"/>
      <c r="H251" s="264"/>
      <c r="I251" s="264"/>
      <c r="J251" s="264"/>
      <c r="K251" s="264"/>
      <c r="L251" s="285"/>
      <c r="M251" s="13"/>
    </row>
    <row r="252" spans="1:13">
      <c r="B252" s="13"/>
      <c r="C252" s="264"/>
      <c r="D252" s="264"/>
      <c r="E252" s="264"/>
      <c r="F252" s="264"/>
      <c r="G252" s="264"/>
      <c r="H252" s="264"/>
      <c r="I252" s="264"/>
      <c r="J252" s="264"/>
      <c r="K252" s="264"/>
      <c r="L252" s="285"/>
      <c r="M252" s="13"/>
    </row>
    <row r="253" spans="1:13">
      <c r="B253" s="13"/>
      <c r="C253" s="264"/>
      <c r="D253" s="264"/>
      <c r="E253" s="264"/>
      <c r="F253" s="264"/>
      <c r="G253" s="264"/>
      <c r="H253" s="264"/>
      <c r="I253" s="264"/>
      <c r="J253" s="264"/>
      <c r="K253" s="264"/>
      <c r="L253" s="285"/>
      <c r="M253" s="13"/>
    </row>
    <row r="254" spans="1:13">
      <c r="B254" s="13"/>
      <c r="C254" s="264"/>
      <c r="D254" s="264"/>
      <c r="E254" s="264"/>
      <c r="F254" s="264"/>
      <c r="G254" s="264"/>
      <c r="H254" s="264"/>
      <c r="I254" s="264"/>
      <c r="J254" s="264"/>
      <c r="K254" s="264"/>
      <c r="L254" s="285"/>
      <c r="M254" s="13"/>
    </row>
    <row r="255" spans="1:13">
      <c r="B255" s="13"/>
      <c r="C255" s="264"/>
      <c r="D255" s="264"/>
      <c r="E255" s="264"/>
      <c r="F255" s="264"/>
      <c r="G255" s="264"/>
      <c r="H255" s="264"/>
      <c r="I255" s="264"/>
      <c r="J255" s="264"/>
      <c r="K255" s="264"/>
      <c r="L255" s="285"/>
      <c r="M255" s="13"/>
    </row>
    <row r="256" spans="1:13">
      <c r="B256" s="13"/>
      <c r="C256" s="264"/>
      <c r="D256" s="264"/>
      <c r="E256" s="264"/>
      <c r="F256" s="264"/>
      <c r="G256" s="264"/>
      <c r="H256" s="264"/>
      <c r="I256" s="264"/>
      <c r="J256" s="264"/>
      <c r="K256" s="264"/>
      <c r="L256" s="285"/>
      <c r="M256" s="13"/>
    </row>
    <row r="257" spans="2:13">
      <c r="B257" s="13"/>
      <c r="C257" s="264"/>
      <c r="D257" s="264"/>
      <c r="E257" s="264"/>
      <c r="F257" s="264"/>
      <c r="G257" s="264"/>
      <c r="H257" s="264"/>
      <c r="I257" s="264"/>
      <c r="J257" s="264"/>
      <c r="K257" s="264"/>
      <c r="L257" s="285"/>
      <c r="M257" s="13"/>
    </row>
    <row r="258" spans="2:13">
      <c r="B258" s="13"/>
      <c r="C258" s="264"/>
      <c r="D258" s="264"/>
      <c r="E258" s="264"/>
      <c r="F258" s="264"/>
      <c r="G258" s="264"/>
      <c r="H258" s="264"/>
      <c r="I258" s="264"/>
      <c r="J258" s="264"/>
      <c r="K258" s="264"/>
      <c r="L258" s="285"/>
      <c r="M258" s="13"/>
    </row>
    <row r="259" spans="2:13">
      <c r="B259" s="13"/>
      <c r="C259" s="264"/>
      <c r="D259" s="264"/>
      <c r="E259" s="264"/>
      <c r="F259" s="264"/>
      <c r="G259" s="264"/>
      <c r="H259" s="264"/>
      <c r="I259" s="264"/>
      <c r="J259" s="264"/>
      <c r="K259" s="264"/>
      <c r="L259" s="285"/>
      <c r="M259" s="13"/>
    </row>
    <row r="260" spans="2:13">
      <c r="B260" s="13"/>
      <c r="C260" s="264"/>
      <c r="D260" s="264"/>
      <c r="E260" s="264"/>
      <c r="F260" s="264"/>
      <c r="G260" s="264"/>
      <c r="H260" s="264"/>
      <c r="I260" s="264"/>
      <c r="J260" s="264"/>
      <c r="K260" s="264"/>
      <c r="L260" s="285"/>
      <c r="M260" s="13"/>
    </row>
    <row r="261" spans="2:13">
      <c r="B261" s="13"/>
      <c r="C261" s="264"/>
      <c r="D261" s="264"/>
      <c r="E261" s="264"/>
      <c r="F261" s="264"/>
      <c r="G261" s="264"/>
      <c r="H261" s="264"/>
      <c r="I261" s="264"/>
      <c r="J261" s="264"/>
      <c r="K261" s="264"/>
      <c r="L261" s="285"/>
      <c r="M261" s="13"/>
    </row>
    <row r="262" spans="2:13">
      <c r="B262" s="13"/>
      <c r="C262" s="264"/>
      <c r="D262" s="264"/>
      <c r="E262" s="264"/>
      <c r="F262" s="264"/>
      <c r="G262" s="264"/>
      <c r="H262" s="264"/>
      <c r="I262" s="264"/>
      <c r="J262" s="264"/>
      <c r="K262" s="264"/>
      <c r="L262" s="285"/>
      <c r="M262" s="13"/>
    </row>
    <row r="263" spans="2:13">
      <c r="B263" s="13"/>
      <c r="C263" s="264"/>
      <c r="D263" s="264"/>
      <c r="E263" s="264"/>
      <c r="F263" s="264"/>
      <c r="G263" s="264"/>
      <c r="H263" s="264"/>
      <c r="I263" s="264"/>
      <c r="J263" s="264"/>
      <c r="K263" s="264"/>
      <c r="L263" s="285"/>
      <c r="M263" s="13"/>
    </row>
    <row r="264" spans="2:13">
      <c r="B264" s="13"/>
      <c r="C264" s="264"/>
      <c r="D264" s="264"/>
      <c r="E264" s="264"/>
      <c r="F264" s="264"/>
      <c r="G264" s="264"/>
      <c r="H264" s="264"/>
      <c r="I264" s="264"/>
      <c r="J264" s="264"/>
      <c r="K264" s="264"/>
      <c r="L264" s="285"/>
      <c r="M264" s="13"/>
    </row>
    <row r="265" spans="2:13">
      <c r="B265" s="13"/>
      <c r="C265" s="264"/>
      <c r="D265" s="264"/>
      <c r="E265" s="264"/>
      <c r="F265" s="264"/>
      <c r="G265" s="264"/>
      <c r="H265" s="264"/>
      <c r="I265" s="264"/>
      <c r="J265" s="264"/>
      <c r="K265" s="264"/>
      <c r="L265" s="285"/>
      <c r="M265" s="13"/>
    </row>
    <row r="266" spans="2:13">
      <c r="B266" s="13"/>
      <c r="C266" s="264"/>
      <c r="D266" s="264"/>
      <c r="E266" s="264"/>
      <c r="F266" s="264"/>
      <c r="G266" s="264"/>
      <c r="H266" s="264"/>
      <c r="I266" s="264"/>
      <c r="J266" s="264"/>
      <c r="K266" s="264"/>
      <c r="L266" s="285"/>
      <c r="M266" s="13"/>
    </row>
    <row r="267" spans="2:13">
      <c r="B267" s="13"/>
      <c r="C267" s="264"/>
      <c r="D267" s="264"/>
      <c r="E267" s="264"/>
      <c r="F267" s="264"/>
      <c r="G267" s="264"/>
      <c r="H267" s="264"/>
      <c r="I267" s="264"/>
      <c r="J267" s="264"/>
      <c r="K267" s="264"/>
      <c r="L267" s="285"/>
      <c r="M267" s="13"/>
    </row>
    <row r="268" spans="2:13">
      <c r="B268" s="13"/>
      <c r="C268" s="264"/>
      <c r="D268" s="264"/>
      <c r="E268" s="264"/>
      <c r="F268" s="264"/>
      <c r="G268" s="264"/>
      <c r="H268" s="264"/>
      <c r="I268" s="264"/>
      <c r="J268" s="264"/>
      <c r="K268" s="264"/>
      <c r="L268" s="285"/>
      <c r="M268" s="13"/>
    </row>
    <row r="269" spans="2:13">
      <c r="B269" s="13"/>
      <c r="C269" s="264"/>
      <c r="D269" s="264"/>
      <c r="E269" s="264"/>
      <c r="F269" s="264"/>
      <c r="G269" s="264"/>
      <c r="H269" s="264"/>
      <c r="I269" s="264"/>
      <c r="J269" s="264"/>
      <c r="K269" s="264"/>
      <c r="L269" s="285"/>
      <c r="M269" s="13"/>
    </row>
    <row r="270" spans="2:13">
      <c r="B270" s="13"/>
      <c r="C270" s="264"/>
      <c r="D270" s="264"/>
      <c r="E270" s="264"/>
      <c r="F270" s="264"/>
      <c r="G270" s="264"/>
      <c r="H270" s="264"/>
      <c r="I270" s="264"/>
      <c r="J270" s="264"/>
      <c r="K270" s="264"/>
      <c r="L270" s="285"/>
      <c r="M270" s="13"/>
    </row>
    <row r="271" spans="2:13">
      <c r="B271" s="13"/>
      <c r="C271" s="264"/>
      <c r="D271" s="264"/>
      <c r="E271" s="264"/>
      <c r="F271" s="264"/>
      <c r="G271" s="264"/>
      <c r="H271" s="264"/>
      <c r="I271" s="264"/>
      <c r="J271" s="264"/>
      <c r="K271" s="264"/>
      <c r="L271" s="285"/>
      <c r="M271" s="13"/>
    </row>
    <row r="272" spans="2:13">
      <c r="B272" s="13"/>
      <c r="C272" s="264"/>
      <c r="D272" s="264"/>
      <c r="E272" s="264"/>
      <c r="F272" s="264"/>
      <c r="G272" s="264"/>
      <c r="H272" s="264"/>
      <c r="I272" s="264"/>
      <c r="J272" s="264"/>
      <c r="K272" s="264"/>
      <c r="L272" s="285"/>
      <c r="M272" s="13"/>
    </row>
    <row r="273" spans="2:13">
      <c r="B273" s="13"/>
      <c r="C273" s="264"/>
      <c r="D273" s="264"/>
      <c r="E273" s="264"/>
      <c r="F273" s="264"/>
      <c r="G273" s="264"/>
      <c r="H273" s="264"/>
      <c r="I273" s="264"/>
      <c r="J273" s="264"/>
      <c r="K273" s="264"/>
      <c r="L273" s="285"/>
      <c r="M273" s="13"/>
    </row>
    <row r="274" spans="2:13">
      <c r="B274" s="13"/>
      <c r="C274" s="264"/>
      <c r="D274" s="264"/>
      <c r="E274" s="264"/>
      <c r="F274" s="264"/>
      <c r="G274" s="264"/>
      <c r="H274" s="264"/>
      <c r="I274" s="264"/>
      <c r="J274" s="264"/>
      <c r="K274" s="264"/>
      <c r="L274" s="285"/>
      <c r="M274" s="13"/>
    </row>
    <row r="275" spans="2:13">
      <c r="B275" s="13"/>
      <c r="C275" s="264"/>
      <c r="D275" s="264"/>
      <c r="E275" s="264"/>
      <c r="F275" s="264"/>
      <c r="G275" s="264"/>
      <c r="H275" s="264"/>
      <c r="I275" s="264"/>
      <c r="J275" s="264"/>
      <c r="K275" s="264"/>
      <c r="L275" s="285"/>
      <c r="M275" s="13"/>
    </row>
    <row r="276" spans="2:13">
      <c r="B276" s="13"/>
      <c r="C276" s="264"/>
      <c r="D276" s="264"/>
      <c r="E276" s="264"/>
      <c r="F276" s="264"/>
      <c r="G276" s="264"/>
      <c r="H276" s="264"/>
      <c r="I276" s="264"/>
      <c r="J276" s="264"/>
      <c r="K276" s="264"/>
      <c r="L276" s="285"/>
      <c r="M276" s="13"/>
    </row>
    <row r="277" spans="2:13">
      <c r="B277" s="13"/>
      <c r="C277" s="264"/>
      <c r="D277" s="264"/>
      <c r="E277" s="264"/>
      <c r="F277" s="264"/>
      <c r="G277" s="264"/>
      <c r="H277" s="264"/>
      <c r="I277" s="264"/>
      <c r="J277" s="264"/>
      <c r="K277" s="264"/>
      <c r="L277" s="285"/>
      <c r="M277" s="13"/>
    </row>
    <row r="278" spans="2:13">
      <c r="B278" s="13"/>
      <c r="C278" s="264"/>
      <c r="D278" s="264"/>
      <c r="E278" s="264"/>
      <c r="F278" s="264"/>
      <c r="G278" s="264"/>
      <c r="H278" s="264"/>
      <c r="I278" s="264"/>
      <c r="J278" s="264"/>
      <c r="K278" s="264"/>
      <c r="L278" s="285"/>
      <c r="M278" s="13"/>
    </row>
    <row r="279" spans="2:13">
      <c r="B279" s="13"/>
      <c r="C279" s="264"/>
      <c r="D279" s="264"/>
      <c r="E279" s="264"/>
      <c r="F279" s="264"/>
      <c r="G279" s="264"/>
      <c r="H279" s="264"/>
      <c r="I279" s="264"/>
      <c r="J279" s="264"/>
      <c r="K279" s="264"/>
      <c r="L279" s="285"/>
      <c r="M279" s="13"/>
    </row>
    <row r="280" spans="2:13">
      <c r="B280" s="13"/>
      <c r="C280" s="264"/>
      <c r="D280" s="264"/>
      <c r="E280" s="264"/>
      <c r="F280" s="264"/>
      <c r="G280" s="264"/>
      <c r="H280" s="264"/>
      <c r="I280" s="264"/>
      <c r="J280" s="264"/>
      <c r="K280" s="264"/>
      <c r="L280" s="285"/>
      <c r="M280" s="13"/>
    </row>
    <row r="281" spans="2:13">
      <c r="B281" s="13"/>
      <c r="C281" s="264"/>
      <c r="D281" s="264"/>
      <c r="E281" s="264"/>
      <c r="F281" s="264"/>
      <c r="G281" s="264"/>
      <c r="H281" s="264"/>
      <c r="I281" s="264"/>
      <c r="J281" s="264"/>
      <c r="K281" s="264"/>
      <c r="L281" s="285"/>
      <c r="M281" s="13"/>
    </row>
    <row r="282" spans="2:13">
      <c r="B282" s="13"/>
      <c r="C282" s="264"/>
      <c r="D282" s="264"/>
      <c r="E282" s="264"/>
      <c r="F282" s="264"/>
      <c r="G282" s="264"/>
      <c r="H282" s="264"/>
      <c r="I282" s="264"/>
      <c r="J282" s="264"/>
      <c r="K282" s="264"/>
      <c r="L282" s="285"/>
      <c r="M282" s="13"/>
    </row>
    <row r="283" spans="2:13">
      <c r="B283" s="13"/>
      <c r="C283" s="264"/>
      <c r="D283" s="264"/>
      <c r="E283" s="264"/>
      <c r="F283" s="264"/>
      <c r="G283" s="264"/>
      <c r="H283" s="264"/>
      <c r="I283" s="264"/>
      <c r="J283" s="264"/>
      <c r="K283" s="264"/>
      <c r="L283" s="285"/>
      <c r="M283" s="13"/>
    </row>
    <row r="284" spans="2:13">
      <c r="B284" s="13"/>
      <c r="C284" s="264"/>
      <c r="D284" s="264"/>
      <c r="E284" s="264"/>
      <c r="F284" s="264"/>
      <c r="G284" s="264"/>
      <c r="H284" s="264"/>
      <c r="I284" s="264"/>
      <c r="J284" s="264"/>
      <c r="K284" s="264"/>
      <c r="L284" s="285"/>
      <c r="M284" s="13"/>
    </row>
    <row r="285" spans="2:13">
      <c r="B285" s="13"/>
      <c r="C285" s="264"/>
      <c r="D285" s="264"/>
      <c r="E285" s="264"/>
      <c r="F285" s="264"/>
      <c r="G285" s="264"/>
      <c r="H285" s="264"/>
      <c r="I285" s="264"/>
      <c r="J285" s="264"/>
      <c r="K285" s="264"/>
      <c r="L285" s="285"/>
      <c r="M285" s="13"/>
    </row>
    <row r="286" spans="2:13">
      <c r="B286" s="13"/>
      <c r="C286" s="264"/>
      <c r="D286" s="264"/>
      <c r="E286" s="264"/>
      <c r="F286" s="264"/>
      <c r="G286" s="264"/>
      <c r="H286" s="264"/>
      <c r="I286" s="264"/>
      <c r="J286" s="264"/>
      <c r="K286" s="264"/>
      <c r="L286" s="285"/>
      <c r="M286" s="13"/>
    </row>
    <row r="287" spans="2:13">
      <c r="B287" s="13"/>
      <c r="C287" s="264"/>
      <c r="D287" s="264"/>
      <c r="E287" s="264"/>
      <c r="F287" s="264"/>
      <c r="G287" s="264"/>
      <c r="H287" s="264"/>
      <c r="I287" s="264"/>
      <c r="J287" s="264"/>
      <c r="K287" s="264"/>
      <c r="L287" s="285"/>
      <c r="M287" s="13"/>
    </row>
    <row r="288" spans="2:13">
      <c r="B288" s="13"/>
      <c r="C288" s="264"/>
      <c r="D288" s="264"/>
      <c r="E288" s="264"/>
      <c r="F288" s="264"/>
      <c r="G288" s="264"/>
      <c r="H288" s="264"/>
      <c r="I288" s="264"/>
      <c r="J288" s="264"/>
      <c r="K288" s="264"/>
      <c r="L288" s="285"/>
      <c r="M288" s="13"/>
    </row>
    <row r="289" spans="2:13">
      <c r="B289" s="13"/>
      <c r="C289" s="264"/>
      <c r="D289" s="264"/>
      <c r="E289" s="264"/>
      <c r="F289" s="264"/>
      <c r="G289" s="264"/>
      <c r="H289" s="264"/>
      <c r="I289" s="264"/>
      <c r="J289" s="264"/>
      <c r="K289" s="264"/>
      <c r="L289" s="285"/>
      <c r="M289" s="13"/>
    </row>
    <row r="290" spans="2:13">
      <c r="B290" s="13"/>
      <c r="C290" s="264"/>
      <c r="D290" s="264"/>
      <c r="E290" s="264"/>
      <c r="F290" s="264"/>
      <c r="G290" s="264"/>
      <c r="H290" s="264"/>
      <c r="I290" s="264"/>
      <c r="J290" s="264"/>
      <c r="K290" s="264"/>
      <c r="L290" s="285"/>
      <c r="M290" s="13"/>
    </row>
    <row r="291" spans="2:13">
      <c r="B291" s="13"/>
      <c r="C291" s="264"/>
      <c r="D291" s="264"/>
      <c r="E291" s="264"/>
      <c r="F291" s="264"/>
      <c r="G291" s="264"/>
      <c r="H291" s="264"/>
      <c r="I291" s="264"/>
      <c r="J291" s="264"/>
      <c r="K291" s="264"/>
      <c r="L291" s="285"/>
      <c r="M291" s="13"/>
    </row>
    <row r="292" spans="2:13">
      <c r="B292" s="13"/>
      <c r="C292" s="264"/>
      <c r="D292" s="264"/>
      <c r="E292" s="264"/>
      <c r="F292" s="264"/>
      <c r="G292" s="264"/>
      <c r="H292" s="264"/>
      <c r="I292" s="264"/>
      <c r="J292" s="264"/>
      <c r="K292" s="264"/>
      <c r="L292" s="285"/>
      <c r="M292" s="13"/>
    </row>
    <row r="293" spans="2:13">
      <c r="B293" s="13"/>
      <c r="C293" s="264"/>
      <c r="D293" s="264"/>
      <c r="E293" s="264"/>
      <c r="F293" s="264"/>
      <c r="G293" s="264"/>
      <c r="H293" s="264"/>
      <c r="I293" s="264"/>
      <c r="J293" s="264"/>
      <c r="K293" s="264"/>
      <c r="L293" s="285"/>
      <c r="M293" s="13"/>
    </row>
    <row r="294" spans="2:13">
      <c r="B294" s="13"/>
      <c r="C294" s="266"/>
      <c r="D294" s="266"/>
      <c r="E294" s="266"/>
      <c r="F294" s="266"/>
      <c r="G294" s="266"/>
      <c r="H294" s="266"/>
      <c r="I294" s="266"/>
      <c r="J294" s="266"/>
      <c r="K294" s="266"/>
      <c r="L294" s="285"/>
      <c r="M294" s="13"/>
    </row>
    <row r="295" spans="2:13">
      <c r="B295" s="13"/>
      <c r="C295" s="264"/>
      <c r="D295" s="264"/>
      <c r="E295" s="264"/>
      <c r="F295" s="264"/>
      <c r="G295" s="264"/>
      <c r="H295" s="264"/>
      <c r="I295" s="264"/>
      <c r="J295" s="264"/>
      <c r="K295" s="264"/>
      <c r="L295" s="285"/>
      <c r="M295" s="13"/>
    </row>
    <row r="296" spans="2:13">
      <c r="B296" s="13"/>
      <c r="C296" s="264"/>
      <c r="D296" s="264"/>
      <c r="E296" s="264"/>
      <c r="F296" s="264"/>
      <c r="G296" s="264"/>
      <c r="H296" s="264"/>
      <c r="I296" s="264"/>
      <c r="J296" s="264"/>
      <c r="K296" s="264"/>
      <c r="L296" s="285"/>
      <c r="M296" s="13"/>
    </row>
    <row r="297" spans="2:13">
      <c r="B297" s="13"/>
      <c r="C297" s="264"/>
      <c r="D297" s="264"/>
      <c r="E297" s="264"/>
      <c r="F297" s="264"/>
      <c r="G297" s="264"/>
      <c r="H297" s="264"/>
      <c r="I297" s="264"/>
      <c r="J297" s="264"/>
      <c r="K297" s="264"/>
      <c r="L297" s="285"/>
      <c r="M297" s="13"/>
    </row>
    <row r="298" spans="2:13">
      <c r="B298" s="13"/>
      <c r="C298" s="264"/>
      <c r="D298" s="264"/>
      <c r="E298" s="264"/>
      <c r="F298" s="264"/>
      <c r="G298" s="264"/>
      <c r="H298" s="264"/>
      <c r="I298" s="264"/>
      <c r="J298" s="264"/>
      <c r="K298" s="264"/>
      <c r="L298" s="285"/>
      <c r="M298" s="13"/>
    </row>
    <row r="299" spans="2:13">
      <c r="B299" s="13"/>
      <c r="C299" s="264"/>
      <c r="D299" s="264"/>
      <c r="E299" s="264"/>
      <c r="F299" s="264"/>
      <c r="G299" s="264"/>
      <c r="H299" s="264"/>
      <c r="I299" s="264"/>
      <c r="J299" s="264"/>
      <c r="K299" s="264"/>
      <c r="L299" s="285"/>
      <c r="M299" s="13"/>
    </row>
    <row r="300" spans="2:13">
      <c r="B300" s="13"/>
      <c r="C300" s="264"/>
      <c r="D300" s="264"/>
      <c r="E300" s="264"/>
      <c r="F300" s="264"/>
      <c r="G300" s="264"/>
      <c r="H300" s="264"/>
      <c r="I300" s="264"/>
      <c r="J300" s="264"/>
      <c r="K300" s="264"/>
      <c r="L300" s="285"/>
      <c r="M300" s="13"/>
    </row>
    <row r="301" spans="2:13">
      <c r="B301" s="13"/>
      <c r="C301" s="264"/>
      <c r="D301" s="264"/>
      <c r="E301" s="264"/>
      <c r="F301" s="264"/>
      <c r="G301" s="264"/>
      <c r="H301" s="264"/>
      <c r="I301" s="264"/>
      <c r="J301" s="264"/>
      <c r="K301" s="264"/>
      <c r="L301" s="285"/>
      <c r="M301" s="13"/>
    </row>
    <row r="302" spans="2:13">
      <c r="B302" s="13"/>
      <c r="C302" s="264"/>
      <c r="D302" s="264"/>
      <c r="E302" s="264"/>
      <c r="F302" s="264"/>
      <c r="G302" s="264"/>
      <c r="H302" s="264"/>
      <c r="I302" s="264"/>
      <c r="J302" s="264"/>
      <c r="K302" s="264"/>
      <c r="L302" s="285"/>
      <c r="M302" s="13"/>
    </row>
    <row r="303" spans="2:13">
      <c r="B303" s="13"/>
      <c r="C303" s="264"/>
      <c r="D303" s="264"/>
      <c r="E303" s="264"/>
      <c r="F303" s="264"/>
      <c r="G303" s="264"/>
      <c r="H303" s="264"/>
      <c r="I303" s="264"/>
      <c r="J303" s="264"/>
      <c r="K303" s="264"/>
      <c r="L303" s="285"/>
      <c r="M303" s="13"/>
    </row>
    <row r="304" spans="2:13">
      <c r="B304" s="13"/>
      <c r="C304" s="264"/>
      <c r="D304" s="264"/>
      <c r="E304" s="264"/>
      <c r="F304" s="264"/>
      <c r="G304" s="264"/>
      <c r="H304" s="264"/>
      <c r="I304" s="264"/>
      <c r="J304" s="264"/>
      <c r="K304" s="264"/>
      <c r="L304" s="285"/>
      <c r="M304" s="13"/>
    </row>
    <row r="305" spans="2:13">
      <c r="B305" s="13"/>
      <c r="C305" s="264"/>
      <c r="D305" s="264"/>
      <c r="E305" s="264"/>
      <c r="F305" s="264"/>
      <c r="G305" s="264"/>
      <c r="H305" s="264"/>
      <c r="I305" s="264"/>
      <c r="J305" s="264"/>
      <c r="K305" s="264"/>
      <c r="L305" s="285"/>
      <c r="M305" s="13"/>
    </row>
    <row r="306" spans="2:13">
      <c r="B306" s="13"/>
      <c r="C306" s="264"/>
      <c r="D306" s="264"/>
      <c r="E306" s="264"/>
      <c r="F306" s="264"/>
      <c r="G306" s="264"/>
      <c r="H306" s="264"/>
      <c r="I306" s="264"/>
      <c r="J306" s="264"/>
      <c r="K306" s="264"/>
      <c r="L306" s="285"/>
      <c r="M306" s="13"/>
    </row>
    <row r="307" spans="2:13">
      <c r="B307" s="13"/>
      <c r="C307" s="264"/>
      <c r="D307" s="264"/>
      <c r="E307" s="264"/>
      <c r="F307" s="264"/>
      <c r="G307" s="264"/>
      <c r="H307" s="264"/>
      <c r="I307" s="264"/>
      <c r="J307" s="264"/>
      <c r="K307" s="264"/>
      <c r="L307" s="285"/>
      <c r="M307" s="13"/>
    </row>
    <row r="308" spans="2:13">
      <c r="B308" s="13"/>
      <c r="C308" s="264"/>
      <c r="D308" s="264"/>
      <c r="E308" s="264"/>
      <c r="F308" s="264"/>
      <c r="G308" s="264"/>
      <c r="H308" s="264"/>
      <c r="I308" s="264"/>
      <c r="J308" s="264"/>
      <c r="K308" s="264"/>
      <c r="L308" s="285"/>
      <c r="M308" s="13"/>
    </row>
    <row r="309" spans="2:13">
      <c r="B309" s="13"/>
      <c r="C309" s="264"/>
      <c r="D309" s="264"/>
      <c r="E309" s="264"/>
      <c r="F309" s="264"/>
      <c r="G309" s="264"/>
      <c r="H309" s="264"/>
      <c r="I309" s="264"/>
      <c r="J309" s="264"/>
      <c r="K309" s="264"/>
      <c r="L309" s="285"/>
      <c r="M309" s="13"/>
    </row>
    <row r="310" spans="2:13">
      <c r="B310" s="13"/>
      <c r="C310" s="264"/>
      <c r="D310" s="264"/>
      <c r="E310" s="264"/>
      <c r="F310" s="264"/>
      <c r="G310" s="264"/>
      <c r="H310" s="264"/>
      <c r="I310" s="264"/>
      <c r="J310" s="264"/>
      <c r="K310" s="264"/>
      <c r="L310" s="285"/>
      <c r="M310" s="13"/>
    </row>
    <row r="311" spans="2:13">
      <c r="B311" s="13"/>
      <c r="C311" s="264"/>
      <c r="D311" s="264"/>
      <c r="E311" s="264"/>
      <c r="F311" s="264"/>
      <c r="G311" s="264"/>
      <c r="H311" s="264"/>
      <c r="I311" s="264"/>
      <c r="J311" s="264"/>
      <c r="K311" s="264"/>
      <c r="L311" s="285"/>
      <c r="M311" s="13"/>
    </row>
    <row r="312" spans="2:13">
      <c r="B312" s="13"/>
      <c r="C312" s="264"/>
      <c r="D312" s="264"/>
      <c r="E312" s="264"/>
      <c r="F312" s="264"/>
      <c r="G312" s="264"/>
      <c r="H312" s="264"/>
      <c r="I312" s="264"/>
      <c r="J312" s="264"/>
      <c r="K312" s="264"/>
      <c r="L312" s="285"/>
      <c r="M312" s="13"/>
    </row>
    <row r="313" spans="2:13">
      <c r="B313" s="13"/>
      <c r="C313" s="264"/>
      <c r="D313" s="264"/>
      <c r="E313" s="264"/>
      <c r="F313" s="264"/>
      <c r="G313" s="264"/>
      <c r="H313" s="264"/>
      <c r="I313" s="264"/>
      <c r="J313" s="264"/>
      <c r="K313" s="264"/>
      <c r="L313" s="285"/>
      <c r="M313" s="13"/>
    </row>
    <row r="314" spans="2:13">
      <c r="B314" s="13"/>
      <c r="C314" s="264"/>
      <c r="D314" s="264"/>
      <c r="E314" s="264"/>
      <c r="F314" s="264"/>
      <c r="G314" s="264"/>
      <c r="H314" s="264"/>
      <c r="I314" s="264"/>
      <c r="J314" s="264"/>
      <c r="K314" s="264"/>
      <c r="L314" s="285"/>
      <c r="M314" s="13"/>
    </row>
    <row r="315" spans="2:13">
      <c r="B315" s="13"/>
      <c r="C315" s="264"/>
      <c r="D315" s="264"/>
      <c r="E315" s="264"/>
      <c r="F315" s="264"/>
      <c r="G315" s="264"/>
      <c r="H315" s="264"/>
      <c r="I315" s="264"/>
      <c r="J315" s="264"/>
      <c r="K315" s="264"/>
      <c r="L315" s="285"/>
      <c r="M315" s="13"/>
    </row>
    <row r="316" spans="2:13">
      <c r="B316" s="13"/>
      <c r="C316" s="264"/>
      <c r="D316" s="264"/>
      <c r="E316" s="264"/>
      <c r="F316" s="264"/>
      <c r="G316" s="264"/>
      <c r="H316" s="264"/>
      <c r="I316" s="264"/>
      <c r="J316" s="264"/>
      <c r="K316" s="264"/>
      <c r="L316" s="285"/>
      <c r="M316" s="13"/>
    </row>
    <row r="317" spans="2:13">
      <c r="B317" s="13"/>
      <c r="C317" s="264"/>
      <c r="D317" s="264"/>
      <c r="E317" s="264"/>
      <c r="F317" s="264"/>
      <c r="G317" s="264"/>
      <c r="H317" s="264"/>
      <c r="I317" s="264"/>
      <c r="J317" s="264"/>
      <c r="K317" s="264"/>
      <c r="L317" s="285"/>
      <c r="M317" s="13"/>
    </row>
    <row r="318" spans="2:13">
      <c r="B318" s="13"/>
      <c r="C318" s="264"/>
      <c r="D318" s="264"/>
      <c r="E318" s="264"/>
      <c r="F318" s="264"/>
      <c r="G318" s="264"/>
      <c r="H318" s="264"/>
      <c r="I318" s="264"/>
      <c r="J318" s="264"/>
      <c r="K318" s="264"/>
      <c r="L318" s="285"/>
      <c r="M318" s="13"/>
    </row>
    <row r="319" spans="2:13">
      <c r="B319" s="13"/>
      <c r="C319" s="264"/>
      <c r="D319" s="264"/>
      <c r="E319" s="264"/>
      <c r="F319" s="264"/>
      <c r="G319" s="264"/>
      <c r="H319" s="264"/>
      <c r="I319" s="264"/>
      <c r="J319" s="264"/>
      <c r="K319" s="264"/>
      <c r="L319" s="285"/>
      <c r="M319" s="13"/>
    </row>
    <row r="320" spans="2:13">
      <c r="B320" s="13"/>
      <c r="C320" s="264"/>
      <c r="D320" s="264"/>
      <c r="E320" s="264"/>
      <c r="F320" s="264"/>
      <c r="G320" s="264"/>
      <c r="H320" s="264"/>
      <c r="I320" s="264"/>
      <c r="J320" s="264"/>
      <c r="K320" s="264"/>
      <c r="L320" s="285"/>
      <c r="M320" s="13"/>
    </row>
    <row r="321" spans="2:13">
      <c r="B321" s="13"/>
      <c r="C321" s="264"/>
      <c r="D321" s="264"/>
      <c r="E321" s="264"/>
      <c r="F321" s="264"/>
      <c r="G321" s="264"/>
      <c r="H321" s="264"/>
      <c r="I321" s="264"/>
      <c r="J321" s="264"/>
      <c r="K321" s="264"/>
      <c r="L321" s="285"/>
      <c r="M321" s="13"/>
    </row>
    <row r="322" spans="2:13">
      <c r="B322" s="13"/>
      <c r="C322" s="264"/>
      <c r="D322" s="264"/>
      <c r="E322" s="264"/>
      <c r="F322" s="264"/>
      <c r="G322" s="264"/>
      <c r="H322" s="264"/>
      <c r="I322" s="264"/>
      <c r="J322" s="264"/>
      <c r="K322" s="264"/>
      <c r="L322" s="285"/>
      <c r="M322" s="13"/>
    </row>
    <row r="323" spans="2:13">
      <c r="B323" s="13"/>
      <c r="C323" s="264"/>
      <c r="D323" s="264"/>
      <c r="E323" s="264"/>
      <c r="F323" s="264"/>
      <c r="G323" s="264"/>
      <c r="H323" s="264"/>
      <c r="I323" s="264"/>
      <c r="J323" s="264"/>
      <c r="K323" s="264"/>
      <c r="L323" s="285"/>
      <c r="M323" s="13"/>
    </row>
    <row r="324" spans="2:13">
      <c r="B324" s="13"/>
      <c r="C324" s="264"/>
      <c r="D324" s="264"/>
      <c r="E324" s="264"/>
      <c r="F324" s="264"/>
      <c r="G324" s="264"/>
      <c r="H324" s="264"/>
      <c r="I324" s="264"/>
      <c r="J324" s="264"/>
      <c r="K324" s="264"/>
      <c r="L324" s="285"/>
      <c r="M324" s="13"/>
    </row>
    <row r="325" spans="2:13">
      <c r="B325" s="13"/>
      <c r="C325" s="264"/>
      <c r="D325" s="264"/>
      <c r="E325" s="264"/>
      <c r="F325" s="264"/>
      <c r="G325" s="264"/>
      <c r="H325" s="264"/>
      <c r="I325" s="264"/>
      <c r="J325" s="264"/>
      <c r="K325" s="264"/>
      <c r="L325" s="285"/>
      <c r="M325" s="13"/>
    </row>
    <row r="326" spans="2:13">
      <c r="B326" s="13"/>
      <c r="C326" s="264"/>
      <c r="D326" s="264"/>
      <c r="E326" s="264"/>
      <c r="F326" s="264"/>
      <c r="G326" s="264"/>
      <c r="H326" s="264"/>
      <c r="I326" s="264"/>
      <c r="J326" s="264"/>
      <c r="K326" s="264"/>
      <c r="L326" s="285"/>
      <c r="M326" s="13"/>
    </row>
    <row r="327" spans="2:13">
      <c r="B327" s="13"/>
      <c r="C327" s="264"/>
      <c r="D327" s="264"/>
      <c r="E327" s="264"/>
      <c r="F327" s="264"/>
      <c r="G327" s="264"/>
      <c r="H327" s="264"/>
      <c r="I327" s="264"/>
      <c r="J327" s="264"/>
      <c r="K327" s="264"/>
      <c r="L327" s="285"/>
      <c r="M327" s="13"/>
    </row>
    <row r="328" spans="2:13">
      <c r="B328" s="13"/>
      <c r="C328" s="264"/>
      <c r="D328" s="264"/>
      <c r="E328" s="264"/>
      <c r="F328" s="264"/>
      <c r="G328" s="264"/>
      <c r="H328" s="264"/>
      <c r="I328" s="264"/>
      <c r="J328" s="264"/>
      <c r="K328" s="264"/>
      <c r="L328" s="285"/>
      <c r="M328" s="13"/>
    </row>
    <row r="329" spans="2:13">
      <c r="B329" s="13"/>
      <c r="C329" s="264"/>
      <c r="D329" s="264"/>
      <c r="E329" s="264"/>
      <c r="F329" s="264"/>
      <c r="G329" s="264"/>
      <c r="H329" s="264"/>
      <c r="I329" s="264"/>
      <c r="J329" s="264"/>
      <c r="K329" s="264"/>
      <c r="L329" s="285"/>
      <c r="M329" s="13"/>
    </row>
    <row r="330" spans="2:13">
      <c r="B330" s="13"/>
      <c r="C330" s="264"/>
      <c r="D330" s="264"/>
      <c r="E330" s="264"/>
      <c r="F330" s="264"/>
      <c r="G330" s="264"/>
      <c r="H330" s="264"/>
      <c r="I330" s="264"/>
      <c r="J330" s="264"/>
      <c r="K330" s="264"/>
      <c r="L330" s="285"/>
      <c r="M330" s="13"/>
    </row>
    <row r="331" spans="2:13">
      <c r="B331" s="13"/>
      <c r="C331" s="264"/>
      <c r="D331" s="264"/>
      <c r="E331" s="264"/>
      <c r="F331" s="264"/>
      <c r="G331" s="264"/>
      <c r="H331" s="264"/>
      <c r="I331" s="264"/>
      <c r="J331" s="264"/>
      <c r="K331" s="264"/>
      <c r="L331" s="285"/>
      <c r="M331" s="13"/>
    </row>
    <row r="332" spans="2:13">
      <c r="B332" s="13"/>
      <c r="C332" s="264"/>
      <c r="D332" s="264"/>
      <c r="E332" s="264"/>
      <c r="F332" s="264"/>
      <c r="G332" s="264"/>
      <c r="H332" s="264"/>
      <c r="I332" s="264"/>
      <c r="J332" s="264"/>
      <c r="K332" s="264"/>
      <c r="L332" s="285"/>
      <c r="M332" s="13"/>
    </row>
    <row r="333" spans="2:13">
      <c r="B333" s="13"/>
      <c r="C333" s="264"/>
      <c r="D333" s="264"/>
      <c r="E333" s="264"/>
      <c r="F333" s="264"/>
      <c r="G333" s="264"/>
      <c r="H333" s="264"/>
      <c r="I333" s="264"/>
      <c r="J333" s="264"/>
      <c r="K333" s="264"/>
      <c r="L333" s="285"/>
      <c r="M333" s="13"/>
    </row>
    <row r="334" spans="2:13">
      <c r="B334" s="13"/>
      <c r="C334" s="264"/>
      <c r="D334" s="264"/>
      <c r="E334" s="264"/>
      <c r="F334" s="264"/>
      <c r="G334" s="264"/>
      <c r="H334" s="264"/>
      <c r="I334" s="264"/>
      <c r="J334" s="264"/>
      <c r="K334" s="264"/>
      <c r="L334" s="285"/>
      <c r="M334" s="13"/>
    </row>
    <row r="335" spans="2:13">
      <c r="B335" s="13"/>
      <c r="C335" s="266"/>
      <c r="D335" s="266"/>
      <c r="E335" s="264"/>
      <c r="F335" s="264"/>
      <c r="G335" s="264"/>
      <c r="H335" s="266"/>
      <c r="I335" s="266"/>
      <c r="J335" s="266"/>
      <c r="K335" s="266"/>
      <c r="L335" s="285"/>
      <c r="M335" s="13"/>
    </row>
    <row r="336" spans="2:13">
      <c r="B336" s="13"/>
      <c r="C336" s="264"/>
      <c r="D336" s="264"/>
      <c r="E336" s="264"/>
      <c r="F336" s="264"/>
      <c r="G336" s="264"/>
      <c r="H336" s="264"/>
      <c r="I336" s="264"/>
      <c r="J336" s="264"/>
      <c r="K336" s="264"/>
      <c r="L336" s="285"/>
      <c r="M336" s="13"/>
    </row>
    <row r="337" spans="2:13">
      <c r="B337" s="13"/>
      <c r="C337" s="264"/>
      <c r="D337" s="264"/>
      <c r="E337" s="264"/>
      <c r="F337" s="264"/>
      <c r="G337" s="264"/>
      <c r="H337" s="264"/>
      <c r="I337" s="264"/>
      <c r="J337" s="264"/>
      <c r="K337" s="264"/>
      <c r="L337" s="285"/>
      <c r="M337" s="13"/>
    </row>
    <row r="338" spans="2:13">
      <c r="B338" s="13"/>
      <c r="C338" s="264"/>
      <c r="D338" s="264"/>
      <c r="E338" s="264"/>
      <c r="F338" s="264"/>
      <c r="G338" s="264"/>
      <c r="H338" s="264"/>
      <c r="I338" s="264"/>
      <c r="J338" s="264"/>
      <c r="K338" s="264"/>
      <c r="L338" s="285"/>
      <c r="M338" s="13"/>
    </row>
    <row r="339" spans="2:13">
      <c r="B339" s="13"/>
      <c r="C339" s="264"/>
      <c r="D339" s="264"/>
      <c r="E339" s="264"/>
      <c r="F339" s="264"/>
      <c r="G339" s="264"/>
      <c r="H339" s="264"/>
      <c r="I339" s="264"/>
      <c r="J339" s="264"/>
      <c r="K339" s="264"/>
      <c r="L339" s="285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20"/>
      <c r="B1" s="520"/>
      <c r="C1" s="235"/>
      <c r="D1" s="235"/>
    </row>
    <row r="2" spans="1:1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ht="26.25" customHeight="1">
      <c r="L5" s="238" t="s">
        <v>282</v>
      </c>
    </row>
    <row r="6" spans="1:15">
      <c r="A6" s="248" t="s">
        <v>15</v>
      </c>
      <c r="K6" s="258">
        <f>Main!B10</f>
        <v>44327</v>
      </c>
    </row>
    <row r="7" spans="1:15">
      <c r="A7"/>
      <c r="C7" s="8" t="s">
        <v>283</v>
      </c>
    </row>
    <row r="8" spans="1:15">
      <c r="A8" s="249"/>
      <c r="B8" s="250"/>
      <c r="C8" s="250"/>
      <c r="D8" s="250"/>
      <c r="E8" s="250"/>
      <c r="F8" s="250"/>
      <c r="G8" s="251"/>
      <c r="H8" s="250"/>
      <c r="I8" s="250"/>
      <c r="J8" s="250"/>
      <c r="K8" s="250"/>
      <c r="L8" s="250"/>
      <c r="M8" s="250"/>
    </row>
    <row r="9" spans="1:15" ht="13.5" customHeight="1">
      <c r="A9" s="517" t="s">
        <v>16</v>
      </c>
      <c r="B9" s="518" t="s">
        <v>18</v>
      </c>
      <c r="C9" s="516" t="s">
        <v>19</v>
      </c>
      <c r="D9" s="516" t="s">
        <v>20</v>
      </c>
      <c r="E9" s="516" t="s">
        <v>21</v>
      </c>
      <c r="F9" s="516"/>
      <c r="G9" s="516"/>
      <c r="H9" s="516" t="s">
        <v>22</v>
      </c>
      <c r="I9" s="516"/>
      <c r="J9" s="516"/>
      <c r="K9" s="252"/>
      <c r="L9" s="259"/>
      <c r="M9" s="260"/>
    </row>
    <row r="10" spans="1:15" ht="42.75" customHeight="1">
      <c r="A10" s="512"/>
      <c r="B10" s="514"/>
      <c r="C10" s="519" t="s">
        <v>23</v>
      </c>
      <c r="D10" s="519"/>
      <c r="E10" s="254" t="s">
        <v>24</v>
      </c>
      <c r="F10" s="254" t="s">
        <v>25</v>
      </c>
      <c r="G10" s="254" t="s">
        <v>26</v>
      </c>
      <c r="H10" s="254" t="s">
        <v>27</v>
      </c>
      <c r="I10" s="254" t="s">
        <v>28</v>
      </c>
      <c r="J10" s="254" t="s">
        <v>29</v>
      </c>
      <c r="K10" s="254" t="s">
        <v>30</v>
      </c>
      <c r="L10" s="261" t="s">
        <v>31</v>
      </c>
      <c r="M10" s="262" t="s">
        <v>214</v>
      </c>
    </row>
    <row r="11" spans="1:15" ht="12" customHeight="1">
      <c r="A11" s="246">
        <v>1</v>
      </c>
      <c r="B11" s="470" t="s">
        <v>284</v>
      </c>
      <c r="C11" s="467">
        <v>24438.05</v>
      </c>
      <c r="D11" s="468">
        <v>24631.433333333334</v>
      </c>
      <c r="E11" s="468">
        <v>23992.616666666669</v>
      </c>
      <c r="F11" s="468">
        <v>23547.183333333334</v>
      </c>
      <c r="G11" s="468">
        <v>22908.366666666669</v>
      </c>
      <c r="H11" s="468">
        <v>25076.866666666669</v>
      </c>
      <c r="I11" s="468">
        <v>25715.683333333334</v>
      </c>
      <c r="J11" s="468">
        <v>26161.116666666669</v>
      </c>
      <c r="K11" s="467">
        <v>25270.25</v>
      </c>
      <c r="L11" s="467">
        <v>24186</v>
      </c>
      <c r="M11" s="467">
        <v>3.508E-2</v>
      </c>
    </row>
    <row r="12" spans="1:15" ht="12" customHeight="1">
      <c r="A12" s="246">
        <v>2</v>
      </c>
      <c r="B12" s="470" t="s">
        <v>785</v>
      </c>
      <c r="C12" s="467">
        <v>1375.35</v>
      </c>
      <c r="D12" s="468">
        <v>1379.8666666666668</v>
      </c>
      <c r="E12" s="468">
        <v>1362.7333333333336</v>
      </c>
      <c r="F12" s="468">
        <v>1350.1166666666668</v>
      </c>
      <c r="G12" s="468">
        <v>1332.9833333333336</v>
      </c>
      <c r="H12" s="468">
        <v>1392.4833333333336</v>
      </c>
      <c r="I12" s="468">
        <v>1409.6166666666668</v>
      </c>
      <c r="J12" s="468">
        <v>1422.2333333333336</v>
      </c>
      <c r="K12" s="467">
        <v>1397</v>
      </c>
      <c r="L12" s="467">
        <v>1367.25</v>
      </c>
      <c r="M12" s="467">
        <v>1.3667199999999999</v>
      </c>
    </row>
    <row r="13" spans="1:15" ht="12" customHeight="1">
      <c r="A13" s="246">
        <v>3</v>
      </c>
      <c r="B13" s="470" t="s">
        <v>816</v>
      </c>
      <c r="C13" s="467">
        <v>1729.3</v>
      </c>
      <c r="D13" s="468">
        <v>1736.3499999999997</v>
      </c>
      <c r="E13" s="468">
        <v>1710.3499999999995</v>
      </c>
      <c r="F13" s="468">
        <v>1691.3999999999999</v>
      </c>
      <c r="G13" s="468">
        <v>1665.3999999999996</v>
      </c>
      <c r="H13" s="468">
        <v>1755.2999999999993</v>
      </c>
      <c r="I13" s="468">
        <v>1781.2999999999997</v>
      </c>
      <c r="J13" s="468">
        <v>1800.2499999999991</v>
      </c>
      <c r="K13" s="467">
        <v>1762.35</v>
      </c>
      <c r="L13" s="467">
        <v>1717.4</v>
      </c>
      <c r="M13" s="467">
        <v>0.21289</v>
      </c>
    </row>
    <row r="14" spans="1:15" ht="12" customHeight="1">
      <c r="A14" s="246">
        <v>4</v>
      </c>
      <c r="B14" s="470" t="s">
        <v>38</v>
      </c>
      <c r="C14" s="467">
        <v>1885.7</v>
      </c>
      <c r="D14" s="468">
        <v>1895.6499999999999</v>
      </c>
      <c r="E14" s="468">
        <v>1870.2999999999997</v>
      </c>
      <c r="F14" s="468">
        <v>1854.8999999999999</v>
      </c>
      <c r="G14" s="468">
        <v>1829.5499999999997</v>
      </c>
      <c r="H14" s="468">
        <v>1911.0499999999997</v>
      </c>
      <c r="I14" s="468">
        <v>1936.3999999999996</v>
      </c>
      <c r="J14" s="468">
        <v>1951.7999999999997</v>
      </c>
      <c r="K14" s="467">
        <v>1921</v>
      </c>
      <c r="L14" s="467">
        <v>1880.25</v>
      </c>
      <c r="M14" s="467">
        <v>5.7566199999999998</v>
      </c>
    </row>
    <row r="15" spans="1:15" ht="12" customHeight="1">
      <c r="A15" s="246">
        <v>5</v>
      </c>
      <c r="B15" s="470" t="s">
        <v>285</v>
      </c>
      <c r="C15" s="467">
        <v>1819.3</v>
      </c>
      <c r="D15" s="468">
        <v>1835.6166666666668</v>
      </c>
      <c r="E15" s="468">
        <v>1797.6833333333336</v>
      </c>
      <c r="F15" s="468">
        <v>1776.0666666666668</v>
      </c>
      <c r="G15" s="468">
        <v>1738.1333333333337</v>
      </c>
      <c r="H15" s="468">
        <v>1857.2333333333336</v>
      </c>
      <c r="I15" s="468">
        <v>1895.166666666667</v>
      </c>
      <c r="J15" s="468">
        <v>1916.7833333333335</v>
      </c>
      <c r="K15" s="467">
        <v>1873.55</v>
      </c>
      <c r="L15" s="467">
        <v>1814</v>
      </c>
      <c r="M15" s="467">
        <v>0.42931999999999998</v>
      </c>
    </row>
    <row r="16" spans="1:15" ht="12" customHeight="1">
      <c r="A16" s="246">
        <v>6</v>
      </c>
      <c r="B16" s="470" t="s">
        <v>286</v>
      </c>
      <c r="C16" s="467">
        <v>1258.7</v>
      </c>
      <c r="D16" s="468">
        <v>1265.05</v>
      </c>
      <c r="E16" s="468">
        <v>1244.6499999999999</v>
      </c>
      <c r="F16" s="468">
        <v>1230.5999999999999</v>
      </c>
      <c r="G16" s="468">
        <v>1210.1999999999998</v>
      </c>
      <c r="H16" s="468">
        <v>1279.0999999999999</v>
      </c>
      <c r="I16" s="468">
        <v>1299.5</v>
      </c>
      <c r="J16" s="468">
        <v>1313.55</v>
      </c>
      <c r="K16" s="467">
        <v>1285.45</v>
      </c>
      <c r="L16" s="467">
        <v>1251</v>
      </c>
      <c r="M16" s="467">
        <v>2.80789</v>
      </c>
    </row>
    <row r="17" spans="1:13" ht="12" customHeight="1">
      <c r="A17" s="246">
        <v>7</v>
      </c>
      <c r="B17" s="470" t="s">
        <v>222</v>
      </c>
      <c r="C17" s="467">
        <v>946.75</v>
      </c>
      <c r="D17" s="468">
        <v>944.2166666666667</v>
      </c>
      <c r="E17" s="468">
        <v>937.53333333333342</v>
      </c>
      <c r="F17" s="468">
        <v>928.31666666666672</v>
      </c>
      <c r="G17" s="468">
        <v>921.63333333333344</v>
      </c>
      <c r="H17" s="468">
        <v>953.43333333333339</v>
      </c>
      <c r="I17" s="468">
        <v>960.11666666666679</v>
      </c>
      <c r="J17" s="468">
        <v>969.33333333333337</v>
      </c>
      <c r="K17" s="467">
        <v>950.9</v>
      </c>
      <c r="L17" s="467">
        <v>935</v>
      </c>
      <c r="M17" s="467">
        <v>11.966049999999999</v>
      </c>
    </row>
    <row r="18" spans="1:13" ht="12" customHeight="1">
      <c r="A18" s="246">
        <v>8</v>
      </c>
      <c r="B18" s="470" t="s">
        <v>734</v>
      </c>
      <c r="C18" s="467">
        <v>813.6</v>
      </c>
      <c r="D18" s="468">
        <v>807.94999999999993</v>
      </c>
      <c r="E18" s="468">
        <v>784.89999999999986</v>
      </c>
      <c r="F18" s="468">
        <v>756.19999999999993</v>
      </c>
      <c r="G18" s="468">
        <v>733.14999999999986</v>
      </c>
      <c r="H18" s="468">
        <v>836.64999999999986</v>
      </c>
      <c r="I18" s="468">
        <v>859.69999999999982</v>
      </c>
      <c r="J18" s="468">
        <v>888.39999999999986</v>
      </c>
      <c r="K18" s="467">
        <v>831</v>
      </c>
      <c r="L18" s="467">
        <v>779.25</v>
      </c>
      <c r="M18" s="467">
        <v>30.232970000000002</v>
      </c>
    </row>
    <row r="19" spans="1:13" ht="12" customHeight="1">
      <c r="A19" s="246">
        <v>9</v>
      </c>
      <c r="B19" s="470" t="s">
        <v>735</v>
      </c>
      <c r="C19" s="467">
        <v>1737.05</v>
      </c>
      <c r="D19" s="468">
        <v>1727.8333333333333</v>
      </c>
      <c r="E19" s="468">
        <v>1699.2166666666665</v>
      </c>
      <c r="F19" s="468">
        <v>1661.3833333333332</v>
      </c>
      <c r="G19" s="468">
        <v>1632.7666666666664</v>
      </c>
      <c r="H19" s="468">
        <v>1765.6666666666665</v>
      </c>
      <c r="I19" s="468">
        <v>1794.2833333333333</v>
      </c>
      <c r="J19" s="468">
        <v>1832.1166666666666</v>
      </c>
      <c r="K19" s="467">
        <v>1756.45</v>
      </c>
      <c r="L19" s="467">
        <v>1690</v>
      </c>
      <c r="M19" s="467">
        <v>8.9236599999999999</v>
      </c>
    </row>
    <row r="20" spans="1:13" ht="12" customHeight="1">
      <c r="A20" s="246">
        <v>10</v>
      </c>
      <c r="B20" s="470" t="s">
        <v>287</v>
      </c>
      <c r="C20" s="467">
        <v>2208.5</v>
      </c>
      <c r="D20" s="468">
        <v>2208.1666666666665</v>
      </c>
      <c r="E20" s="468">
        <v>2191.333333333333</v>
      </c>
      <c r="F20" s="468">
        <v>2174.1666666666665</v>
      </c>
      <c r="G20" s="468">
        <v>2157.333333333333</v>
      </c>
      <c r="H20" s="468">
        <v>2225.333333333333</v>
      </c>
      <c r="I20" s="468">
        <v>2242.1666666666661</v>
      </c>
      <c r="J20" s="468">
        <v>2259.333333333333</v>
      </c>
      <c r="K20" s="467">
        <v>2225</v>
      </c>
      <c r="L20" s="467">
        <v>2191</v>
      </c>
      <c r="M20" s="467">
        <v>0.84460999999999997</v>
      </c>
    </row>
    <row r="21" spans="1:13" ht="12" customHeight="1">
      <c r="A21" s="246">
        <v>11</v>
      </c>
      <c r="B21" s="470" t="s">
        <v>288</v>
      </c>
      <c r="C21" s="467">
        <v>16108.95</v>
      </c>
      <c r="D21" s="468">
        <v>16031.266666666668</v>
      </c>
      <c r="E21" s="468">
        <v>15917.533333333336</v>
      </c>
      <c r="F21" s="468">
        <v>15726.116666666669</v>
      </c>
      <c r="G21" s="468">
        <v>15612.383333333337</v>
      </c>
      <c r="H21" s="468">
        <v>16222.683333333336</v>
      </c>
      <c r="I21" s="468">
        <v>16336.41666666667</v>
      </c>
      <c r="J21" s="468">
        <v>16527.833333333336</v>
      </c>
      <c r="K21" s="467">
        <v>16145</v>
      </c>
      <c r="L21" s="467">
        <v>15839.85</v>
      </c>
      <c r="M21" s="467">
        <v>0.24126</v>
      </c>
    </row>
    <row r="22" spans="1:13" ht="12" customHeight="1">
      <c r="A22" s="246">
        <v>12</v>
      </c>
      <c r="B22" s="470" t="s">
        <v>40</v>
      </c>
      <c r="C22" s="467">
        <v>1304.0999999999999</v>
      </c>
      <c r="D22" s="468">
        <v>1301.4666666666665</v>
      </c>
      <c r="E22" s="468">
        <v>1288.9333333333329</v>
      </c>
      <c r="F22" s="468">
        <v>1273.7666666666664</v>
      </c>
      <c r="G22" s="468">
        <v>1261.2333333333329</v>
      </c>
      <c r="H22" s="468">
        <v>1316.633333333333</v>
      </c>
      <c r="I22" s="468">
        <v>1329.1666666666663</v>
      </c>
      <c r="J22" s="468">
        <v>1344.333333333333</v>
      </c>
      <c r="K22" s="467">
        <v>1314</v>
      </c>
      <c r="L22" s="467">
        <v>1286.3</v>
      </c>
      <c r="M22" s="467">
        <v>38.923380000000002</v>
      </c>
    </row>
    <row r="23" spans="1:13">
      <c r="A23" s="246">
        <v>13</v>
      </c>
      <c r="B23" s="470" t="s">
        <v>289</v>
      </c>
      <c r="C23" s="467">
        <v>1102.8499999999999</v>
      </c>
      <c r="D23" s="468">
        <v>1106.9666666666665</v>
      </c>
      <c r="E23" s="468">
        <v>1093.9333333333329</v>
      </c>
      <c r="F23" s="468">
        <v>1085.0166666666664</v>
      </c>
      <c r="G23" s="468">
        <v>1071.9833333333329</v>
      </c>
      <c r="H23" s="468">
        <v>1115.883333333333</v>
      </c>
      <c r="I23" s="468">
        <v>1128.9166666666663</v>
      </c>
      <c r="J23" s="468">
        <v>1137.833333333333</v>
      </c>
      <c r="K23" s="467">
        <v>1120</v>
      </c>
      <c r="L23" s="467">
        <v>1098.05</v>
      </c>
      <c r="M23" s="467">
        <v>3.3690500000000001</v>
      </c>
    </row>
    <row r="24" spans="1:13">
      <c r="A24" s="246">
        <v>14</v>
      </c>
      <c r="B24" s="470" t="s">
        <v>41</v>
      </c>
      <c r="C24" s="467">
        <v>765.45</v>
      </c>
      <c r="D24" s="468">
        <v>769.13333333333333</v>
      </c>
      <c r="E24" s="468">
        <v>758.76666666666665</v>
      </c>
      <c r="F24" s="468">
        <v>752.08333333333337</v>
      </c>
      <c r="G24" s="468">
        <v>741.7166666666667</v>
      </c>
      <c r="H24" s="468">
        <v>775.81666666666661</v>
      </c>
      <c r="I24" s="468">
        <v>786.18333333333317</v>
      </c>
      <c r="J24" s="468">
        <v>792.86666666666656</v>
      </c>
      <c r="K24" s="467">
        <v>779.5</v>
      </c>
      <c r="L24" s="467">
        <v>762.45</v>
      </c>
      <c r="M24" s="467">
        <v>92.013260000000002</v>
      </c>
    </row>
    <row r="25" spans="1:13">
      <c r="A25" s="246">
        <v>15</v>
      </c>
      <c r="B25" s="470" t="s">
        <v>829</v>
      </c>
      <c r="C25" s="467">
        <v>1315.2</v>
      </c>
      <c r="D25" s="468">
        <v>1315.3833333333334</v>
      </c>
      <c r="E25" s="468">
        <v>1301.0666666666668</v>
      </c>
      <c r="F25" s="468">
        <v>1286.9333333333334</v>
      </c>
      <c r="G25" s="468">
        <v>1272.6166666666668</v>
      </c>
      <c r="H25" s="468">
        <v>1329.5166666666669</v>
      </c>
      <c r="I25" s="468">
        <v>1343.8333333333335</v>
      </c>
      <c r="J25" s="468">
        <v>1357.9666666666669</v>
      </c>
      <c r="K25" s="467">
        <v>1329.7</v>
      </c>
      <c r="L25" s="467">
        <v>1301.25</v>
      </c>
      <c r="M25" s="467">
        <v>11.935650000000001</v>
      </c>
    </row>
    <row r="26" spans="1:13">
      <c r="A26" s="246">
        <v>16</v>
      </c>
      <c r="B26" s="470" t="s">
        <v>290</v>
      </c>
      <c r="C26" s="467">
        <v>1163.55</v>
      </c>
      <c r="D26" s="468">
        <v>1167.7666666666667</v>
      </c>
      <c r="E26" s="468">
        <v>1136.5333333333333</v>
      </c>
      <c r="F26" s="468">
        <v>1109.5166666666667</v>
      </c>
      <c r="G26" s="468">
        <v>1078.2833333333333</v>
      </c>
      <c r="H26" s="468">
        <v>1194.7833333333333</v>
      </c>
      <c r="I26" s="468">
        <v>1226.0166666666664</v>
      </c>
      <c r="J26" s="468">
        <v>1253.0333333333333</v>
      </c>
      <c r="K26" s="467">
        <v>1199</v>
      </c>
      <c r="L26" s="467">
        <v>1140.75</v>
      </c>
      <c r="M26" s="467">
        <v>6.8755800000000002</v>
      </c>
    </row>
    <row r="27" spans="1:13">
      <c r="A27" s="246">
        <v>17</v>
      </c>
      <c r="B27" s="470" t="s">
        <v>223</v>
      </c>
      <c r="C27" s="467">
        <v>122</v>
      </c>
      <c r="D27" s="468">
        <v>120.66666666666667</v>
      </c>
      <c r="E27" s="468">
        <v>116.93333333333334</v>
      </c>
      <c r="F27" s="468">
        <v>111.86666666666666</v>
      </c>
      <c r="G27" s="468">
        <v>108.13333333333333</v>
      </c>
      <c r="H27" s="468">
        <v>125.73333333333335</v>
      </c>
      <c r="I27" s="468">
        <v>129.46666666666667</v>
      </c>
      <c r="J27" s="468">
        <v>134.53333333333336</v>
      </c>
      <c r="K27" s="467">
        <v>124.4</v>
      </c>
      <c r="L27" s="467">
        <v>115.6</v>
      </c>
      <c r="M27" s="467">
        <v>109.14610999999999</v>
      </c>
    </row>
    <row r="28" spans="1:13">
      <c r="A28" s="246">
        <v>18</v>
      </c>
      <c r="B28" s="470" t="s">
        <v>224</v>
      </c>
      <c r="C28" s="467">
        <v>176.1</v>
      </c>
      <c r="D28" s="468">
        <v>176.79999999999998</v>
      </c>
      <c r="E28" s="468">
        <v>173.39999999999998</v>
      </c>
      <c r="F28" s="468">
        <v>170.7</v>
      </c>
      <c r="G28" s="468">
        <v>167.29999999999998</v>
      </c>
      <c r="H28" s="468">
        <v>179.49999999999997</v>
      </c>
      <c r="I28" s="468">
        <v>182.9</v>
      </c>
      <c r="J28" s="468">
        <v>185.59999999999997</v>
      </c>
      <c r="K28" s="467">
        <v>180.2</v>
      </c>
      <c r="L28" s="467">
        <v>174.1</v>
      </c>
      <c r="M28" s="467">
        <v>17.9922</v>
      </c>
    </row>
    <row r="29" spans="1:13">
      <c r="A29" s="246">
        <v>19</v>
      </c>
      <c r="B29" s="470" t="s">
        <v>291</v>
      </c>
      <c r="C29" s="467">
        <v>460.8</v>
      </c>
      <c r="D29" s="468">
        <v>460.76666666666665</v>
      </c>
      <c r="E29" s="468">
        <v>448.0333333333333</v>
      </c>
      <c r="F29" s="468">
        <v>435.26666666666665</v>
      </c>
      <c r="G29" s="468">
        <v>422.5333333333333</v>
      </c>
      <c r="H29" s="468">
        <v>473.5333333333333</v>
      </c>
      <c r="I29" s="468">
        <v>486.26666666666665</v>
      </c>
      <c r="J29" s="468">
        <v>499.0333333333333</v>
      </c>
      <c r="K29" s="467">
        <v>473.5</v>
      </c>
      <c r="L29" s="467">
        <v>448</v>
      </c>
      <c r="M29" s="467">
        <v>11.41958</v>
      </c>
    </row>
    <row r="30" spans="1:13">
      <c r="A30" s="246">
        <v>20</v>
      </c>
      <c r="B30" s="470" t="s">
        <v>292</v>
      </c>
      <c r="C30" s="467">
        <v>331.45</v>
      </c>
      <c r="D30" s="468">
        <v>331.25</v>
      </c>
      <c r="E30" s="468">
        <v>328.2</v>
      </c>
      <c r="F30" s="468">
        <v>324.95</v>
      </c>
      <c r="G30" s="468">
        <v>321.89999999999998</v>
      </c>
      <c r="H30" s="468">
        <v>334.5</v>
      </c>
      <c r="I30" s="468">
        <v>337.54999999999995</v>
      </c>
      <c r="J30" s="468">
        <v>340.8</v>
      </c>
      <c r="K30" s="467">
        <v>334.3</v>
      </c>
      <c r="L30" s="467">
        <v>328</v>
      </c>
      <c r="M30" s="467">
        <v>4.7773000000000003</v>
      </c>
    </row>
    <row r="31" spans="1:13">
      <c r="A31" s="246">
        <v>21</v>
      </c>
      <c r="B31" s="470" t="s">
        <v>736</v>
      </c>
      <c r="C31" s="467">
        <v>5260.2</v>
      </c>
      <c r="D31" s="468">
        <v>5298.4000000000005</v>
      </c>
      <c r="E31" s="468">
        <v>5211.8000000000011</v>
      </c>
      <c r="F31" s="468">
        <v>5163.4000000000005</v>
      </c>
      <c r="G31" s="468">
        <v>5076.8000000000011</v>
      </c>
      <c r="H31" s="468">
        <v>5346.8000000000011</v>
      </c>
      <c r="I31" s="468">
        <v>5433.4000000000015</v>
      </c>
      <c r="J31" s="468">
        <v>5481.8000000000011</v>
      </c>
      <c r="K31" s="467">
        <v>5385</v>
      </c>
      <c r="L31" s="467">
        <v>5250</v>
      </c>
      <c r="M31" s="467">
        <v>0.47298000000000001</v>
      </c>
    </row>
    <row r="32" spans="1:13">
      <c r="A32" s="246">
        <v>22</v>
      </c>
      <c r="B32" s="470" t="s">
        <v>225</v>
      </c>
      <c r="C32" s="467">
        <v>2010.05</v>
      </c>
      <c r="D32" s="468">
        <v>2014.5833333333333</v>
      </c>
      <c r="E32" s="468">
        <v>1995.6666666666665</v>
      </c>
      <c r="F32" s="468">
        <v>1981.2833333333333</v>
      </c>
      <c r="G32" s="468">
        <v>1962.3666666666666</v>
      </c>
      <c r="H32" s="468">
        <v>2028.9666666666665</v>
      </c>
      <c r="I32" s="468">
        <v>2047.883333333333</v>
      </c>
      <c r="J32" s="468">
        <v>2062.2666666666664</v>
      </c>
      <c r="K32" s="467">
        <v>2033.5</v>
      </c>
      <c r="L32" s="467">
        <v>2000.2</v>
      </c>
      <c r="M32" s="467">
        <v>3.2307600000000001</v>
      </c>
    </row>
    <row r="33" spans="1:13">
      <c r="A33" s="246">
        <v>23</v>
      </c>
      <c r="B33" s="470" t="s">
        <v>293</v>
      </c>
      <c r="C33" s="467">
        <v>2219.9499999999998</v>
      </c>
      <c r="D33" s="468">
        <v>2219.9666666666667</v>
      </c>
      <c r="E33" s="468">
        <v>2208.1333333333332</v>
      </c>
      <c r="F33" s="468">
        <v>2196.3166666666666</v>
      </c>
      <c r="G33" s="468">
        <v>2184.4833333333331</v>
      </c>
      <c r="H33" s="468">
        <v>2231.7833333333333</v>
      </c>
      <c r="I33" s="468">
        <v>2243.6166666666663</v>
      </c>
      <c r="J33" s="468">
        <v>2255.4333333333334</v>
      </c>
      <c r="K33" s="467">
        <v>2231.8000000000002</v>
      </c>
      <c r="L33" s="467">
        <v>2208.15</v>
      </c>
      <c r="M33" s="467">
        <v>7.5399999999999995E-2</v>
      </c>
    </row>
    <row r="34" spans="1:13">
      <c r="A34" s="246">
        <v>24</v>
      </c>
      <c r="B34" s="470" t="s">
        <v>737</v>
      </c>
      <c r="C34" s="467">
        <v>133.4</v>
      </c>
      <c r="D34" s="468">
        <v>133.43333333333334</v>
      </c>
      <c r="E34" s="468">
        <v>130.21666666666667</v>
      </c>
      <c r="F34" s="468">
        <v>127.03333333333333</v>
      </c>
      <c r="G34" s="468">
        <v>123.81666666666666</v>
      </c>
      <c r="H34" s="468">
        <v>136.61666666666667</v>
      </c>
      <c r="I34" s="468">
        <v>139.83333333333337</v>
      </c>
      <c r="J34" s="468">
        <v>143.01666666666668</v>
      </c>
      <c r="K34" s="467">
        <v>136.65</v>
      </c>
      <c r="L34" s="467">
        <v>130.25</v>
      </c>
      <c r="M34" s="467">
        <v>27.810659999999999</v>
      </c>
    </row>
    <row r="35" spans="1:13">
      <c r="A35" s="246">
        <v>25</v>
      </c>
      <c r="B35" s="470" t="s">
        <v>294</v>
      </c>
      <c r="C35" s="467">
        <v>959.6</v>
      </c>
      <c r="D35" s="468">
        <v>957.38333333333333</v>
      </c>
      <c r="E35" s="468">
        <v>940.06666666666661</v>
      </c>
      <c r="F35" s="468">
        <v>920.5333333333333</v>
      </c>
      <c r="G35" s="468">
        <v>903.21666666666658</v>
      </c>
      <c r="H35" s="468">
        <v>976.91666666666663</v>
      </c>
      <c r="I35" s="468">
        <v>994.23333333333346</v>
      </c>
      <c r="J35" s="468">
        <v>1013.7666666666667</v>
      </c>
      <c r="K35" s="467">
        <v>974.7</v>
      </c>
      <c r="L35" s="467">
        <v>937.85</v>
      </c>
      <c r="M35" s="467">
        <v>7.6936299999999997</v>
      </c>
    </row>
    <row r="36" spans="1:13">
      <c r="A36" s="246">
        <v>26</v>
      </c>
      <c r="B36" s="470" t="s">
        <v>226</v>
      </c>
      <c r="C36" s="467">
        <v>3031.25</v>
      </c>
      <c r="D36" s="468">
        <v>3003.3666666666668</v>
      </c>
      <c r="E36" s="468">
        <v>2917.7833333333338</v>
      </c>
      <c r="F36" s="468">
        <v>2804.3166666666671</v>
      </c>
      <c r="G36" s="468">
        <v>2718.733333333334</v>
      </c>
      <c r="H36" s="468">
        <v>3116.8333333333335</v>
      </c>
      <c r="I36" s="468">
        <v>3202.4166666666665</v>
      </c>
      <c r="J36" s="468">
        <v>3315.8833333333332</v>
      </c>
      <c r="K36" s="467">
        <v>3088.95</v>
      </c>
      <c r="L36" s="467">
        <v>2889.9</v>
      </c>
      <c r="M36" s="467">
        <v>9.3055599999999998</v>
      </c>
    </row>
    <row r="37" spans="1:13">
      <c r="A37" s="246">
        <v>27</v>
      </c>
      <c r="B37" s="470" t="s">
        <v>738</v>
      </c>
      <c r="C37" s="467">
        <v>8282.4500000000007</v>
      </c>
      <c r="D37" s="468">
        <v>8280.15</v>
      </c>
      <c r="E37" s="468">
        <v>8212.2999999999993</v>
      </c>
      <c r="F37" s="468">
        <v>8142.15</v>
      </c>
      <c r="G37" s="468">
        <v>8074.2999999999993</v>
      </c>
      <c r="H37" s="468">
        <v>8350.2999999999993</v>
      </c>
      <c r="I37" s="468">
        <v>8418.1500000000015</v>
      </c>
      <c r="J37" s="468">
        <v>8488.2999999999993</v>
      </c>
      <c r="K37" s="467">
        <v>8348</v>
      </c>
      <c r="L37" s="467">
        <v>8210</v>
      </c>
      <c r="M37" s="467">
        <v>0.57176000000000005</v>
      </c>
    </row>
    <row r="38" spans="1:13">
      <c r="A38" s="246">
        <v>28</v>
      </c>
      <c r="B38" s="470" t="s">
        <v>800</v>
      </c>
      <c r="C38" s="467">
        <v>18.850000000000001</v>
      </c>
      <c r="D38" s="468">
        <v>18.933333333333334</v>
      </c>
      <c r="E38" s="468">
        <v>18.716666666666669</v>
      </c>
      <c r="F38" s="468">
        <v>18.583333333333336</v>
      </c>
      <c r="G38" s="468">
        <v>18.366666666666671</v>
      </c>
      <c r="H38" s="468">
        <v>19.066666666666666</v>
      </c>
      <c r="I38" s="468">
        <v>19.283333333333328</v>
      </c>
      <c r="J38" s="468">
        <v>19.416666666666664</v>
      </c>
      <c r="K38" s="467">
        <v>19.149999999999999</v>
      </c>
      <c r="L38" s="467">
        <v>18.8</v>
      </c>
      <c r="M38" s="467">
        <v>80.628709999999998</v>
      </c>
    </row>
    <row r="39" spans="1:13">
      <c r="A39" s="246">
        <v>29</v>
      </c>
      <c r="B39" s="470" t="s">
        <v>44</v>
      </c>
      <c r="C39" s="467">
        <v>784.7</v>
      </c>
      <c r="D39" s="468">
        <v>785.30000000000007</v>
      </c>
      <c r="E39" s="468">
        <v>777.90000000000009</v>
      </c>
      <c r="F39" s="468">
        <v>771.1</v>
      </c>
      <c r="G39" s="468">
        <v>763.7</v>
      </c>
      <c r="H39" s="468">
        <v>792.10000000000014</v>
      </c>
      <c r="I39" s="468">
        <v>799.5</v>
      </c>
      <c r="J39" s="468">
        <v>806.30000000000018</v>
      </c>
      <c r="K39" s="467">
        <v>792.7</v>
      </c>
      <c r="L39" s="467">
        <v>778.5</v>
      </c>
      <c r="M39" s="467">
        <v>9.4825800000000005</v>
      </c>
    </row>
    <row r="40" spans="1:13">
      <c r="A40" s="246">
        <v>30</v>
      </c>
      <c r="B40" s="470" t="s">
        <v>296</v>
      </c>
      <c r="C40" s="467">
        <v>3010.45</v>
      </c>
      <c r="D40" s="468">
        <v>3022.6333333333332</v>
      </c>
      <c r="E40" s="468">
        <v>2997.8166666666666</v>
      </c>
      <c r="F40" s="468">
        <v>2985.1833333333334</v>
      </c>
      <c r="G40" s="468">
        <v>2960.3666666666668</v>
      </c>
      <c r="H40" s="468">
        <v>3035.2666666666664</v>
      </c>
      <c r="I40" s="468">
        <v>3060.083333333333</v>
      </c>
      <c r="J40" s="468">
        <v>3072.7166666666662</v>
      </c>
      <c r="K40" s="467">
        <v>3047.45</v>
      </c>
      <c r="L40" s="467">
        <v>3010</v>
      </c>
      <c r="M40" s="467">
        <v>0.29969000000000001</v>
      </c>
    </row>
    <row r="41" spans="1:13">
      <c r="A41" s="246">
        <v>31</v>
      </c>
      <c r="B41" s="470" t="s">
        <v>45</v>
      </c>
      <c r="C41" s="467">
        <v>311.35000000000002</v>
      </c>
      <c r="D41" s="468">
        <v>312.16666666666669</v>
      </c>
      <c r="E41" s="468">
        <v>309.18333333333339</v>
      </c>
      <c r="F41" s="468">
        <v>307.01666666666671</v>
      </c>
      <c r="G41" s="468">
        <v>304.03333333333342</v>
      </c>
      <c r="H41" s="468">
        <v>314.33333333333337</v>
      </c>
      <c r="I41" s="468">
        <v>317.31666666666661</v>
      </c>
      <c r="J41" s="468">
        <v>319.48333333333335</v>
      </c>
      <c r="K41" s="467">
        <v>315.14999999999998</v>
      </c>
      <c r="L41" s="467">
        <v>310</v>
      </c>
      <c r="M41" s="467">
        <v>46.322139999999997</v>
      </c>
    </row>
    <row r="42" spans="1:13">
      <c r="A42" s="246">
        <v>32</v>
      </c>
      <c r="B42" s="470" t="s">
        <v>46</v>
      </c>
      <c r="C42" s="467">
        <v>3323.7</v>
      </c>
      <c r="D42" s="468">
        <v>3309.2999999999997</v>
      </c>
      <c r="E42" s="468">
        <v>3275.9999999999995</v>
      </c>
      <c r="F42" s="468">
        <v>3228.2999999999997</v>
      </c>
      <c r="G42" s="468">
        <v>3194.9999999999995</v>
      </c>
      <c r="H42" s="468">
        <v>3356.9999999999995</v>
      </c>
      <c r="I42" s="468">
        <v>3390.2999999999997</v>
      </c>
      <c r="J42" s="468">
        <v>3437.9999999999995</v>
      </c>
      <c r="K42" s="467">
        <v>3342.6</v>
      </c>
      <c r="L42" s="467">
        <v>3261.6</v>
      </c>
      <c r="M42" s="467">
        <v>6.2719899999999997</v>
      </c>
    </row>
    <row r="43" spans="1:13">
      <c r="A43" s="246">
        <v>33</v>
      </c>
      <c r="B43" s="470" t="s">
        <v>47</v>
      </c>
      <c r="C43" s="467">
        <v>221.1</v>
      </c>
      <c r="D43" s="468">
        <v>220.20000000000002</v>
      </c>
      <c r="E43" s="468">
        <v>217.00000000000003</v>
      </c>
      <c r="F43" s="468">
        <v>212.9</v>
      </c>
      <c r="G43" s="468">
        <v>209.70000000000002</v>
      </c>
      <c r="H43" s="468">
        <v>224.30000000000004</v>
      </c>
      <c r="I43" s="468">
        <v>227.50000000000003</v>
      </c>
      <c r="J43" s="468">
        <v>231.60000000000005</v>
      </c>
      <c r="K43" s="467">
        <v>223.4</v>
      </c>
      <c r="L43" s="467">
        <v>216.1</v>
      </c>
      <c r="M43" s="467">
        <v>99.010760000000005</v>
      </c>
    </row>
    <row r="44" spans="1:13">
      <c r="A44" s="246">
        <v>34</v>
      </c>
      <c r="B44" s="470" t="s">
        <v>48</v>
      </c>
      <c r="C44" s="467">
        <v>116</v>
      </c>
      <c r="D44" s="468">
        <v>115.58333333333333</v>
      </c>
      <c r="E44" s="468">
        <v>114.76666666666665</v>
      </c>
      <c r="F44" s="468">
        <v>113.53333333333332</v>
      </c>
      <c r="G44" s="468">
        <v>112.71666666666664</v>
      </c>
      <c r="H44" s="468">
        <v>116.81666666666666</v>
      </c>
      <c r="I44" s="468">
        <v>117.63333333333335</v>
      </c>
      <c r="J44" s="468">
        <v>118.86666666666667</v>
      </c>
      <c r="K44" s="467">
        <v>116.4</v>
      </c>
      <c r="L44" s="467">
        <v>114.35</v>
      </c>
      <c r="M44" s="467">
        <v>109.58758</v>
      </c>
    </row>
    <row r="45" spans="1:13">
      <c r="A45" s="246">
        <v>35</v>
      </c>
      <c r="B45" s="470" t="s">
        <v>297</v>
      </c>
      <c r="C45" s="467">
        <v>83.2</v>
      </c>
      <c r="D45" s="468">
        <v>82.100000000000009</v>
      </c>
      <c r="E45" s="468">
        <v>80.100000000000023</v>
      </c>
      <c r="F45" s="468">
        <v>77.000000000000014</v>
      </c>
      <c r="G45" s="468">
        <v>75.000000000000028</v>
      </c>
      <c r="H45" s="468">
        <v>85.200000000000017</v>
      </c>
      <c r="I45" s="468">
        <v>87.199999999999989</v>
      </c>
      <c r="J45" s="468">
        <v>90.300000000000011</v>
      </c>
      <c r="K45" s="467">
        <v>84.1</v>
      </c>
      <c r="L45" s="467">
        <v>79</v>
      </c>
      <c r="M45" s="467">
        <v>27.63156</v>
      </c>
    </row>
    <row r="46" spans="1:13">
      <c r="A46" s="246">
        <v>36</v>
      </c>
      <c r="B46" s="470" t="s">
        <v>50</v>
      </c>
      <c r="C46" s="467">
        <v>2556.9499999999998</v>
      </c>
      <c r="D46" s="468">
        <v>2562.7000000000003</v>
      </c>
      <c r="E46" s="468">
        <v>2536.4000000000005</v>
      </c>
      <c r="F46" s="468">
        <v>2515.8500000000004</v>
      </c>
      <c r="G46" s="468">
        <v>2489.5500000000006</v>
      </c>
      <c r="H46" s="468">
        <v>2583.2500000000005</v>
      </c>
      <c r="I46" s="468">
        <v>2609.5500000000006</v>
      </c>
      <c r="J46" s="468">
        <v>2630.1000000000004</v>
      </c>
      <c r="K46" s="467">
        <v>2589</v>
      </c>
      <c r="L46" s="467">
        <v>2542.15</v>
      </c>
      <c r="M46" s="467">
        <v>15.268140000000001</v>
      </c>
    </row>
    <row r="47" spans="1:13">
      <c r="A47" s="246">
        <v>37</v>
      </c>
      <c r="B47" s="470" t="s">
        <v>298</v>
      </c>
      <c r="C47" s="467">
        <v>156.15</v>
      </c>
      <c r="D47" s="468">
        <v>154.53333333333333</v>
      </c>
      <c r="E47" s="468">
        <v>150.66666666666666</v>
      </c>
      <c r="F47" s="468">
        <v>145.18333333333334</v>
      </c>
      <c r="G47" s="468">
        <v>141.31666666666666</v>
      </c>
      <c r="H47" s="468">
        <v>160.01666666666665</v>
      </c>
      <c r="I47" s="468">
        <v>163.88333333333333</v>
      </c>
      <c r="J47" s="468">
        <v>169.36666666666665</v>
      </c>
      <c r="K47" s="467">
        <v>158.4</v>
      </c>
      <c r="L47" s="467">
        <v>149.05000000000001</v>
      </c>
      <c r="M47" s="467">
        <v>27.919170000000001</v>
      </c>
    </row>
    <row r="48" spans="1:13">
      <c r="A48" s="246">
        <v>38</v>
      </c>
      <c r="B48" s="470" t="s">
        <v>299</v>
      </c>
      <c r="C48" s="467">
        <v>3785.9</v>
      </c>
      <c r="D48" s="468">
        <v>3803.6</v>
      </c>
      <c r="E48" s="468">
        <v>3742.2</v>
      </c>
      <c r="F48" s="468">
        <v>3698.5</v>
      </c>
      <c r="G48" s="468">
        <v>3637.1</v>
      </c>
      <c r="H48" s="468">
        <v>3847.2999999999997</v>
      </c>
      <c r="I48" s="468">
        <v>3908.7000000000003</v>
      </c>
      <c r="J48" s="468">
        <v>3952.3999999999996</v>
      </c>
      <c r="K48" s="467">
        <v>3865</v>
      </c>
      <c r="L48" s="467">
        <v>3759.9</v>
      </c>
      <c r="M48" s="467">
        <v>0.43058000000000002</v>
      </c>
    </row>
    <row r="49" spans="1:13">
      <c r="A49" s="246">
        <v>39</v>
      </c>
      <c r="B49" s="470" t="s">
        <v>300</v>
      </c>
      <c r="C49" s="467">
        <v>1564.1</v>
      </c>
      <c r="D49" s="468">
        <v>1578.3666666666668</v>
      </c>
      <c r="E49" s="468">
        <v>1545.7333333333336</v>
      </c>
      <c r="F49" s="468">
        <v>1527.3666666666668</v>
      </c>
      <c r="G49" s="468">
        <v>1494.7333333333336</v>
      </c>
      <c r="H49" s="468">
        <v>1596.7333333333336</v>
      </c>
      <c r="I49" s="468">
        <v>1629.3666666666668</v>
      </c>
      <c r="J49" s="468">
        <v>1647.7333333333336</v>
      </c>
      <c r="K49" s="467">
        <v>1611</v>
      </c>
      <c r="L49" s="467">
        <v>1560</v>
      </c>
      <c r="M49" s="467">
        <v>1.7416</v>
      </c>
    </row>
    <row r="50" spans="1:13">
      <c r="A50" s="246">
        <v>40</v>
      </c>
      <c r="B50" s="470" t="s">
        <v>301</v>
      </c>
      <c r="C50" s="467">
        <v>8222.4</v>
      </c>
      <c r="D50" s="468">
        <v>8255.4666666666672</v>
      </c>
      <c r="E50" s="468">
        <v>8154.9333333333343</v>
      </c>
      <c r="F50" s="468">
        <v>8087.4666666666672</v>
      </c>
      <c r="G50" s="468">
        <v>7986.9333333333343</v>
      </c>
      <c r="H50" s="468">
        <v>8322.9333333333343</v>
      </c>
      <c r="I50" s="468">
        <v>8423.4666666666672</v>
      </c>
      <c r="J50" s="468">
        <v>8490.9333333333343</v>
      </c>
      <c r="K50" s="467">
        <v>8356</v>
      </c>
      <c r="L50" s="467">
        <v>8188</v>
      </c>
      <c r="M50" s="467">
        <v>0.59928000000000003</v>
      </c>
    </row>
    <row r="51" spans="1:13">
      <c r="A51" s="246">
        <v>41</v>
      </c>
      <c r="B51" s="470" t="s">
        <v>52</v>
      </c>
      <c r="C51" s="467">
        <v>1047.95</v>
      </c>
      <c r="D51" s="468">
        <v>1041.9333333333332</v>
      </c>
      <c r="E51" s="468">
        <v>1022.1166666666663</v>
      </c>
      <c r="F51" s="468">
        <v>996.28333333333319</v>
      </c>
      <c r="G51" s="468">
        <v>976.46666666666636</v>
      </c>
      <c r="H51" s="468">
        <v>1067.7666666666664</v>
      </c>
      <c r="I51" s="468">
        <v>1087.5833333333335</v>
      </c>
      <c r="J51" s="468">
        <v>1113.4166666666663</v>
      </c>
      <c r="K51" s="467">
        <v>1061.75</v>
      </c>
      <c r="L51" s="467">
        <v>1016.1</v>
      </c>
      <c r="M51" s="467">
        <v>41.145330000000001</v>
      </c>
    </row>
    <row r="52" spans="1:13">
      <c r="A52" s="246">
        <v>42</v>
      </c>
      <c r="B52" s="470" t="s">
        <v>302</v>
      </c>
      <c r="C52" s="467">
        <v>492.55</v>
      </c>
      <c r="D52" s="468">
        <v>490.2</v>
      </c>
      <c r="E52" s="468">
        <v>484.4</v>
      </c>
      <c r="F52" s="468">
        <v>476.25</v>
      </c>
      <c r="G52" s="468">
        <v>470.45</v>
      </c>
      <c r="H52" s="468">
        <v>498.34999999999997</v>
      </c>
      <c r="I52" s="468">
        <v>504.15000000000003</v>
      </c>
      <c r="J52" s="468">
        <v>512.29999999999995</v>
      </c>
      <c r="K52" s="467">
        <v>496</v>
      </c>
      <c r="L52" s="467">
        <v>482.05</v>
      </c>
      <c r="M52" s="467">
        <v>2.8495400000000002</v>
      </c>
    </row>
    <row r="53" spans="1:13">
      <c r="A53" s="246">
        <v>43</v>
      </c>
      <c r="B53" s="470" t="s">
        <v>227</v>
      </c>
      <c r="C53" s="467">
        <v>2852.45</v>
      </c>
      <c r="D53" s="468">
        <v>2884.15</v>
      </c>
      <c r="E53" s="468">
        <v>2808.3</v>
      </c>
      <c r="F53" s="468">
        <v>2764.15</v>
      </c>
      <c r="G53" s="468">
        <v>2688.3</v>
      </c>
      <c r="H53" s="468">
        <v>2928.3</v>
      </c>
      <c r="I53" s="468">
        <v>3004.1499999999996</v>
      </c>
      <c r="J53" s="468">
        <v>3048.3</v>
      </c>
      <c r="K53" s="467">
        <v>2960</v>
      </c>
      <c r="L53" s="467">
        <v>2840</v>
      </c>
      <c r="M53" s="467">
        <v>7.71218</v>
      </c>
    </row>
    <row r="54" spans="1:13">
      <c r="A54" s="246">
        <v>44</v>
      </c>
      <c r="B54" s="470" t="s">
        <v>54</v>
      </c>
      <c r="C54" s="467">
        <v>715.25</v>
      </c>
      <c r="D54" s="468">
        <v>718.08333333333337</v>
      </c>
      <c r="E54" s="468">
        <v>711.16666666666674</v>
      </c>
      <c r="F54" s="468">
        <v>707.08333333333337</v>
      </c>
      <c r="G54" s="468">
        <v>700.16666666666674</v>
      </c>
      <c r="H54" s="468">
        <v>722.16666666666674</v>
      </c>
      <c r="I54" s="468">
        <v>729.08333333333348</v>
      </c>
      <c r="J54" s="468">
        <v>733.16666666666674</v>
      </c>
      <c r="K54" s="467">
        <v>725</v>
      </c>
      <c r="L54" s="467">
        <v>714</v>
      </c>
      <c r="M54" s="467">
        <v>79.80462</v>
      </c>
    </row>
    <row r="55" spans="1:13">
      <c r="A55" s="246">
        <v>45</v>
      </c>
      <c r="B55" s="470" t="s">
        <v>303</v>
      </c>
      <c r="C55" s="467">
        <v>2480.4499999999998</v>
      </c>
      <c r="D55" s="468">
        <v>2518.15</v>
      </c>
      <c r="E55" s="468">
        <v>2427.3000000000002</v>
      </c>
      <c r="F55" s="468">
        <v>2374.15</v>
      </c>
      <c r="G55" s="468">
        <v>2283.3000000000002</v>
      </c>
      <c r="H55" s="468">
        <v>2571.3000000000002</v>
      </c>
      <c r="I55" s="468">
        <v>2662.1499999999996</v>
      </c>
      <c r="J55" s="468">
        <v>2715.3</v>
      </c>
      <c r="K55" s="467">
        <v>2609</v>
      </c>
      <c r="L55" s="467">
        <v>2465</v>
      </c>
      <c r="M55" s="467">
        <v>1.8833800000000001</v>
      </c>
    </row>
    <row r="56" spans="1:13">
      <c r="A56" s="246">
        <v>46</v>
      </c>
      <c r="B56" s="470" t="s">
        <v>304</v>
      </c>
      <c r="C56" s="467">
        <v>1246.6500000000001</v>
      </c>
      <c r="D56" s="468">
        <v>1229.5333333333335</v>
      </c>
      <c r="E56" s="468">
        <v>1195.0666666666671</v>
      </c>
      <c r="F56" s="468">
        <v>1143.4833333333336</v>
      </c>
      <c r="G56" s="468">
        <v>1109.0166666666671</v>
      </c>
      <c r="H56" s="468">
        <v>1281.116666666667</v>
      </c>
      <c r="I56" s="468">
        <v>1315.5833333333337</v>
      </c>
      <c r="J56" s="468">
        <v>1367.166666666667</v>
      </c>
      <c r="K56" s="467">
        <v>1264</v>
      </c>
      <c r="L56" s="467">
        <v>1177.95</v>
      </c>
      <c r="M56" s="467">
        <v>10.91018</v>
      </c>
    </row>
    <row r="57" spans="1:13">
      <c r="A57" s="246">
        <v>47</v>
      </c>
      <c r="B57" s="470" t="s">
        <v>305</v>
      </c>
      <c r="C57" s="467">
        <v>698.6</v>
      </c>
      <c r="D57" s="468">
        <v>703.4</v>
      </c>
      <c r="E57" s="468">
        <v>690.19999999999993</v>
      </c>
      <c r="F57" s="468">
        <v>681.8</v>
      </c>
      <c r="G57" s="468">
        <v>668.59999999999991</v>
      </c>
      <c r="H57" s="468">
        <v>711.8</v>
      </c>
      <c r="I57" s="468">
        <v>725</v>
      </c>
      <c r="J57" s="468">
        <v>733.4</v>
      </c>
      <c r="K57" s="467">
        <v>716.6</v>
      </c>
      <c r="L57" s="467">
        <v>695</v>
      </c>
      <c r="M57" s="467">
        <v>5.1341299999999999</v>
      </c>
    </row>
    <row r="58" spans="1:13">
      <c r="A58" s="246">
        <v>48</v>
      </c>
      <c r="B58" s="470" t="s">
        <v>55</v>
      </c>
      <c r="C58" s="467">
        <v>3868.65</v>
      </c>
      <c r="D58" s="468">
        <v>3872.3333333333335</v>
      </c>
      <c r="E58" s="468">
        <v>3840.8166666666671</v>
      </c>
      <c r="F58" s="468">
        <v>3812.9833333333336</v>
      </c>
      <c r="G58" s="468">
        <v>3781.4666666666672</v>
      </c>
      <c r="H58" s="468">
        <v>3900.166666666667</v>
      </c>
      <c r="I58" s="468">
        <v>3931.6833333333334</v>
      </c>
      <c r="J58" s="468">
        <v>3959.5166666666669</v>
      </c>
      <c r="K58" s="467">
        <v>3903.85</v>
      </c>
      <c r="L58" s="467">
        <v>3844.5</v>
      </c>
      <c r="M58" s="467">
        <v>3.0659800000000001</v>
      </c>
    </row>
    <row r="59" spans="1:13">
      <c r="A59" s="246">
        <v>49</v>
      </c>
      <c r="B59" s="470" t="s">
        <v>306</v>
      </c>
      <c r="C59" s="467">
        <v>276.5</v>
      </c>
      <c r="D59" s="468">
        <v>275.3</v>
      </c>
      <c r="E59" s="468">
        <v>267.70000000000005</v>
      </c>
      <c r="F59" s="468">
        <v>258.90000000000003</v>
      </c>
      <c r="G59" s="468">
        <v>251.30000000000007</v>
      </c>
      <c r="H59" s="468">
        <v>284.10000000000002</v>
      </c>
      <c r="I59" s="468">
        <v>291.70000000000005</v>
      </c>
      <c r="J59" s="468">
        <v>300.5</v>
      </c>
      <c r="K59" s="467">
        <v>282.89999999999998</v>
      </c>
      <c r="L59" s="467">
        <v>266.5</v>
      </c>
      <c r="M59" s="467">
        <v>10.17398</v>
      </c>
    </row>
    <row r="60" spans="1:13" ht="12" customHeight="1">
      <c r="A60" s="246">
        <v>50</v>
      </c>
      <c r="B60" s="470" t="s">
        <v>307</v>
      </c>
      <c r="C60" s="467">
        <v>1132.45</v>
      </c>
      <c r="D60" s="468">
        <v>1134.1499999999999</v>
      </c>
      <c r="E60" s="468">
        <v>1093.2999999999997</v>
      </c>
      <c r="F60" s="468">
        <v>1054.1499999999999</v>
      </c>
      <c r="G60" s="468">
        <v>1013.2999999999997</v>
      </c>
      <c r="H60" s="468">
        <v>1173.2999999999997</v>
      </c>
      <c r="I60" s="468">
        <v>1214.1499999999996</v>
      </c>
      <c r="J60" s="468">
        <v>1253.2999999999997</v>
      </c>
      <c r="K60" s="467">
        <v>1175</v>
      </c>
      <c r="L60" s="467">
        <v>1095</v>
      </c>
      <c r="M60" s="467">
        <v>0.70669000000000004</v>
      </c>
    </row>
    <row r="61" spans="1:13">
      <c r="A61" s="246">
        <v>51</v>
      </c>
      <c r="B61" s="470" t="s">
        <v>58</v>
      </c>
      <c r="C61" s="467">
        <v>5497.5</v>
      </c>
      <c r="D61" s="468">
        <v>5505.833333333333</v>
      </c>
      <c r="E61" s="468">
        <v>5436.6666666666661</v>
      </c>
      <c r="F61" s="468">
        <v>5375.833333333333</v>
      </c>
      <c r="G61" s="468">
        <v>5306.6666666666661</v>
      </c>
      <c r="H61" s="468">
        <v>5566.6666666666661</v>
      </c>
      <c r="I61" s="468">
        <v>5635.8333333333321</v>
      </c>
      <c r="J61" s="468">
        <v>5696.6666666666661</v>
      </c>
      <c r="K61" s="467">
        <v>5575</v>
      </c>
      <c r="L61" s="467">
        <v>5445</v>
      </c>
      <c r="M61" s="467">
        <v>19.973389999999998</v>
      </c>
    </row>
    <row r="62" spans="1:13">
      <c r="A62" s="246">
        <v>52</v>
      </c>
      <c r="B62" s="470" t="s">
        <v>57</v>
      </c>
      <c r="C62" s="467">
        <v>11332</v>
      </c>
      <c r="D62" s="468">
        <v>11387</v>
      </c>
      <c r="E62" s="468">
        <v>11225</v>
      </c>
      <c r="F62" s="468">
        <v>11118</v>
      </c>
      <c r="G62" s="468">
        <v>10956</v>
      </c>
      <c r="H62" s="468">
        <v>11494</v>
      </c>
      <c r="I62" s="468">
        <v>11656</v>
      </c>
      <c r="J62" s="468">
        <v>11763</v>
      </c>
      <c r="K62" s="467">
        <v>11549</v>
      </c>
      <c r="L62" s="467">
        <v>11280</v>
      </c>
      <c r="M62" s="467">
        <v>4.3203699999999996</v>
      </c>
    </row>
    <row r="63" spans="1:13">
      <c r="A63" s="246">
        <v>53</v>
      </c>
      <c r="B63" s="470" t="s">
        <v>228</v>
      </c>
      <c r="C63" s="467">
        <v>3524.45</v>
      </c>
      <c r="D63" s="468">
        <v>3519.7000000000003</v>
      </c>
      <c r="E63" s="468">
        <v>3487.1000000000004</v>
      </c>
      <c r="F63" s="468">
        <v>3449.75</v>
      </c>
      <c r="G63" s="468">
        <v>3417.15</v>
      </c>
      <c r="H63" s="468">
        <v>3557.0500000000006</v>
      </c>
      <c r="I63" s="468">
        <v>3589.65</v>
      </c>
      <c r="J63" s="468">
        <v>3627.0000000000009</v>
      </c>
      <c r="K63" s="467">
        <v>3552.3</v>
      </c>
      <c r="L63" s="467">
        <v>3482.35</v>
      </c>
      <c r="M63" s="467">
        <v>0.22420999999999999</v>
      </c>
    </row>
    <row r="64" spans="1:13">
      <c r="A64" s="246">
        <v>54</v>
      </c>
      <c r="B64" s="470" t="s">
        <v>59</v>
      </c>
      <c r="C64" s="467">
        <v>1868.2</v>
      </c>
      <c r="D64" s="468">
        <v>1865.75</v>
      </c>
      <c r="E64" s="468">
        <v>1832.5</v>
      </c>
      <c r="F64" s="468">
        <v>1796.8</v>
      </c>
      <c r="G64" s="468">
        <v>1763.55</v>
      </c>
      <c r="H64" s="468">
        <v>1901.45</v>
      </c>
      <c r="I64" s="468">
        <v>1934.7</v>
      </c>
      <c r="J64" s="468">
        <v>1970.4</v>
      </c>
      <c r="K64" s="467">
        <v>1899</v>
      </c>
      <c r="L64" s="467">
        <v>1830.05</v>
      </c>
      <c r="M64" s="467">
        <v>5.6579899999999999</v>
      </c>
    </row>
    <row r="65" spans="1:13">
      <c r="A65" s="246">
        <v>55</v>
      </c>
      <c r="B65" s="470" t="s">
        <v>308</v>
      </c>
      <c r="C65" s="467">
        <v>133.35</v>
      </c>
      <c r="D65" s="468">
        <v>131.93333333333334</v>
      </c>
      <c r="E65" s="468">
        <v>127.86666666666667</v>
      </c>
      <c r="F65" s="468">
        <v>122.38333333333334</v>
      </c>
      <c r="G65" s="468">
        <v>118.31666666666668</v>
      </c>
      <c r="H65" s="468">
        <v>137.41666666666669</v>
      </c>
      <c r="I65" s="468">
        <v>141.48333333333335</v>
      </c>
      <c r="J65" s="468">
        <v>146.96666666666667</v>
      </c>
      <c r="K65" s="467">
        <v>136</v>
      </c>
      <c r="L65" s="467">
        <v>126.45</v>
      </c>
      <c r="M65" s="467">
        <v>15.02895</v>
      </c>
    </row>
    <row r="66" spans="1:13">
      <c r="A66" s="246">
        <v>56</v>
      </c>
      <c r="B66" s="470" t="s">
        <v>309</v>
      </c>
      <c r="C66" s="467">
        <v>334.2</v>
      </c>
      <c r="D66" s="468">
        <v>334.01666666666665</v>
      </c>
      <c r="E66" s="468">
        <v>318.88333333333333</v>
      </c>
      <c r="F66" s="468">
        <v>303.56666666666666</v>
      </c>
      <c r="G66" s="468">
        <v>288.43333333333334</v>
      </c>
      <c r="H66" s="468">
        <v>349.33333333333331</v>
      </c>
      <c r="I66" s="468">
        <v>364.46666666666664</v>
      </c>
      <c r="J66" s="468">
        <v>379.7833333333333</v>
      </c>
      <c r="K66" s="467">
        <v>349.15</v>
      </c>
      <c r="L66" s="467">
        <v>318.7</v>
      </c>
      <c r="M66" s="467">
        <v>75.937169999999995</v>
      </c>
    </row>
    <row r="67" spans="1:13">
      <c r="A67" s="246">
        <v>57</v>
      </c>
      <c r="B67" s="470" t="s">
        <v>229</v>
      </c>
      <c r="C67" s="467">
        <v>295.95</v>
      </c>
      <c r="D67" s="468">
        <v>295.2833333333333</v>
      </c>
      <c r="E67" s="468">
        <v>285.66666666666663</v>
      </c>
      <c r="F67" s="468">
        <v>275.38333333333333</v>
      </c>
      <c r="G67" s="468">
        <v>265.76666666666665</v>
      </c>
      <c r="H67" s="468">
        <v>305.56666666666661</v>
      </c>
      <c r="I67" s="468">
        <v>315.18333333333328</v>
      </c>
      <c r="J67" s="468">
        <v>325.46666666666658</v>
      </c>
      <c r="K67" s="467">
        <v>304.89999999999998</v>
      </c>
      <c r="L67" s="467">
        <v>285</v>
      </c>
      <c r="M67" s="467">
        <v>356.76992999999999</v>
      </c>
    </row>
    <row r="68" spans="1:13">
      <c r="A68" s="246">
        <v>58</v>
      </c>
      <c r="B68" s="470" t="s">
        <v>60</v>
      </c>
      <c r="C68" s="467">
        <v>73.45</v>
      </c>
      <c r="D68" s="468">
        <v>72.850000000000009</v>
      </c>
      <c r="E68" s="468">
        <v>71.300000000000011</v>
      </c>
      <c r="F68" s="468">
        <v>69.150000000000006</v>
      </c>
      <c r="G68" s="468">
        <v>67.600000000000009</v>
      </c>
      <c r="H68" s="468">
        <v>75.000000000000014</v>
      </c>
      <c r="I68" s="468">
        <v>76.55</v>
      </c>
      <c r="J68" s="468">
        <v>78.700000000000017</v>
      </c>
      <c r="K68" s="467">
        <v>74.400000000000006</v>
      </c>
      <c r="L68" s="467">
        <v>70.7</v>
      </c>
      <c r="M68" s="467">
        <v>505.8947</v>
      </c>
    </row>
    <row r="69" spans="1:13">
      <c r="A69" s="246">
        <v>59</v>
      </c>
      <c r="B69" s="470" t="s">
        <v>61</v>
      </c>
      <c r="C69" s="467">
        <v>68</v>
      </c>
      <c r="D69" s="468">
        <v>68.55</v>
      </c>
      <c r="E69" s="468">
        <v>67.05</v>
      </c>
      <c r="F69" s="468">
        <v>66.099999999999994</v>
      </c>
      <c r="G69" s="468">
        <v>64.599999999999994</v>
      </c>
      <c r="H69" s="468">
        <v>69.5</v>
      </c>
      <c r="I69" s="468">
        <v>71</v>
      </c>
      <c r="J69" s="468">
        <v>71.95</v>
      </c>
      <c r="K69" s="467">
        <v>70.05</v>
      </c>
      <c r="L69" s="467">
        <v>67.599999999999994</v>
      </c>
      <c r="M69" s="467">
        <v>63.788080000000001</v>
      </c>
    </row>
    <row r="70" spans="1:13">
      <c r="A70" s="246">
        <v>60</v>
      </c>
      <c r="B70" s="470" t="s">
        <v>310</v>
      </c>
      <c r="C70" s="467">
        <v>24.55</v>
      </c>
      <c r="D70" s="468">
        <v>24.650000000000002</v>
      </c>
      <c r="E70" s="468">
        <v>24.200000000000003</v>
      </c>
      <c r="F70" s="468">
        <v>23.85</v>
      </c>
      <c r="G70" s="468">
        <v>23.400000000000002</v>
      </c>
      <c r="H70" s="468">
        <v>25.000000000000004</v>
      </c>
      <c r="I70" s="468">
        <v>25.45</v>
      </c>
      <c r="J70" s="468">
        <v>25.800000000000004</v>
      </c>
      <c r="K70" s="467">
        <v>25.1</v>
      </c>
      <c r="L70" s="467">
        <v>24.3</v>
      </c>
      <c r="M70" s="467">
        <v>77.673940000000002</v>
      </c>
    </row>
    <row r="71" spans="1:13">
      <c r="A71" s="246">
        <v>61</v>
      </c>
      <c r="B71" s="470" t="s">
        <v>62</v>
      </c>
      <c r="C71" s="467">
        <v>1348.55</v>
      </c>
      <c r="D71" s="468">
        <v>1350.9166666666667</v>
      </c>
      <c r="E71" s="468">
        <v>1339.3833333333334</v>
      </c>
      <c r="F71" s="468">
        <v>1330.2166666666667</v>
      </c>
      <c r="G71" s="468">
        <v>1318.6833333333334</v>
      </c>
      <c r="H71" s="468">
        <v>1360.0833333333335</v>
      </c>
      <c r="I71" s="468">
        <v>1371.6166666666668</v>
      </c>
      <c r="J71" s="468">
        <v>1380.7833333333335</v>
      </c>
      <c r="K71" s="467">
        <v>1362.45</v>
      </c>
      <c r="L71" s="467">
        <v>1341.75</v>
      </c>
      <c r="M71" s="467">
        <v>2.7803200000000001</v>
      </c>
    </row>
    <row r="72" spans="1:13">
      <c r="A72" s="246">
        <v>62</v>
      </c>
      <c r="B72" s="470" t="s">
        <v>311</v>
      </c>
      <c r="C72" s="467">
        <v>5394.75</v>
      </c>
      <c r="D72" s="468">
        <v>5368.25</v>
      </c>
      <c r="E72" s="468">
        <v>5311.5</v>
      </c>
      <c r="F72" s="468">
        <v>5228.25</v>
      </c>
      <c r="G72" s="468">
        <v>5171.5</v>
      </c>
      <c r="H72" s="468">
        <v>5451.5</v>
      </c>
      <c r="I72" s="468">
        <v>5508.25</v>
      </c>
      <c r="J72" s="468">
        <v>5591.5</v>
      </c>
      <c r="K72" s="467">
        <v>5425</v>
      </c>
      <c r="L72" s="467">
        <v>5285</v>
      </c>
      <c r="M72" s="467">
        <v>0.20080000000000001</v>
      </c>
    </row>
    <row r="73" spans="1:13">
      <c r="A73" s="246">
        <v>63</v>
      </c>
      <c r="B73" s="470" t="s">
        <v>65</v>
      </c>
      <c r="C73" s="467">
        <v>723.15</v>
      </c>
      <c r="D73" s="468">
        <v>719.98333333333323</v>
      </c>
      <c r="E73" s="468">
        <v>715.76666666666642</v>
      </c>
      <c r="F73" s="468">
        <v>708.38333333333321</v>
      </c>
      <c r="G73" s="468">
        <v>704.1666666666664</v>
      </c>
      <c r="H73" s="468">
        <v>727.36666666666645</v>
      </c>
      <c r="I73" s="468">
        <v>731.58333333333337</v>
      </c>
      <c r="J73" s="468">
        <v>738.96666666666647</v>
      </c>
      <c r="K73" s="467">
        <v>724.2</v>
      </c>
      <c r="L73" s="467">
        <v>712.6</v>
      </c>
      <c r="M73" s="467">
        <v>5.7351599999999996</v>
      </c>
    </row>
    <row r="74" spans="1:13">
      <c r="A74" s="246">
        <v>64</v>
      </c>
      <c r="B74" s="470" t="s">
        <v>312</v>
      </c>
      <c r="C74" s="467">
        <v>338.15</v>
      </c>
      <c r="D74" s="468">
        <v>338.88333333333333</v>
      </c>
      <c r="E74" s="468">
        <v>334.26666666666665</v>
      </c>
      <c r="F74" s="468">
        <v>330.38333333333333</v>
      </c>
      <c r="G74" s="468">
        <v>325.76666666666665</v>
      </c>
      <c r="H74" s="468">
        <v>342.76666666666665</v>
      </c>
      <c r="I74" s="468">
        <v>347.38333333333333</v>
      </c>
      <c r="J74" s="468">
        <v>351.26666666666665</v>
      </c>
      <c r="K74" s="467">
        <v>343.5</v>
      </c>
      <c r="L74" s="467">
        <v>335</v>
      </c>
      <c r="M74" s="467">
        <v>1.5872900000000001</v>
      </c>
    </row>
    <row r="75" spans="1:13">
      <c r="A75" s="246">
        <v>65</v>
      </c>
      <c r="B75" s="470" t="s">
        <v>64</v>
      </c>
      <c r="C75" s="467">
        <v>144.75</v>
      </c>
      <c r="D75" s="468">
        <v>143.1</v>
      </c>
      <c r="E75" s="468">
        <v>140.29999999999998</v>
      </c>
      <c r="F75" s="468">
        <v>135.85</v>
      </c>
      <c r="G75" s="468">
        <v>133.04999999999998</v>
      </c>
      <c r="H75" s="468">
        <v>147.54999999999998</v>
      </c>
      <c r="I75" s="468">
        <v>150.35</v>
      </c>
      <c r="J75" s="468">
        <v>154.79999999999998</v>
      </c>
      <c r="K75" s="467">
        <v>145.9</v>
      </c>
      <c r="L75" s="467">
        <v>138.65</v>
      </c>
      <c r="M75" s="467">
        <v>223.73168000000001</v>
      </c>
    </row>
    <row r="76" spans="1:13" s="13" customFormat="1">
      <c r="A76" s="246">
        <v>66</v>
      </c>
      <c r="B76" s="470" t="s">
        <v>66</v>
      </c>
      <c r="C76" s="467">
        <v>650.20000000000005</v>
      </c>
      <c r="D76" s="468">
        <v>648.91666666666663</v>
      </c>
      <c r="E76" s="468">
        <v>641.33333333333326</v>
      </c>
      <c r="F76" s="468">
        <v>632.46666666666658</v>
      </c>
      <c r="G76" s="468">
        <v>624.88333333333321</v>
      </c>
      <c r="H76" s="468">
        <v>657.7833333333333</v>
      </c>
      <c r="I76" s="468">
        <v>665.36666666666656</v>
      </c>
      <c r="J76" s="468">
        <v>674.23333333333335</v>
      </c>
      <c r="K76" s="467">
        <v>656.5</v>
      </c>
      <c r="L76" s="467">
        <v>640.04999999999995</v>
      </c>
      <c r="M76" s="467">
        <v>29.40598</v>
      </c>
    </row>
    <row r="77" spans="1:13" s="13" customFormat="1">
      <c r="A77" s="246">
        <v>67</v>
      </c>
      <c r="B77" s="470" t="s">
        <v>69</v>
      </c>
      <c r="C77" s="467">
        <v>65.650000000000006</v>
      </c>
      <c r="D77" s="468">
        <v>63.433333333333337</v>
      </c>
      <c r="E77" s="468">
        <v>60.416666666666671</v>
      </c>
      <c r="F77" s="468">
        <v>55.183333333333337</v>
      </c>
      <c r="G77" s="468">
        <v>52.166666666666671</v>
      </c>
      <c r="H77" s="468">
        <v>68.666666666666671</v>
      </c>
      <c r="I77" s="468">
        <v>71.683333333333323</v>
      </c>
      <c r="J77" s="468">
        <v>76.916666666666671</v>
      </c>
      <c r="K77" s="467">
        <v>66.45</v>
      </c>
      <c r="L77" s="467">
        <v>58.2</v>
      </c>
      <c r="M77" s="467">
        <v>2589.6878099999999</v>
      </c>
    </row>
    <row r="78" spans="1:13" s="13" customFormat="1">
      <c r="A78" s="246">
        <v>68</v>
      </c>
      <c r="B78" s="470" t="s">
        <v>73</v>
      </c>
      <c r="C78" s="467">
        <v>453.7</v>
      </c>
      <c r="D78" s="468">
        <v>451.23333333333335</v>
      </c>
      <c r="E78" s="468">
        <v>447.4666666666667</v>
      </c>
      <c r="F78" s="468">
        <v>441.23333333333335</v>
      </c>
      <c r="G78" s="468">
        <v>437.4666666666667</v>
      </c>
      <c r="H78" s="468">
        <v>457.4666666666667</v>
      </c>
      <c r="I78" s="468">
        <v>461.23333333333335</v>
      </c>
      <c r="J78" s="468">
        <v>467.4666666666667</v>
      </c>
      <c r="K78" s="467">
        <v>455</v>
      </c>
      <c r="L78" s="467">
        <v>445</v>
      </c>
      <c r="M78" s="467">
        <v>97.0291</v>
      </c>
    </row>
    <row r="79" spans="1:13" s="13" customFormat="1">
      <c r="A79" s="246">
        <v>69</v>
      </c>
      <c r="B79" s="470" t="s">
        <v>739</v>
      </c>
      <c r="C79" s="467">
        <v>12474.05</v>
      </c>
      <c r="D79" s="468">
        <v>12351.016666666668</v>
      </c>
      <c r="E79" s="468">
        <v>11728.033333333336</v>
      </c>
      <c r="F79" s="468">
        <v>10982.016666666668</v>
      </c>
      <c r="G79" s="468">
        <v>10359.033333333336</v>
      </c>
      <c r="H79" s="468">
        <v>13097.033333333336</v>
      </c>
      <c r="I79" s="468">
        <v>13720.01666666667</v>
      </c>
      <c r="J79" s="468">
        <v>14466.033333333336</v>
      </c>
      <c r="K79" s="467">
        <v>12974</v>
      </c>
      <c r="L79" s="467">
        <v>11605</v>
      </c>
      <c r="M79" s="467">
        <v>0.17967</v>
      </c>
    </row>
    <row r="80" spans="1:13" s="13" customFormat="1">
      <c r="A80" s="246">
        <v>70</v>
      </c>
      <c r="B80" s="470" t="s">
        <v>68</v>
      </c>
      <c r="C80" s="467">
        <v>572.54999999999995</v>
      </c>
      <c r="D80" s="468">
        <v>572.88333333333333</v>
      </c>
      <c r="E80" s="468">
        <v>568.76666666666665</v>
      </c>
      <c r="F80" s="468">
        <v>564.98333333333335</v>
      </c>
      <c r="G80" s="468">
        <v>560.86666666666667</v>
      </c>
      <c r="H80" s="468">
        <v>576.66666666666663</v>
      </c>
      <c r="I80" s="468">
        <v>580.78333333333319</v>
      </c>
      <c r="J80" s="468">
        <v>584.56666666666661</v>
      </c>
      <c r="K80" s="467">
        <v>577</v>
      </c>
      <c r="L80" s="467">
        <v>569.1</v>
      </c>
      <c r="M80" s="467">
        <v>82.114459999999994</v>
      </c>
    </row>
    <row r="81" spans="1:13" s="13" customFormat="1">
      <c r="A81" s="246">
        <v>71</v>
      </c>
      <c r="B81" s="470" t="s">
        <v>70</v>
      </c>
      <c r="C81" s="467">
        <v>384.5</v>
      </c>
      <c r="D81" s="468">
        <v>384.8</v>
      </c>
      <c r="E81" s="468">
        <v>382.15000000000003</v>
      </c>
      <c r="F81" s="468">
        <v>379.8</v>
      </c>
      <c r="G81" s="468">
        <v>377.15000000000003</v>
      </c>
      <c r="H81" s="468">
        <v>387.15000000000003</v>
      </c>
      <c r="I81" s="468">
        <v>389.8</v>
      </c>
      <c r="J81" s="468">
        <v>392.15000000000003</v>
      </c>
      <c r="K81" s="467">
        <v>387.45</v>
      </c>
      <c r="L81" s="467">
        <v>382.45</v>
      </c>
      <c r="M81" s="467">
        <v>37.122329999999998</v>
      </c>
    </row>
    <row r="82" spans="1:13" s="13" customFormat="1">
      <c r="A82" s="246">
        <v>72</v>
      </c>
      <c r="B82" s="470" t="s">
        <v>313</v>
      </c>
      <c r="C82" s="467">
        <v>943.7</v>
      </c>
      <c r="D82" s="468">
        <v>948.9</v>
      </c>
      <c r="E82" s="468">
        <v>934.8</v>
      </c>
      <c r="F82" s="468">
        <v>925.9</v>
      </c>
      <c r="G82" s="468">
        <v>911.8</v>
      </c>
      <c r="H82" s="468">
        <v>957.8</v>
      </c>
      <c r="I82" s="468">
        <v>971.90000000000009</v>
      </c>
      <c r="J82" s="468">
        <v>980.8</v>
      </c>
      <c r="K82" s="467">
        <v>963</v>
      </c>
      <c r="L82" s="467">
        <v>940</v>
      </c>
      <c r="M82" s="467">
        <v>1.4912399999999999</v>
      </c>
    </row>
    <row r="83" spans="1:13" s="13" customFormat="1">
      <c r="A83" s="246">
        <v>73</v>
      </c>
      <c r="B83" s="470" t="s">
        <v>314</v>
      </c>
      <c r="C83" s="467">
        <v>250.55</v>
      </c>
      <c r="D83" s="468">
        <v>251.20000000000002</v>
      </c>
      <c r="E83" s="468">
        <v>247.50000000000003</v>
      </c>
      <c r="F83" s="468">
        <v>244.45000000000002</v>
      </c>
      <c r="G83" s="468">
        <v>240.75000000000003</v>
      </c>
      <c r="H83" s="468">
        <v>254.25000000000003</v>
      </c>
      <c r="I83" s="468">
        <v>257.95000000000005</v>
      </c>
      <c r="J83" s="468">
        <v>261</v>
      </c>
      <c r="K83" s="467">
        <v>254.9</v>
      </c>
      <c r="L83" s="467">
        <v>248.15</v>
      </c>
      <c r="M83" s="467">
        <v>5.5405300000000004</v>
      </c>
    </row>
    <row r="84" spans="1:13" s="13" customFormat="1">
      <c r="A84" s="246">
        <v>74</v>
      </c>
      <c r="B84" s="470" t="s">
        <v>315</v>
      </c>
      <c r="C84" s="467">
        <v>122.4</v>
      </c>
      <c r="D84" s="468">
        <v>119.35000000000001</v>
      </c>
      <c r="E84" s="468">
        <v>116.30000000000001</v>
      </c>
      <c r="F84" s="468">
        <v>110.2</v>
      </c>
      <c r="G84" s="468">
        <v>107.15</v>
      </c>
      <c r="H84" s="468">
        <v>125.45000000000002</v>
      </c>
      <c r="I84" s="468">
        <v>128.5</v>
      </c>
      <c r="J84" s="468">
        <v>134.60000000000002</v>
      </c>
      <c r="K84" s="467">
        <v>122.4</v>
      </c>
      <c r="L84" s="467">
        <v>113.25</v>
      </c>
      <c r="M84" s="467">
        <v>30.035</v>
      </c>
    </row>
    <row r="85" spans="1:13" s="13" customFormat="1">
      <c r="A85" s="246">
        <v>75</v>
      </c>
      <c r="B85" s="470" t="s">
        <v>316</v>
      </c>
      <c r="C85" s="467">
        <v>5333.75</v>
      </c>
      <c r="D85" s="468">
        <v>5371.25</v>
      </c>
      <c r="E85" s="468">
        <v>5272.5</v>
      </c>
      <c r="F85" s="468">
        <v>5211.25</v>
      </c>
      <c r="G85" s="468">
        <v>5112.5</v>
      </c>
      <c r="H85" s="468">
        <v>5432.5</v>
      </c>
      <c r="I85" s="468">
        <v>5531.25</v>
      </c>
      <c r="J85" s="468">
        <v>5592.5</v>
      </c>
      <c r="K85" s="467">
        <v>5470</v>
      </c>
      <c r="L85" s="467">
        <v>5310</v>
      </c>
      <c r="M85" s="467">
        <v>0.2848</v>
      </c>
    </row>
    <row r="86" spans="1:13" s="13" customFormat="1">
      <c r="A86" s="246">
        <v>76</v>
      </c>
      <c r="B86" s="470" t="s">
        <v>317</v>
      </c>
      <c r="C86" s="467">
        <v>833.75</v>
      </c>
      <c r="D86" s="468">
        <v>837.51666666666677</v>
      </c>
      <c r="E86" s="468">
        <v>826.23333333333358</v>
      </c>
      <c r="F86" s="468">
        <v>818.71666666666681</v>
      </c>
      <c r="G86" s="468">
        <v>807.43333333333362</v>
      </c>
      <c r="H86" s="468">
        <v>845.03333333333353</v>
      </c>
      <c r="I86" s="468">
        <v>856.31666666666661</v>
      </c>
      <c r="J86" s="468">
        <v>863.83333333333348</v>
      </c>
      <c r="K86" s="467">
        <v>848.8</v>
      </c>
      <c r="L86" s="467">
        <v>830</v>
      </c>
      <c r="M86" s="467">
        <v>1.2450399999999999</v>
      </c>
    </row>
    <row r="87" spans="1:13" s="13" customFormat="1">
      <c r="A87" s="246">
        <v>77</v>
      </c>
      <c r="B87" s="470" t="s">
        <v>230</v>
      </c>
      <c r="C87" s="467">
        <v>1144.45</v>
      </c>
      <c r="D87" s="468">
        <v>1149.7166666666667</v>
      </c>
      <c r="E87" s="468">
        <v>1130.6333333333334</v>
      </c>
      <c r="F87" s="468">
        <v>1116.8166666666668</v>
      </c>
      <c r="G87" s="468">
        <v>1097.7333333333336</v>
      </c>
      <c r="H87" s="468">
        <v>1163.5333333333333</v>
      </c>
      <c r="I87" s="468">
        <v>1182.6166666666663</v>
      </c>
      <c r="J87" s="468">
        <v>1196.4333333333332</v>
      </c>
      <c r="K87" s="467">
        <v>1168.8</v>
      </c>
      <c r="L87" s="467">
        <v>1135.9000000000001</v>
      </c>
      <c r="M87" s="467">
        <v>0.56843999999999995</v>
      </c>
    </row>
    <row r="88" spans="1:13" s="13" customFormat="1">
      <c r="A88" s="246">
        <v>78</v>
      </c>
      <c r="B88" s="470" t="s">
        <v>318</v>
      </c>
      <c r="C88" s="467">
        <v>72.650000000000006</v>
      </c>
      <c r="D88" s="468">
        <v>72.88333333333334</v>
      </c>
      <c r="E88" s="468">
        <v>71.566666666666677</v>
      </c>
      <c r="F88" s="468">
        <v>70.483333333333334</v>
      </c>
      <c r="G88" s="468">
        <v>69.166666666666671</v>
      </c>
      <c r="H88" s="468">
        <v>73.966666666666683</v>
      </c>
      <c r="I88" s="468">
        <v>75.283333333333346</v>
      </c>
      <c r="J88" s="468">
        <v>76.366666666666688</v>
      </c>
      <c r="K88" s="467">
        <v>74.2</v>
      </c>
      <c r="L88" s="467">
        <v>71.8</v>
      </c>
      <c r="M88" s="467">
        <v>25.730499999999999</v>
      </c>
    </row>
    <row r="89" spans="1:13" s="13" customFormat="1">
      <c r="A89" s="246">
        <v>79</v>
      </c>
      <c r="B89" s="470" t="s">
        <v>71</v>
      </c>
      <c r="C89" s="467">
        <v>13848.2</v>
      </c>
      <c r="D89" s="468">
        <v>13757.5</v>
      </c>
      <c r="E89" s="468">
        <v>13635</v>
      </c>
      <c r="F89" s="468">
        <v>13421.8</v>
      </c>
      <c r="G89" s="468">
        <v>13299.3</v>
      </c>
      <c r="H89" s="468">
        <v>13970.7</v>
      </c>
      <c r="I89" s="468">
        <v>14093.2</v>
      </c>
      <c r="J89" s="468">
        <v>14306.400000000001</v>
      </c>
      <c r="K89" s="467">
        <v>13880</v>
      </c>
      <c r="L89" s="467">
        <v>13544.3</v>
      </c>
      <c r="M89" s="467">
        <v>0.39330999999999999</v>
      </c>
    </row>
    <row r="90" spans="1:13" s="13" customFormat="1">
      <c r="A90" s="246">
        <v>80</v>
      </c>
      <c r="B90" s="470" t="s">
        <v>319</v>
      </c>
      <c r="C90" s="467">
        <v>254.3</v>
      </c>
      <c r="D90" s="468">
        <v>254.79999999999998</v>
      </c>
      <c r="E90" s="468">
        <v>251.59999999999997</v>
      </c>
      <c r="F90" s="468">
        <v>248.89999999999998</v>
      </c>
      <c r="G90" s="468">
        <v>245.69999999999996</v>
      </c>
      <c r="H90" s="468">
        <v>257.5</v>
      </c>
      <c r="I90" s="468">
        <v>260.69999999999993</v>
      </c>
      <c r="J90" s="468">
        <v>263.39999999999998</v>
      </c>
      <c r="K90" s="467">
        <v>258</v>
      </c>
      <c r="L90" s="467">
        <v>252.1</v>
      </c>
      <c r="M90" s="467">
        <v>2.5509300000000001</v>
      </c>
    </row>
    <row r="91" spans="1:13" s="13" customFormat="1">
      <c r="A91" s="246">
        <v>81</v>
      </c>
      <c r="B91" s="470" t="s">
        <v>74</v>
      </c>
      <c r="C91" s="467">
        <v>3413.8</v>
      </c>
      <c r="D91" s="468">
        <v>3431.7666666666664</v>
      </c>
      <c r="E91" s="468">
        <v>3385.5333333333328</v>
      </c>
      <c r="F91" s="468">
        <v>3357.2666666666664</v>
      </c>
      <c r="G91" s="468">
        <v>3311.0333333333328</v>
      </c>
      <c r="H91" s="468">
        <v>3460.0333333333328</v>
      </c>
      <c r="I91" s="468">
        <v>3506.2666666666664</v>
      </c>
      <c r="J91" s="468">
        <v>3534.5333333333328</v>
      </c>
      <c r="K91" s="467">
        <v>3478</v>
      </c>
      <c r="L91" s="467">
        <v>3403.5</v>
      </c>
      <c r="M91" s="467">
        <v>6.94001</v>
      </c>
    </row>
    <row r="92" spans="1:13" s="13" customFormat="1">
      <c r="A92" s="246">
        <v>82</v>
      </c>
      <c r="B92" s="470" t="s">
        <v>320</v>
      </c>
      <c r="C92" s="467">
        <v>512.70000000000005</v>
      </c>
      <c r="D92" s="468">
        <v>514.55000000000007</v>
      </c>
      <c r="E92" s="468">
        <v>507.15000000000009</v>
      </c>
      <c r="F92" s="468">
        <v>501.6</v>
      </c>
      <c r="G92" s="468">
        <v>494.20000000000005</v>
      </c>
      <c r="H92" s="468">
        <v>520.10000000000014</v>
      </c>
      <c r="I92" s="468">
        <v>527.5</v>
      </c>
      <c r="J92" s="468">
        <v>533.05000000000018</v>
      </c>
      <c r="K92" s="467">
        <v>521.95000000000005</v>
      </c>
      <c r="L92" s="467">
        <v>509</v>
      </c>
      <c r="M92" s="467">
        <v>1.52684</v>
      </c>
    </row>
    <row r="93" spans="1:13" s="13" customFormat="1">
      <c r="A93" s="246">
        <v>83</v>
      </c>
      <c r="B93" s="470" t="s">
        <v>321</v>
      </c>
      <c r="C93" s="467">
        <v>316.25</v>
      </c>
      <c r="D93" s="468">
        <v>317.65000000000003</v>
      </c>
      <c r="E93" s="468">
        <v>308.80000000000007</v>
      </c>
      <c r="F93" s="468">
        <v>301.35000000000002</v>
      </c>
      <c r="G93" s="468">
        <v>292.50000000000006</v>
      </c>
      <c r="H93" s="468">
        <v>325.10000000000008</v>
      </c>
      <c r="I93" s="468">
        <v>333.9500000000001</v>
      </c>
      <c r="J93" s="468">
        <v>341.40000000000009</v>
      </c>
      <c r="K93" s="467">
        <v>326.5</v>
      </c>
      <c r="L93" s="467">
        <v>310.2</v>
      </c>
      <c r="M93" s="467">
        <v>11.4724</v>
      </c>
    </row>
    <row r="94" spans="1:13" s="13" customFormat="1">
      <c r="A94" s="246">
        <v>84</v>
      </c>
      <c r="B94" s="470" t="s">
        <v>80</v>
      </c>
      <c r="C94" s="467">
        <v>646.15</v>
      </c>
      <c r="D94" s="468">
        <v>651.99999999999989</v>
      </c>
      <c r="E94" s="468">
        <v>635.19999999999982</v>
      </c>
      <c r="F94" s="468">
        <v>624.24999999999989</v>
      </c>
      <c r="G94" s="468">
        <v>607.44999999999982</v>
      </c>
      <c r="H94" s="468">
        <v>662.94999999999982</v>
      </c>
      <c r="I94" s="468">
        <v>679.74999999999977</v>
      </c>
      <c r="J94" s="468">
        <v>690.69999999999982</v>
      </c>
      <c r="K94" s="467">
        <v>668.8</v>
      </c>
      <c r="L94" s="467">
        <v>641.04999999999995</v>
      </c>
      <c r="M94" s="467">
        <v>8.75718</v>
      </c>
    </row>
    <row r="95" spans="1:13" s="13" customFormat="1">
      <c r="A95" s="246">
        <v>85</v>
      </c>
      <c r="B95" s="470" t="s">
        <v>322</v>
      </c>
      <c r="C95" s="467">
        <v>1897.5</v>
      </c>
      <c r="D95" s="468">
        <v>1886.2166666666665</v>
      </c>
      <c r="E95" s="468">
        <v>1864.4333333333329</v>
      </c>
      <c r="F95" s="468">
        <v>1831.3666666666666</v>
      </c>
      <c r="G95" s="468">
        <v>1809.583333333333</v>
      </c>
      <c r="H95" s="468">
        <v>1919.2833333333328</v>
      </c>
      <c r="I95" s="468">
        <v>1941.0666666666662</v>
      </c>
      <c r="J95" s="468">
        <v>1974.1333333333328</v>
      </c>
      <c r="K95" s="467">
        <v>1908</v>
      </c>
      <c r="L95" s="467">
        <v>1853.15</v>
      </c>
      <c r="M95" s="467">
        <v>0.29926000000000003</v>
      </c>
    </row>
    <row r="96" spans="1:13" s="13" customFormat="1">
      <c r="A96" s="246">
        <v>86</v>
      </c>
      <c r="B96" s="470" t="s">
        <v>783</v>
      </c>
      <c r="C96" s="467">
        <v>272.2</v>
      </c>
      <c r="D96" s="468">
        <v>274.21666666666664</v>
      </c>
      <c r="E96" s="468">
        <v>262.98333333333329</v>
      </c>
      <c r="F96" s="468">
        <v>253.76666666666665</v>
      </c>
      <c r="G96" s="468">
        <v>242.5333333333333</v>
      </c>
      <c r="H96" s="468">
        <v>283.43333333333328</v>
      </c>
      <c r="I96" s="468">
        <v>294.66666666666663</v>
      </c>
      <c r="J96" s="468">
        <v>303.88333333333327</v>
      </c>
      <c r="K96" s="467">
        <v>285.45</v>
      </c>
      <c r="L96" s="467">
        <v>265</v>
      </c>
      <c r="M96" s="467">
        <v>33.650069999999999</v>
      </c>
    </row>
    <row r="97" spans="1:13" s="13" customFormat="1">
      <c r="A97" s="246">
        <v>87</v>
      </c>
      <c r="B97" s="470" t="s">
        <v>75</v>
      </c>
      <c r="C97" s="467">
        <v>624</v>
      </c>
      <c r="D97" s="468">
        <v>620</v>
      </c>
      <c r="E97" s="468">
        <v>610</v>
      </c>
      <c r="F97" s="468">
        <v>596</v>
      </c>
      <c r="G97" s="468">
        <v>586</v>
      </c>
      <c r="H97" s="468">
        <v>634</v>
      </c>
      <c r="I97" s="468">
        <v>644</v>
      </c>
      <c r="J97" s="468">
        <v>658</v>
      </c>
      <c r="K97" s="467">
        <v>630</v>
      </c>
      <c r="L97" s="467">
        <v>606</v>
      </c>
      <c r="M97" s="467">
        <v>176.54195000000001</v>
      </c>
    </row>
    <row r="98" spans="1:13" s="13" customFormat="1">
      <c r="A98" s="246">
        <v>88</v>
      </c>
      <c r="B98" s="470" t="s">
        <v>323</v>
      </c>
      <c r="C98" s="467">
        <v>513.1</v>
      </c>
      <c r="D98" s="468">
        <v>517.04999999999995</v>
      </c>
      <c r="E98" s="468">
        <v>506.09999999999991</v>
      </c>
      <c r="F98" s="468">
        <v>499.09999999999997</v>
      </c>
      <c r="G98" s="468">
        <v>488.14999999999992</v>
      </c>
      <c r="H98" s="468">
        <v>524.04999999999995</v>
      </c>
      <c r="I98" s="468">
        <v>535</v>
      </c>
      <c r="J98" s="468">
        <v>541.99999999999989</v>
      </c>
      <c r="K98" s="467">
        <v>528</v>
      </c>
      <c r="L98" s="467">
        <v>510.05</v>
      </c>
      <c r="M98" s="467">
        <v>3.0413399999999999</v>
      </c>
    </row>
    <row r="99" spans="1:13" s="13" customFormat="1">
      <c r="A99" s="246">
        <v>89</v>
      </c>
      <c r="B99" s="470" t="s">
        <v>76</v>
      </c>
      <c r="C99" s="467">
        <v>147.15</v>
      </c>
      <c r="D99" s="468">
        <v>147.5</v>
      </c>
      <c r="E99" s="468">
        <v>144.15</v>
      </c>
      <c r="F99" s="468">
        <v>141.15</v>
      </c>
      <c r="G99" s="468">
        <v>137.80000000000001</v>
      </c>
      <c r="H99" s="468">
        <v>150.5</v>
      </c>
      <c r="I99" s="468">
        <v>153.85000000000002</v>
      </c>
      <c r="J99" s="468">
        <v>156.85</v>
      </c>
      <c r="K99" s="467">
        <v>150.85</v>
      </c>
      <c r="L99" s="467">
        <v>144.5</v>
      </c>
      <c r="M99" s="467">
        <v>187.13293999999999</v>
      </c>
    </row>
    <row r="100" spans="1:13" s="13" customFormat="1">
      <c r="A100" s="246">
        <v>90</v>
      </c>
      <c r="B100" s="470" t="s">
        <v>324</v>
      </c>
      <c r="C100" s="467">
        <v>581.6</v>
      </c>
      <c r="D100" s="468">
        <v>586.86666666666667</v>
      </c>
      <c r="E100" s="468">
        <v>574.73333333333335</v>
      </c>
      <c r="F100" s="468">
        <v>567.86666666666667</v>
      </c>
      <c r="G100" s="468">
        <v>555.73333333333335</v>
      </c>
      <c r="H100" s="468">
        <v>593.73333333333335</v>
      </c>
      <c r="I100" s="468">
        <v>605.86666666666679</v>
      </c>
      <c r="J100" s="468">
        <v>612.73333333333335</v>
      </c>
      <c r="K100" s="467">
        <v>599</v>
      </c>
      <c r="L100" s="467">
        <v>580</v>
      </c>
      <c r="M100" s="467">
        <v>5.8097300000000001</v>
      </c>
    </row>
    <row r="101" spans="1:13">
      <c r="A101" s="246">
        <v>91</v>
      </c>
      <c r="B101" s="470" t="s">
        <v>325</v>
      </c>
      <c r="C101" s="467">
        <v>461.05</v>
      </c>
      <c r="D101" s="468">
        <v>445.23333333333329</v>
      </c>
      <c r="E101" s="468">
        <v>425.46666666666658</v>
      </c>
      <c r="F101" s="468">
        <v>389.88333333333327</v>
      </c>
      <c r="G101" s="468">
        <v>370.11666666666656</v>
      </c>
      <c r="H101" s="468">
        <v>480.81666666666661</v>
      </c>
      <c r="I101" s="468">
        <v>500.58333333333337</v>
      </c>
      <c r="J101" s="468">
        <v>536.16666666666663</v>
      </c>
      <c r="K101" s="467">
        <v>465</v>
      </c>
      <c r="L101" s="467">
        <v>409.65</v>
      </c>
      <c r="M101" s="467">
        <v>1.69401</v>
      </c>
    </row>
    <row r="102" spans="1:13">
      <c r="A102" s="246">
        <v>92</v>
      </c>
      <c r="B102" s="470" t="s">
        <v>326</v>
      </c>
      <c r="C102" s="467">
        <v>570.4</v>
      </c>
      <c r="D102" s="468">
        <v>573.38333333333333</v>
      </c>
      <c r="E102" s="468">
        <v>562.76666666666665</v>
      </c>
      <c r="F102" s="468">
        <v>555.13333333333333</v>
      </c>
      <c r="G102" s="468">
        <v>544.51666666666665</v>
      </c>
      <c r="H102" s="468">
        <v>581.01666666666665</v>
      </c>
      <c r="I102" s="468">
        <v>591.63333333333321</v>
      </c>
      <c r="J102" s="468">
        <v>599.26666666666665</v>
      </c>
      <c r="K102" s="467">
        <v>584</v>
      </c>
      <c r="L102" s="467">
        <v>565.75</v>
      </c>
      <c r="M102" s="467">
        <v>2.6212599999999999</v>
      </c>
    </row>
    <row r="103" spans="1:13">
      <c r="A103" s="246">
        <v>93</v>
      </c>
      <c r="B103" s="470" t="s">
        <v>77</v>
      </c>
      <c r="C103" s="467">
        <v>126.05</v>
      </c>
      <c r="D103" s="468">
        <v>126.53333333333332</v>
      </c>
      <c r="E103" s="468">
        <v>125.21666666666664</v>
      </c>
      <c r="F103" s="468">
        <v>124.38333333333333</v>
      </c>
      <c r="G103" s="468">
        <v>123.06666666666665</v>
      </c>
      <c r="H103" s="468">
        <v>127.36666666666663</v>
      </c>
      <c r="I103" s="468">
        <v>128.68333333333334</v>
      </c>
      <c r="J103" s="468">
        <v>129.51666666666662</v>
      </c>
      <c r="K103" s="467">
        <v>127.85</v>
      </c>
      <c r="L103" s="467">
        <v>125.7</v>
      </c>
      <c r="M103" s="467">
        <v>14.46931</v>
      </c>
    </row>
    <row r="104" spans="1:13">
      <c r="A104" s="246">
        <v>94</v>
      </c>
      <c r="B104" s="470" t="s">
        <v>327</v>
      </c>
      <c r="C104" s="467">
        <v>1281.5</v>
      </c>
      <c r="D104" s="468">
        <v>1288.5833333333333</v>
      </c>
      <c r="E104" s="468">
        <v>1269.2166666666665</v>
      </c>
      <c r="F104" s="468">
        <v>1256.9333333333332</v>
      </c>
      <c r="G104" s="468">
        <v>1237.5666666666664</v>
      </c>
      <c r="H104" s="468">
        <v>1300.8666666666666</v>
      </c>
      <c r="I104" s="468">
        <v>1320.2333333333333</v>
      </c>
      <c r="J104" s="468">
        <v>1332.5166666666667</v>
      </c>
      <c r="K104" s="467">
        <v>1307.95</v>
      </c>
      <c r="L104" s="467">
        <v>1276.3</v>
      </c>
      <c r="M104" s="467">
        <v>2.4108299999999998</v>
      </c>
    </row>
    <row r="105" spans="1:13">
      <c r="A105" s="246">
        <v>95</v>
      </c>
      <c r="B105" s="470" t="s">
        <v>328</v>
      </c>
      <c r="C105" s="467">
        <v>16.600000000000001</v>
      </c>
      <c r="D105" s="468">
        <v>16.599999999999998</v>
      </c>
      <c r="E105" s="468">
        <v>16.449999999999996</v>
      </c>
      <c r="F105" s="468">
        <v>16.299999999999997</v>
      </c>
      <c r="G105" s="468">
        <v>16.149999999999995</v>
      </c>
      <c r="H105" s="468">
        <v>16.749999999999996</v>
      </c>
      <c r="I105" s="468">
        <v>16.899999999999995</v>
      </c>
      <c r="J105" s="468">
        <v>17.049999999999997</v>
      </c>
      <c r="K105" s="467">
        <v>16.75</v>
      </c>
      <c r="L105" s="467">
        <v>16.45</v>
      </c>
      <c r="M105" s="467">
        <v>47.960560000000001</v>
      </c>
    </row>
    <row r="106" spans="1:13">
      <c r="A106" s="246">
        <v>96</v>
      </c>
      <c r="B106" s="470" t="s">
        <v>329</v>
      </c>
      <c r="C106" s="467">
        <v>804.55</v>
      </c>
      <c r="D106" s="468">
        <v>808.46666666666658</v>
      </c>
      <c r="E106" s="468">
        <v>797.13333333333321</v>
      </c>
      <c r="F106" s="468">
        <v>789.71666666666658</v>
      </c>
      <c r="G106" s="468">
        <v>778.38333333333321</v>
      </c>
      <c r="H106" s="468">
        <v>815.88333333333321</v>
      </c>
      <c r="I106" s="468">
        <v>827.21666666666647</v>
      </c>
      <c r="J106" s="468">
        <v>834.63333333333321</v>
      </c>
      <c r="K106" s="467">
        <v>819.8</v>
      </c>
      <c r="L106" s="467">
        <v>801.05</v>
      </c>
      <c r="M106" s="467">
        <v>5.0190400000000004</v>
      </c>
    </row>
    <row r="107" spans="1:13">
      <c r="A107" s="246">
        <v>97</v>
      </c>
      <c r="B107" s="470" t="s">
        <v>330</v>
      </c>
      <c r="C107" s="467">
        <v>344</v>
      </c>
      <c r="D107" s="468">
        <v>347.73333333333335</v>
      </c>
      <c r="E107" s="468">
        <v>337.76666666666671</v>
      </c>
      <c r="F107" s="468">
        <v>331.53333333333336</v>
      </c>
      <c r="G107" s="468">
        <v>321.56666666666672</v>
      </c>
      <c r="H107" s="468">
        <v>353.9666666666667</v>
      </c>
      <c r="I107" s="468">
        <v>363.93333333333339</v>
      </c>
      <c r="J107" s="468">
        <v>370.16666666666669</v>
      </c>
      <c r="K107" s="467">
        <v>357.7</v>
      </c>
      <c r="L107" s="467">
        <v>341.5</v>
      </c>
      <c r="M107" s="467">
        <v>0.91922999999999999</v>
      </c>
    </row>
    <row r="108" spans="1:13">
      <c r="A108" s="246">
        <v>98</v>
      </c>
      <c r="B108" s="470" t="s">
        <v>79</v>
      </c>
      <c r="C108" s="467">
        <v>473.35</v>
      </c>
      <c r="D108" s="468">
        <v>472.81666666666666</v>
      </c>
      <c r="E108" s="468">
        <v>469.13333333333333</v>
      </c>
      <c r="F108" s="468">
        <v>464.91666666666669</v>
      </c>
      <c r="G108" s="468">
        <v>461.23333333333335</v>
      </c>
      <c r="H108" s="468">
        <v>477.0333333333333</v>
      </c>
      <c r="I108" s="468">
        <v>480.71666666666658</v>
      </c>
      <c r="J108" s="468">
        <v>484.93333333333328</v>
      </c>
      <c r="K108" s="467">
        <v>476.5</v>
      </c>
      <c r="L108" s="467">
        <v>468.6</v>
      </c>
      <c r="M108" s="467">
        <v>4.5596699999999997</v>
      </c>
    </row>
    <row r="109" spans="1:13">
      <c r="A109" s="246">
        <v>99</v>
      </c>
      <c r="B109" s="470" t="s">
        <v>331</v>
      </c>
      <c r="C109" s="467">
        <v>3780</v>
      </c>
      <c r="D109" s="468">
        <v>3795.0166666666664</v>
      </c>
      <c r="E109" s="468">
        <v>3740.9333333333329</v>
      </c>
      <c r="F109" s="468">
        <v>3701.8666666666663</v>
      </c>
      <c r="G109" s="468">
        <v>3647.7833333333328</v>
      </c>
      <c r="H109" s="468">
        <v>3834.083333333333</v>
      </c>
      <c r="I109" s="468">
        <v>3888.166666666667</v>
      </c>
      <c r="J109" s="468">
        <v>3927.2333333333331</v>
      </c>
      <c r="K109" s="467">
        <v>3849.1</v>
      </c>
      <c r="L109" s="467">
        <v>3755.95</v>
      </c>
      <c r="M109" s="467">
        <v>0.11246</v>
      </c>
    </row>
    <row r="110" spans="1:13">
      <c r="A110" s="246">
        <v>100</v>
      </c>
      <c r="B110" s="470" t="s">
        <v>332</v>
      </c>
      <c r="C110" s="467">
        <v>146.4</v>
      </c>
      <c r="D110" s="468">
        <v>146.75</v>
      </c>
      <c r="E110" s="468">
        <v>143.65</v>
      </c>
      <c r="F110" s="468">
        <v>140.9</v>
      </c>
      <c r="G110" s="468">
        <v>137.80000000000001</v>
      </c>
      <c r="H110" s="468">
        <v>149.5</v>
      </c>
      <c r="I110" s="468">
        <v>152.60000000000002</v>
      </c>
      <c r="J110" s="468">
        <v>155.35</v>
      </c>
      <c r="K110" s="467">
        <v>149.85</v>
      </c>
      <c r="L110" s="467">
        <v>144</v>
      </c>
      <c r="M110" s="467">
        <v>2.5792600000000001</v>
      </c>
    </row>
    <row r="111" spans="1:13">
      <c r="A111" s="246">
        <v>101</v>
      </c>
      <c r="B111" s="470" t="s">
        <v>333</v>
      </c>
      <c r="C111" s="467">
        <v>223.6</v>
      </c>
      <c r="D111" s="468">
        <v>224.25</v>
      </c>
      <c r="E111" s="468">
        <v>221.35</v>
      </c>
      <c r="F111" s="468">
        <v>219.1</v>
      </c>
      <c r="G111" s="468">
        <v>216.2</v>
      </c>
      <c r="H111" s="468">
        <v>226.5</v>
      </c>
      <c r="I111" s="468">
        <v>229.39999999999998</v>
      </c>
      <c r="J111" s="468">
        <v>231.65</v>
      </c>
      <c r="K111" s="467">
        <v>227.15</v>
      </c>
      <c r="L111" s="467">
        <v>222</v>
      </c>
      <c r="M111" s="467">
        <v>11.777089999999999</v>
      </c>
    </row>
    <row r="112" spans="1:13">
      <c r="A112" s="246">
        <v>102</v>
      </c>
      <c r="B112" s="470" t="s">
        <v>334</v>
      </c>
      <c r="C112" s="467">
        <v>112.9</v>
      </c>
      <c r="D112" s="468">
        <v>113.48333333333333</v>
      </c>
      <c r="E112" s="468">
        <v>111.66666666666667</v>
      </c>
      <c r="F112" s="468">
        <v>110.43333333333334</v>
      </c>
      <c r="G112" s="468">
        <v>108.61666666666667</v>
      </c>
      <c r="H112" s="468">
        <v>114.71666666666667</v>
      </c>
      <c r="I112" s="468">
        <v>116.53333333333333</v>
      </c>
      <c r="J112" s="468">
        <v>117.76666666666667</v>
      </c>
      <c r="K112" s="467">
        <v>115.3</v>
      </c>
      <c r="L112" s="467">
        <v>112.25</v>
      </c>
      <c r="M112" s="467">
        <v>10.11617</v>
      </c>
    </row>
    <row r="113" spans="1:13">
      <c r="A113" s="246">
        <v>103</v>
      </c>
      <c r="B113" s="470" t="s">
        <v>335</v>
      </c>
      <c r="C113" s="467">
        <v>566.15</v>
      </c>
      <c r="D113" s="468">
        <v>569.68333333333339</v>
      </c>
      <c r="E113" s="468">
        <v>559.36666666666679</v>
      </c>
      <c r="F113" s="468">
        <v>552.58333333333337</v>
      </c>
      <c r="G113" s="468">
        <v>542.26666666666677</v>
      </c>
      <c r="H113" s="468">
        <v>576.46666666666681</v>
      </c>
      <c r="I113" s="468">
        <v>586.78333333333342</v>
      </c>
      <c r="J113" s="468">
        <v>593.56666666666683</v>
      </c>
      <c r="K113" s="467">
        <v>580</v>
      </c>
      <c r="L113" s="467">
        <v>562.9</v>
      </c>
      <c r="M113" s="467">
        <v>0.65932999999999997</v>
      </c>
    </row>
    <row r="114" spans="1:13">
      <c r="A114" s="246">
        <v>104</v>
      </c>
      <c r="B114" s="470" t="s">
        <v>81</v>
      </c>
      <c r="C114" s="467">
        <v>554.15</v>
      </c>
      <c r="D114" s="468">
        <v>547.55000000000007</v>
      </c>
      <c r="E114" s="468">
        <v>535.10000000000014</v>
      </c>
      <c r="F114" s="468">
        <v>516.05000000000007</v>
      </c>
      <c r="G114" s="468">
        <v>503.60000000000014</v>
      </c>
      <c r="H114" s="468">
        <v>566.60000000000014</v>
      </c>
      <c r="I114" s="468">
        <v>579.05000000000018</v>
      </c>
      <c r="J114" s="468">
        <v>598.10000000000014</v>
      </c>
      <c r="K114" s="467">
        <v>560</v>
      </c>
      <c r="L114" s="467">
        <v>528.5</v>
      </c>
      <c r="M114" s="467">
        <v>90.65692</v>
      </c>
    </row>
    <row r="115" spans="1:13">
      <c r="A115" s="246">
        <v>105</v>
      </c>
      <c r="B115" s="470" t="s">
        <v>82</v>
      </c>
      <c r="C115" s="467">
        <v>900.25</v>
      </c>
      <c r="D115" s="468">
        <v>894.73333333333323</v>
      </c>
      <c r="E115" s="468">
        <v>883.01666666666642</v>
      </c>
      <c r="F115" s="468">
        <v>865.78333333333319</v>
      </c>
      <c r="G115" s="468">
        <v>854.06666666666638</v>
      </c>
      <c r="H115" s="468">
        <v>911.96666666666647</v>
      </c>
      <c r="I115" s="468">
        <v>923.68333333333339</v>
      </c>
      <c r="J115" s="468">
        <v>940.91666666666652</v>
      </c>
      <c r="K115" s="467">
        <v>906.45</v>
      </c>
      <c r="L115" s="467">
        <v>877.5</v>
      </c>
      <c r="M115" s="467">
        <v>83.793040000000005</v>
      </c>
    </row>
    <row r="116" spans="1:13">
      <c r="A116" s="246">
        <v>106</v>
      </c>
      <c r="B116" s="470" t="s">
        <v>231</v>
      </c>
      <c r="C116" s="467">
        <v>167.35</v>
      </c>
      <c r="D116" s="468">
        <v>168.48333333333332</v>
      </c>
      <c r="E116" s="468">
        <v>165.06666666666663</v>
      </c>
      <c r="F116" s="468">
        <v>162.7833333333333</v>
      </c>
      <c r="G116" s="468">
        <v>159.36666666666662</v>
      </c>
      <c r="H116" s="468">
        <v>170.76666666666665</v>
      </c>
      <c r="I116" s="468">
        <v>174.18333333333334</v>
      </c>
      <c r="J116" s="468">
        <v>176.46666666666667</v>
      </c>
      <c r="K116" s="467">
        <v>171.9</v>
      </c>
      <c r="L116" s="467">
        <v>166.2</v>
      </c>
      <c r="M116" s="467">
        <v>19.006599999999999</v>
      </c>
    </row>
    <row r="117" spans="1:13">
      <c r="A117" s="246">
        <v>107</v>
      </c>
      <c r="B117" s="470" t="s">
        <v>83</v>
      </c>
      <c r="C117" s="467">
        <v>147.05000000000001</v>
      </c>
      <c r="D117" s="468">
        <v>144.21666666666667</v>
      </c>
      <c r="E117" s="468">
        <v>139.93333333333334</v>
      </c>
      <c r="F117" s="468">
        <v>132.81666666666666</v>
      </c>
      <c r="G117" s="468">
        <v>128.53333333333333</v>
      </c>
      <c r="H117" s="468">
        <v>151.33333333333334</v>
      </c>
      <c r="I117" s="468">
        <v>155.6166666666667</v>
      </c>
      <c r="J117" s="468">
        <v>162.73333333333335</v>
      </c>
      <c r="K117" s="467">
        <v>148.5</v>
      </c>
      <c r="L117" s="467">
        <v>137.1</v>
      </c>
      <c r="M117" s="467">
        <v>450.98430999999999</v>
      </c>
    </row>
    <row r="118" spans="1:13">
      <c r="A118" s="246">
        <v>108</v>
      </c>
      <c r="B118" s="470" t="s">
        <v>336</v>
      </c>
      <c r="C118" s="467">
        <v>369.1</v>
      </c>
      <c r="D118" s="468">
        <v>370.0333333333333</v>
      </c>
      <c r="E118" s="468">
        <v>365.11666666666662</v>
      </c>
      <c r="F118" s="468">
        <v>361.13333333333333</v>
      </c>
      <c r="G118" s="468">
        <v>356.21666666666664</v>
      </c>
      <c r="H118" s="468">
        <v>374.01666666666659</v>
      </c>
      <c r="I118" s="468">
        <v>378.93333333333334</v>
      </c>
      <c r="J118" s="468">
        <v>382.91666666666657</v>
      </c>
      <c r="K118" s="467">
        <v>374.95</v>
      </c>
      <c r="L118" s="467">
        <v>366.05</v>
      </c>
      <c r="M118" s="467">
        <v>3.1378699999999999</v>
      </c>
    </row>
    <row r="119" spans="1:13">
      <c r="A119" s="246">
        <v>109</v>
      </c>
      <c r="B119" s="470" t="s">
        <v>822</v>
      </c>
      <c r="C119" s="467">
        <v>3222.1</v>
      </c>
      <c r="D119" s="468">
        <v>3246.5833333333335</v>
      </c>
      <c r="E119" s="468">
        <v>3118.2166666666672</v>
      </c>
      <c r="F119" s="468">
        <v>3014.3333333333335</v>
      </c>
      <c r="G119" s="468">
        <v>2885.9666666666672</v>
      </c>
      <c r="H119" s="468">
        <v>3350.4666666666672</v>
      </c>
      <c r="I119" s="468">
        <v>3478.833333333333</v>
      </c>
      <c r="J119" s="468">
        <v>3582.7166666666672</v>
      </c>
      <c r="K119" s="467">
        <v>3374.95</v>
      </c>
      <c r="L119" s="467">
        <v>3142.7</v>
      </c>
      <c r="M119" s="467">
        <v>24.057600000000001</v>
      </c>
    </row>
    <row r="120" spans="1:13">
      <c r="A120" s="246">
        <v>110</v>
      </c>
      <c r="B120" s="470" t="s">
        <v>84</v>
      </c>
      <c r="C120" s="467">
        <v>1518.75</v>
      </c>
      <c r="D120" s="468">
        <v>1516.2</v>
      </c>
      <c r="E120" s="468">
        <v>1508.3000000000002</v>
      </c>
      <c r="F120" s="468">
        <v>1497.8500000000001</v>
      </c>
      <c r="G120" s="468">
        <v>1489.9500000000003</v>
      </c>
      <c r="H120" s="468">
        <v>1526.65</v>
      </c>
      <c r="I120" s="468">
        <v>1534.5500000000002</v>
      </c>
      <c r="J120" s="468">
        <v>1545</v>
      </c>
      <c r="K120" s="467">
        <v>1524.1</v>
      </c>
      <c r="L120" s="467">
        <v>1505.75</v>
      </c>
      <c r="M120" s="467">
        <v>4.2784500000000003</v>
      </c>
    </row>
    <row r="121" spans="1:13">
      <c r="A121" s="246">
        <v>111</v>
      </c>
      <c r="B121" s="470" t="s">
        <v>85</v>
      </c>
      <c r="C121" s="467">
        <v>579.9</v>
      </c>
      <c r="D121" s="468">
        <v>582.76666666666677</v>
      </c>
      <c r="E121" s="468">
        <v>575.53333333333353</v>
      </c>
      <c r="F121" s="468">
        <v>571.16666666666674</v>
      </c>
      <c r="G121" s="468">
        <v>563.93333333333351</v>
      </c>
      <c r="H121" s="468">
        <v>587.13333333333355</v>
      </c>
      <c r="I121" s="468">
        <v>594.3666666666669</v>
      </c>
      <c r="J121" s="468">
        <v>598.73333333333358</v>
      </c>
      <c r="K121" s="467">
        <v>590</v>
      </c>
      <c r="L121" s="467">
        <v>578.4</v>
      </c>
      <c r="M121" s="467">
        <v>11.96044</v>
      </c>
    </row>
    <row r="122" spans="1:13">
      <c r="A122" s="246">
        <v>112</v>
      </c>
      <c r="B122" s="470" t="s">
        <v>232</v>
      </c>
      <c r="C122" s="467">
        <v>734.4</v>
      </c>
      <c r="D122" s="468">
        <v>734.70000000000016</v>
      </c>
      <c r="E122" s="468">
        <v>724.90000000000032</v>
      </c>
      <c r="F122" s="468">
        <v>715.4000000000002</v>
      </c>
      <c r="G122" s="468">
        <v>705.60000000000036</v>
      </c>
      <c r="H122" s="468">
        <v>744.20000000000027</v>
      </c>
      <c r="I122" s="468">
        <v>754.00000000000023</v>
      </c>
      <c r="J122" s="468">
        <v>763.50000000000023</v>
      </c>
      <c r="K122" s="467">
        <v>744.5</v>
      </c>
      <c r="L122" s="467">
        <v>725.2</v>
      </c>
      <c r="M122" s="467">
        <v>2.1962999999999999</v>
      </c>
    </row>
    <row r="123" spans="1:13">
      <c r="A123" s="246">
        <v>113</v>
      </c>
      <c r="B123" s="470" t="s">
        <v>337</v>
      </c>
      <c r="C123" s="467">
        <v>608.9</v>
      </c>
      <c r="D123" s="468">
        <v>613.81666666666661</v>
      </c>
      <c r="E123" s="468">
        <v>600.08333333333326</v>
      </c>
      <c r="F123" s="468">
        <v>591.26666666666665</v>
      </c>
      <c r="G123" s="468">
        <v>577.5333333333333</v>
      </c>
      <c r="H123" s="468">
        <v>622.63333333333321</v>
      </c>
      <c r="I123" s="468">
        <v>636.36666666666656</v>
      </c>
      <c r="J123" s="468">
        <v>645.18333333333317</v>
      </c>
      <c r="K123" s="467">
        <v>627.54999999999995</v>
      </c>
      <c r="L123" s="467">
        <v>605</v>
      </c>
      <c r="M123" s="467">
        <v>1.0823</v>
      </c>
    </row>
    <row r="124" spans="1:13">
      <c r="A124" s="246">
        <v>114</v>
      </c>
      <c r="B124" s="470" t="s">
        <v>233</v>
      </c>
      <c r="C124" s="467">
        <v>377.65</v>
      </c>
      <c r="D124" s="468">
        <v>380.09999999999997</v>
      </c>
      <c r="E124" s="468">
        <v>373.59999999999991</v>
      </c>
      <c r="F124" s="468">
        <v>369.54999999999995</v>
      </c>
      <c r="G124" s="468">
        <v>363.0499999999999</v>
      </c>
      <c r="H124" s="468">
        <v>384.14999999999992</v>
      </c>
      <c r="I124" s="468">
        <v>390.65000000000003</v>
      </c>
      <c r="J124" s="468">
        <v>394.69999999999993</v>
      </c>
      <c r="K124" s="467">
        <v>386.6</v>
      </c>
      <c r="L124" s="467">
        <v>376.05</v>
      </c>
      <c r="M124" s="467">
        <v>7.1977200000000003</v>
      </c>
    </row>
    <row r="125" spans="1:13">
      <c r="A125" s="246">
        <v>115</v>
      </c>
      <c r="B125" s="470" t="s">
        <v>86</v>
      </c>
      <c r="C125" s="467">
        <v>829.7</v>
      </c>
      <c r="D125" s="468">
        <v>834.01666666666677</v>
      </c>
      <c r="E125" s="468">
        <v>823.03333333333353</v>
      </c>
      <c r="F125" s="468">
        <v>816.36666666666679</v>
      </c>
      <c r="G125" s="468">
        <v>805.38333333333355</v>
      </c>
      <c r="H125" s="468">
        <v>840.68333333333351</v>
      </c>
      <c r="I125" s="468">
        <v>851.66666666666686</v>
      </c>
      <c r="J125" s="468">
        <v>858.33333333333348</v>
      </c>
      <c r="K125" s="467">
        <v>845</v>
      </c>
      <c r="L125" s="467">
        <v>827.35</v>
      </c>
      <c r="M125" s="467">
        <v>11.041270000000001</v>
      </c>
    </row>
    <row r="126" spans="1:13">
      <c r="A126" s="246">
        <v>116</v>
      </c>
      <c r="B126" s="470" t="s">
        <v>338</v>
      </c>
      <c r="C126" s="467">
        <v>757.05</v>
      </c>
      <c r="D126" s="468">
        <v>757.31666666666661</v>
      </c>
      <c r="E126" s="468">
        <v>746.73333333333323</v>
      </c>
      <c r="F126" s="468">
        <v>736.41666666666663</v>
      </c>
      <c r="G126" s="468">
        <v>725.83333333333326</v>
      </c>
      <c r="H126" s="468">
        <v>767.63333333333321</v>
      </c>
      <c r="I126" s="468">
        <v>778.2166666666667</v>
      </c>
      <c r="J126" s="468">
        <v>788.53333333333319</v>
      </c>
      <c r="K126" s="467">
        <v>767.9</v>
      </c>
      <c r="L126" s="467">
        <v>747</v>
      </c>
      <c r="M126" s="467">
        <v>2.60371</v>
      </c>
    </row>
    <row r="127" spans="1:13">
      <c r="A127" s="246">
        <v>117</v>
      </c>
      <c r="B127" s="470" t="s">
        <v>339</v>
      </c>
      <c r="C127" s="467">
        <v>83.6</v>
      </c>
      <c r="D127" s="468">
        <v>83.783333333333331</v>
      </c>
      <c r="E127" s="468">
        <v>82.966666666666669</v>
      </c>
      <c r="F127" s="468">
        <v>82.333333333333343</v>
      </c>
      <c r="G127" s="468">
        <v>81.51666666666668</v>
      </c>
      <c r="H127" s="468">
        <v>84.416666666666657</v>
      </c>
      <c r="I127" s="468">
        <v>85.23333333333332</v>
      </c>
      <c r="J127" s="468">
        <v>85.866666666666646</v>
      </c>
      <c r="K127" s="467">
        <v>84.6</v>
      </c>
      <c r="L127" s="467">
        <v>83.15</v>
      </c>
      <c r="M127" s="467">
        <v>1.27433</v>
      </c>
    </row>
    <row r="128" spans="1:13">
      <c r="A128" s="246">
        <v>118</v>
      </c>
      <c r="B128" s="470" t="s">
        <v>340</v>
      </c>
      <c r="C128" s="467">
        <v>92.7</v>
      </c>
      <c r="D128" s="468">
        <v>92.816666666666663</v>
      </c>
      <c r="E128" s="468">
        <v>90.683333333333323</v>
      </c>
      <c r="F128" s="468">
        <v>88.666666666666657</v>
      </c>
      <c r="G128" s="468">
        <v>86.533333333333317</v>
      </c>
      <c r="H128" s="468">
        <v>94.833333333333329</v>
      </c>
      <c r="I128" s="468">
        <v>96.966666666666654</v>
      </c>
      <c r="J128" s="468">
        <v>98.983333333333334</v>
      </c>
      <c r="K128" s="467">
        <v>94.95</v>
      </c>
      <c r="L128" s="467">
        <v>90.8</v>
      </c>
      <c r="M128" s="467">
        <v>37.533160000000002</v>
      </c>
    </row>
    <row r="129" spans="1:13">
      <c r="A129" s="246">
        <v>119</v>
      </c>
      <c r="B129" s="470" t="s">
        <v>341</v>
      </c>
      <c r="C129" s="467">
        <v>716.6</v>
      </c>
      <c r="D129" s="468">
        <v>715.69999999999993</v>
      </c>
      <c r="E129" s="468">
        <v>696.39999999999986</v>
      </c>
      <c r="F129" s="468">
        <v>676.19999999999993</v>
      </c>
      <c r="G129" s="468">
        <v>656.89999999999986</v>
      </c>
      <c r="H129" s="468">
        <v>735.89999999999986</v>
      </c>
      <c r="I129" s="468">
        <v>755.19999999999982</v>
      </c>
      <c r="J129" s="468">
        <v>775.39999999999986</v>
      </c>
      <c r="K129" s="467">
        <v>735</v>
      </c>
      <c r="L129" s="467">
        <v>695.5</v>
      </c>
      <c r="M129" s="467">
        <v>9.8148800000000005</v>
      </c>
    </row>
    <row r="130" spans="1:13">
      <c r="A130" s="246">
        <v>120</v>
      </c>
      <c r="B130" s="470" t="s">
        <v>92</v>
      </c>
      <c r="C130" s="467">
        <v>266.10000000000002</v>
      </c>
      <c r="D130" s="468">
        <v>264.33333333333331</v>
      </c>
      <c r="E130" s="468">
        <v>261.51666666666665</v>
      </c>
      <c r="F130" s="468">
        <v>256.93333333333334</v>
      </c>
      <c r="G130" s="468">
        <v>254.11666666666667</v>
      </c>
      <c r="H130" s="468">
        <v>268.91666666666663</v>
      </c>
      <c r="I130" s="468">
        <v>271.73333333333335</v>
      </c>
      <c r="J130" s="468">
        <v>276.31666666666661</v>
      </c>
      <c r="K130" s="467">
        <v>267.14999999999998</v>
      </c>
      <c r="L130" s="467">
        <v>259.75</v>
      </c>
      <c r="M130" s="467">
        <v>106.08802</v>
      </c>
    </row>
    <row r="131" spans="1:13">
      <c r="A131" s="246">
        <v>121</v>
      </c>
      <c r="B131" s="470" t="s">
        <v>87</v>
      </c>
      <c r="C131" s="467">
        <v>522.75</v>
      </c>
      <c r="D131" s="468">
        <v>525.93333333333328</v>
      </c>
      <c r="E131" s="468">
        <v>516.11666666666656</v>
      </c>
      <c r="F131" s="468">
        <v>509.48333333333323</v>
      </c>
      <c r="G131" s="468">
        <v>499.66666666666652</v>
      </c>
      <c r="H131" s="468">
        <v>532.56666666666661</v>
      </c>
      <c r="I131" s="468">
        <v>542.38333333333344</v>
      </c>
      <c r="J131" s="468">
        <v>549.01666666666665</v>
      </c>
      <c r="K131" s="467">
        <v>535.75</v>
      </c>
      <c r="L131" s="467">
        <v>519.29999999999995</v>
      </c>
      <c r="M131" s="467">
        <v>64.094470000000001</v>
      </c>
    </row>
    <row r="132" spans="1:13">
      <c r="A132" s="246">
        <v>122</v>
      </c>
      <c r="B132" s="470" t="s">
        <v>234</v>
      </c>
      <c r="C132" s="467">
        <v>1652.6</v>
      </c>
      <c r="D132" s="468">
        <v>1656.7666666666667</v>
      </c>
      <c r="E132" s="468">
        <v>1625.0333333333333</v>
      </c>
      <c r="F132" s="468">
        <v>1597.4666666666667</v>
      </c>
      <c r="G132" s="468">
        <v>1565.7333333333333</v>
      </c>
      <c r="H132" s="468">
        <v>1684.3333333333333</v>
      </c>
      <c r="I132" s="468">
        <v>1716.0666666666664</v>
      </c>
      <c r="J132" s="468">
        <v>1743.6333333333332</v>
      </c>
      <c r="K132" s="467">
        <v>1688.5</v>
      </c>
      <c r="L132" s="467">
        <v>1629.2</v>
      </c>
      <c r="M132" s="467">
        <v>2.4028800000000001</v>
      </c>
    </row>
    <row r="133" spans="1:13">
      <c r="A133" s="246">
        <v>123</v>
      </c>
      <c r="B133" s="470" t="s">
        <v>342</v>
      </c>
      <c r="C133" s="467">
        <v>1775.8</v>
      </c>
      <c r="D133" s="468">
        <v>1790.6000000000001</v>
      </c>
      <c r="E133" s="468">
        <v>1756.2000000000003</v>
      </c>
      <c r="F133" s="468">
        <v>1736.6000000000001</v>
      </c>
      <c r="G133" s="468">
        <v>1702.2000000000003</v>
      </c>
      <c r="H133" s="468">
        <v>1810.2000000000003</v>
      </c>
      <c r="I133" s="468">
        <v>1844.6000000000004</v>
      </c>
      <c r="J133" s="468">
        <v>1864.2000000000003</v>
      </c>
      <c r="K133" s="467">
        <v>1825</v>
      </c>
      <c r="L133" s="467">
        <v>1771</v>
      </c>
      <c r="M133" s="467">
        <v>15.01458</v>
      </c>
    </row>
    <row r="134" spans="1:13">
      <c r="A134" s="246">
        <v>124</v>
      </c>
      <c r="B134" s="470" t="s">
        <v>343</v>
      </c>
      <c r="C134" s="467">
        <v>147.80000000000001</v>
      </c>
      <c r="D134" s="468">
        <v>147.6</v>
      </c>
      <c r="E134" s="468">
        <v>146.19999999999999</v>
      </c>
      <c r="F134" s="468">
        <v>144.6</v>
      </c>
      <c r="G134" s="468">
        <v>143.19999999999999</v>
      </c>
      <c r="H134" s="468">
        <v>149.19999999999999</v>
      </c>
      <c r="I134" s="468">
        <v>150.60000000000002</v>
      </c>
      <c r="J134" s="468">
        <v>152.19999999999999</v>
      </c>
      <c r="K134" s="467">
        <v>149</v>
      </c>
      <c r="L134" s="467">
        <v>146</v>
      </c>
      <c r="M134" s="467">
        <v>12.419750000000001</v>
      </c>
    </row>
    <row r="135" spans="1:13">
      <c r="A135" s="246">
        <v>125</v>
      </c>
      <c r="B135" s="470" t="s">
        <v>831</v>
      </c>
      <c r="C135" s="467">
        <v>175.35</v>
      </c>
      <c r="D135" s="468">
        <v>172.56666666666669</v>
      </c>
      <c r="E135" s="468">
        <v>169.78333333333339</v>
      </c>
      <c r="F135" s="468">
        <v>164.2166666666667</v>
      </c>
      <c r="G135" s="468">
        <v>161.43333333333339</v>
      </c>
      <c r="H135" s="468">
        <v>178.13333333333338</v>
      </c>
      <c r="I135" s="468">
        <v>180.91666666666669</v>
      </c>
      <c r="J135" s="468">
        <v>186.48333333333338</v>
      </c>
      <c r="K135" s="467">
        <v>175.35</v>
      </c>
      <c r="L135" s="467">
        <v>167</v>
      </c>
      <c r="M135" s="467">
        <v>8.7950199999999992</v>
      </c>
    </row>
    <row r="136" spans="1:13">
      <c r="A136" s="246">
        <v>126</v>
      </c>
      <c r="B136" s="470" t="s">
        <v>740</v>
      </c>
      <c r="C136" s="467">
        <v>847.6</v>
      </c>
      <c r="D136" s="468">
        <v>840.83333333333337</v>
      </c>
      <c r="E136" s="468">
        <v>815.66666666666674</v>
      </c>
      <c r="F136" s="468">
        <v>783.73333333333335</v>
      </c>
      <c r="G136" s="468">
        <v>758.56666666666672</v>
      </c>
      <c r="H136" s="468">
        <v>872.76666666666677</v>
      </c>
      <c r="I136" s="468">
        <v>897.93333333333351</v>
      </c>
      <c r="J136" s="468">
        <v>929.86666666666679</v>
      </c>
      <c r="K136" s="467">
        <v>866</v>
      </c>
      <c r="L136" s="467">
        <v>808.9</v>
      </c>
      <c r="M136" s="467">
        <v>9.4983799999999992</v>
      </c>
    </row>
    <row r="137" spans="1:13">
      <c r="A137" s="246">
        <v>127</v>
      </c>
      <c r="B137" s="470" t="s">
        <v>345</v>
      </c>
      <c r="C137" s="467">
        <v>535.5</v>
      </c>
      <c r="D137" s="468">
        <v>536.16666666666663</v>
      </c>
      <c r="E137" s="468">
        <v>530.5333333333333</v>
      </c>
      <c r="F137" s="468">
        <v>525.56666666666672</v>
      </c>
      <c r="G137" s="468">
        <v>519.93333333333339</v>
      </c>
      <c r="H137" s="468">
        <v>541.13333333333321</v>
      </c>
      <c r="I137" s="468">
        <v>546.76666666666665</v>
      </c>
      <c r="J137" s="468">
        <v>551.73333333333312</v>
      </c>
      <c r="K137" s="467">
        <v>541.79999999999995</v>
      </c>
      <c r="L137" s="467">
        <v>531.20000000000005</v>
      </c>
      <c r="M137" s="467">
        <v>1.5087600000000001</v>
      </c>
    </row>
    <row r="138" spans="1:13">
      <c r="A138" s="246">
        <v>128</v>
      </c>
      <c r="B138" s="470" t="s">
        <v>89</v>
      </c>
      <c r="C138" s="467">
        <v>13.25</v>
      </c>
      <c r="D138" s="468">
        <v>12.816666666666668</v>
      </c>
      <c r="E138" s="468">
        <v>12.133333333333336</v>
      </c>
      <c r="F138" s="468">
        <v>11.016666666666667</v>
      </c>
      <c r="G138" s="468">
        <v>10.333333333333336</v>
      </c>
      <c r="H138" s="468">
        <v>13.933333333333337</v>
      </c>
      <c r="I138" s="468">
        <v>14.616666666666671</v>
      </c>
      <c r="J138" s="468">
        <v>15.733333333333338</v>
      </c>
      <c r="K138" s="467">
        <v>13.5</v>
      </c>
      <c r="L138" s="467">
        <v>11.7</v>
      </c>
      <c r="M138" s="467">
        <v>417.92851999999999</v>
      </c>
    </row>
    <row r="139" spans="1:13">
      <c r="A139" s="246">
        <v>129</v>
      </c>
      <c r="B139" s="470" t="s">
        <v>346</v>
      </c>
      <c r="C139" s="467">
        <v>193.6</v>
      </c>
      <c r="D139" s="468">
        <v>189.68333333333331</v>
      </c>
      <c r="E139" s="468">
        <v>179.46666666666661</v>
      </c>
      <c r="F139" s="468">
        <v>165.33333333333331</v>
      </c>
      <c r="G139" s="468">
        <v>155.11666666666662</v>
      </c>
      <c r="H139" s="468">
        <v>203.81666666666661</v>
      </c>
      <c r="I139" s="468">
        <v>214.0333333333333</v>
      </c>
      <c r="J139" s="468">
        <v>228.1666666666666</v>
      </c>
      <c r="K139" s="467">
        <v>199.9</v>
      </c>
      <c r="L139" s="467">
        <v>175.55</v>
      </c>
      <c r="M139" s="467">
        <v>44.72813</v>
      </c>
    </row>
    <row r="140" spans="1:13">
      <c r="A140" s="246">
        <v>130</v>
      </c>
      <c r="B140" s="470" t="s">
        <v>90</v>
      </c>
      <c r="C140" s="467">
        <v>4139.3</v>
      </c>
      <c r="D140" s="468">
        <v>4128.8</v>
      </c>
      <c r="E140" s="468">
        <v>4052.6000000000004</v>
      </c>
      <c r="F140" s="468">
        <v>3965.9</v>
      </c>
      <c r="G140" s="468">
        <v>3889.7000000000003</v>
      </c>
      <c r="H140" s="468">
        <v>4215.5</v>
      </c>
      <c r="I140" s="468">
        <v>4291.6999999999989</v>
      </c>
      <c r="J140" s="468">
        <v>4378.4000000000005</v>
      </c>
      <c r="K140" s="467">
        <v>4205</v>
      </c>
      <c r="L140" s="467">
        <v>4042.1</v>
      </c>
      <c r="M140" s="467">
        <v>12.38763</v>
      </c>
    </row>
    <row r="141" spans="1:13">
      <c r="A141" s="246">
        <v>131</v>
      </c>
      <c r="B141" s="470" t="s">
        <v>347</v>
      </c>
      <c r="C141" s="467">
        <v>3866.6</v>
      </c>
      <c r="D141" s="468">
        <v>3897.7000000000003</v>
      </c>
      <c r="E141" s="468">
        <v>3784.9000000000005</v>
      </c>
      <c r="F141" s="468">
        <v>3703.2000000000003</v>
      </c>
      <c r="G141" s="468">
        <v>3590.4000000000005</v>
      </c>
      <c r="H141" s="468">
        <v>3979.4000000000005</v>
      </c>
      <c r="I141" s="468">
        <v>4092.2000000000007</v>
      </c>
      <c r="J141" s="468">
        <v>4173.9000000000005</v>
      </c>
      <c r="K141" s="467">
        <v>4010.5</v>
      </c>
      <c r="L141" s="467">
        <v>3816</v>
      </c>
      <c r="M141" s="467">
        <v>2.68649</v>
      </c>
    </row>
    <row r="142" spans="1:13">
      <c r="A142" s="246">
        <v>132</v>
      </c>
      <c r="B142" s="470" t="s">
        <v>348</v>
      </c>
      <c r="C142" s="467">
        <v>2894.35</v>
      </c>
      <c r="D142" s="468">
        <v>2887.0500000000006</v>
      </c>
      <c r="E142" s="468">
        <v>2850.1000000000013</v>
      </c>
      <c r="F142" s="468">
        <v>2805.8500000000008</v>
      </c>
      <c r="G142" s="468">
        <v>2768.9000000000015</v>
      </c>
      <c r="H142" s="468">
        <v>2931.3000000000011</v>
      </c>
      <c r="I142" s="468">
        <v>2968.2500000000009</v>
      </c>
      <c r="J142" s="468">
        <v>3012.5000000000009</v>
      </c>
      <c r="K142" s="467">
        <v>2924</v>
      </c>
      <c r="L142" s="467">
        <v>2842.8</v>
      </c>
      <c r="M142" s="467">
        <v>4.1521600000000003</v>
      </c>
    </row>
    <row r="143" spans="1:13">
      <c r="A143" s="246">
        <v>133</v>
      </c>
      <c r="B143" s="470" t="s">
        <v>93</v>
      </c>
      <c r="C143" s="467">
        <v>5327.55</v>
      </c>
      <c r="D143" s="468">
        <v>5329.833333333333</v>
      </c>
      <c r="E143" s="468">
        <v>5269.7166666666662</v>
      </c>
      <c r="F143" s="468">
        <v>5211.8833333333332</v>
      </c>
      <c r="G143" s="468">
        <v>5151.7666666666664</v>
      </c>
      <c r="H143" s="468">
        <v>5387.6666666666661</v>
      </c>
      <c r="I143" s="468">
        <v>5447.7833333333328</v>
      </c>
      <c r="J143" s="468">
        <v>5505.6166666666659</v>
      </c>
      <c r="K143" s="467">
        <v>5389.95</v>
      </c>
      <c r="L143" s="467">
        <v>5272</v>
      </c>
      <c r="M143" s="467">
        <v>22.444839999999999</v>
      </c>
    </row>
    <row r="144" spans="1:13">
      <c r="A144" s="246">
        <v>134</v>
      </c>
      <c r="B144" s="470" t="s">
        <v>349</v>
      </c>
      <c r="C144" s="467">
        <v>439.3</v>
      </c>
      <c r="D144" s="468">
        <v>434.86666666666662</v>
      </c>
      <c r="E144" s="468">
        <v>420.33333333333326</v>
      </c>
      <c r="F144" s="468">
        <v>401.36666666666662</v>
      </c>
      <c r="G144" s="468">
        <v>386.83333333333326</v>
      </c>
      <c r="H144" s="468">
        <v>453.83333333333326</v>
      </c>
      <c r="I144" s="468">
        <v>468.36666666666667</v>
      </c>
      <c r="J144" s="468">
        <v>487.33333333333326</v>
      </c>
      <c r="K144" s="467">
        <v>449.4</v>
      </c>
      <c r="L144" s="467">
        <v>415.9</v>
      </c>
      <c r="M144" s="467">
        <v>16.181920000000002</v>
      </c>
    </row>
    <row r="145" spans="1:13">
      <c r="A145" s="246">
        <v>135</v>
      </c>
      <c r="B145" s="470" t="s">
        <v>350</v>
      </c>
      <c r="C145" s="467">
        <v>89.2</v>
      </c>
      <c r="D145" s="468">
        <v>89.516666666666666</v>
      </c>
      <c r="E145" s="468">
        <v>87.683333333333337</v>
      </c>
      <c r="F145" s="468">
        <v>86.166666666666671</v>
      </c>
      <c r="G145" s="468">
        <v>84.333333333333343</v>
      </c>
      <c r="H145" s="468">
        <v>91.033333333333331</v>
      </c>
      <c r="I145" s="468">
        <v>92.866666666666674</v>
      </c>
      <c r="J145" s="468">
        <v>94.383333333333326</v>
      </c>
      <c r="K145" s="467">
        <v>91.35</v>
      </c>
      <c r="L145" s="467">
        <v>88</v>
      </c>
      <c r="M145" s="467">
        <v>4.7314499999999997</v>
      </c>
    </row>
    <row r="146" spans="1:13">
      <c r="A146" s="246">
        <v>136</v>
      </c>
      <c r="B146" s="470" t="s">
        <v>832</v>
      </c>
      <c r="C146" s="467">
        <v>238</v>
      </c>
      <c r="D146" s="468">
        <v>237.4</v>
      </c>
      <c r="E146" s="468">
        <v>234.9</v>
      </c>
      <c r="F146" s="468">
        <v>231.8</v>
      </c>
      <c r="G146" s="468">
        <v>229.3</v>
      </c>
      <c r="H146" s="468">
        <v>240.5</v>
      </c>
      <c r="I146" s="468">
        <v>243</v>
      </c>
      <c r="J146" s="468">
        <v>246.1</v>
      </c>
      <c r="K146" s="467">
        <v>239.9</v>
      </c>
      <c r="L146" s="467">
        <v>234.3</v>
      </c>
      <c r="M146" s="467">
        <v>3.7539400000000001</v>
      </c>
    </row>
    <row r="147" spans="1:13">
      <c r="A147" s="246">
        <v>137</v>
      </c>
      <c r="B147" s="470" t="s">
        <v>742</v>
      </c>
      <c r="C147" s="467">
        <v>1794.55</v>
      </c>
      <c r="D147" s="468">
        <v>1801.55</v>
      </c>
      <c r="E147" s="468">
        <v>1783.1</v>
      </c>
      <c r="F147" s="468">
        <v>1771.6499999999999</v>
      </c>
      <c r="G147" s="468">
        <v>1753.1999999999998</v>
      </c>
      <c r="H147" s="468">
        <v>1813</v>
      </c>
      <c r="I147" s="468">
        <v>1831.4500000000003</v>
      </c>
      <c r="J147" s="468">
        <v>1842.9</v>
      </c>
      <c r="K147" s="467">
        <v>1820</v>
      </c>
      <c r="L147" s="467">
        <v>1790.1</v>
      </c>
      <c r="M147" s="467">
        <v>3.1029999999999999E-2</v>
      </c>
    </row>
    <row r="148" spans="1:13">
      <c r="A148" s="246">
        <v>138</v>
      </c>
      <c r="B148" s="470" t="s">
        <v>235</v>
      </c>
      <c r="C148" s="467">
        <v>62</v>
      </c>
      <c r="D148" s="468">
        <v>61.566666666666663</v>
      </c>
      <c r="E148" s="468">
        <v>60.133333333333326</v>
      </c>
      <c r="F148" s="468">
        <v>58.266666666666666</v>
      </c>
      <c r="G148" s="468">
        <v>56.833333333333329</v>
      </c>
      <c r="H148" s="468">
        <v>63.433333333333323</v>
      </c>
      <c r="I148" s="468">
        <v>64.86666666666666</v>
      </c>
      <c r="J148" s="468">
        <v>66.73333333333332</v>
      </c>
      <c r="K148" s="467">
        <v>63</v>
      </c>
      <c r="L148" s="467">
        <v>59.7</v>
      </c>
      <c r="M148" s="467">
        <v>26.56832</v>
      </c>
    </row>
    <row r="149" spans="1:13">
      <c r="A149" s="246">
        <v>139</v>
      </c>
      <c r="B149" s="470" t="s">
        <v>94</v>
      </c>
      <c r="C149" s="467">
        <v>2447.25</v>
      </c>
      <c r="D149" s="468">
        <v>2438.2666666666669</v>
      </c>
      <c r="E149" s="468">
        <v>2426.5333333333338</v>
      </c>
      <c r="F149" s="468">
        <v>2405.8166666666671</v>
      </c>
      <c r="G149" s="468">
        <v>2394.0833333333339</v>
      </c>
      <c r="H149" s="468">
        <v>2458.9833333333336</v>
      </c>
      <c r="I149" s="468">
        <v>2470.7166666666662</v>
      </c>
      <c r="J149" s="468">
        <v>2491.4333333333334</v>
      </c>
      <c r="K149" s="467">
        <v>2450</v>
      </c>
      <c r="L149" s="467">
        <v>2417.5500000000002</v>
      </c>
      <c r="M149" s="467">
        <v>3.5056400000000001</v>
      </c>
    </row>
    <row r="150" spans="1:13">
      <c r="A150" s="246">
        <v>140</v>
      </c>
      <c r="B150" s="470" t="s">
        <v>351</v>
      </c>
      <c r="C150" s="467">
        <v>215.05</v>
      </c>
      <c r="D150" s="468">
        <v>215.88333333333335</v>
      </c>
      <c r="E150" s="468">
        <v>213.3666666666667</v>
      </c>
      <c r="F150" s="468">
        <v>211.68333333333334</v>
      </c>
      <c r="G150" s="468">
        <v>209.16666666666669</v>
      </c>
      <c r="H150" s="468">
        <v>217.56666666666672</v>
      </c>
      <c r="I150" s="468">
        <v>220.08333333333337</v>
      </c>
      <c r="J150" s="468">
        <v>221.76666666666674</v>
      </c>
      <c r="K150" s="467">
        <v>218.4</v>
      </c>
      <c r="L150" s="467">
        <v>214.2</v>
      </c>
      <c r="M150" s="467">
        <v>0.85262000000000004</v>
      </c>
    </row>
    <row r="151" spans="1:13">
      <c r="A151" s="246">
        <v>141</v>
      </c>
      <c r="B151" s="470" t="s">
        <v>236</v>
      </c>
      <c r="C151" s="467">
        <v>483.5</v>
      </c>
      <c r="D151" s="468">
        <v>484.43333333333334</v>
      </c>
      <c r="E151" s="468">
        <v>480.9666666666667</v>
      </c>
      <c r="F151" s="468">
        <v>478.43333333333334</v>
      </c>
      <c r="G151" s="468">
        <v>474.9666666666667</v>
      </c>
      <c r="H151" s="468">
        <v>486.9666666666667</v>
      </c>
      <c r="I151" s="468">
        <v>490.43333333333328</v>
      </c>
      <c r="J151" s="468">
        <v>492.9666666666667</v>
      </c>
      <c r="K151" s="467">
        <v>487.9</v>
      </c>
      <c r="L151" s="467">
        <v>481.9</v>
      </c>
      <c r="M151" s="467">
        <v>0.83652000000000004</v>
      </c>
    </row>
    <row r="152" spans="1:13">
      <c r="A152" s="246">
        <v>142</v>
      </c>
      <c r="B152" s="470" t="s">
        <v>237</v>
      </c>
      <c r="C152" s="467">
        <v>1325.05</v>
      </c>
      <c r="D152" s="468">
        <v>1331.8</v>
      </c>
      <c r="E152" s="468">
        <v>1307.25</v>
      </c>
      <c r="F152" s="468">
        <v>1289.45</v>
      </c>
      <c r="G152" s="468">
        <v>1264.9000000000001</v>
      </c>
      <c r="H152" s="468">
        <v>1349.6</v>
      </c>
      <c r="I152" s="468">
        <v>1374.1499999999996</v>
      </c>
      <c r="J152" s="468">
        <v>1391.9499999999998</v>
      </c>
      <c r="K152" s="467">
        <v>1356.35</v>
      </c>
      <c r="L152" s="467">
        <v>1314</v>
      </c>
      <c r="M152" s="467">
        <v>1.65557</v>
      </c>
    </row>
    <row r="153" spans="1:13">
      <c r="A153" s="246">
        <v>143</v>
      </c>
      <c r="B153" s="470" t="s">
        <v>238</v>
      </c>
      <c r="C153" s="467">
        <v>78.25</v>
      </c>
      <c r="D153" s="468">
        <v>77.7</v>
      </c>
      <c r="E153" s="468">
        <v>75.900000000000006</v>
      </c>
      <c r="F153" s="468">
        <v>73.55</v>
      </c>
      <c r="G153" s="468">
        <v>71.75</v>
      </c>
      <c r="H153" s="468">
        <v>80.050000000000011</v>
      </c>
      <c r="I153" s="468">
        <v>81.849999999999994</v>
      </c>
      <c r="J153" s="468">
        <v>84.200000000000017</v>
      </c>
      <c r="K153" s="467">
        <v>79.5</v>
      </c>
      <c r="L153" s="467">
        <v>75.349999999999994</v>
      </c>
      <c r="M153" s="467">
        <v>82.339060000000003</v>
      </c>
    </row>
    <row r="154" spans="1:13">
      <c r="A154" s="246">
        <v>144</v>
      </c>
      <c r="B154" s="470" t="s">
        <v>95</v>
      </c>
      <c r="C154" s="467">
        <v>83.9</v>
      </c>
      <c r="D154" s="468">
        <v>84.333333333333329</v>
      </c>
      <c r="E154" s="468">
        <v>82.666666666666657</v>
      </c>
      <c r="F154" s="468">
        <v>81.433333333333323</v>
      </c>
      <c r="G154" s="468">
        <v>79.766666666666652</v>
      </c>
      <c r="H154" s="468">
        <v>85.566666666666663</v>
      </c>
      <c r="I154" s="468">
        <v>87.23333333333332</v>
      </c>
      <c r="J154" s="468">
        <v>88.466666666666669</v>
      </c>
      <c r="K154" s="467">
        <v>86</v>
      </c>
      <c r="L154" s="467">
        <v>83.1</v>
      </c>
      <c r="M154" s="467">
        <v>10.213979999999999</v>
      </c>
    </row>
    <row r="155" spans="1:13">
      <c r="A155" s="246">
        <v>145</v>
      </c>
      <c r="B155" s="470" t="s">
        <v>352</v>
      </c>
      <c r="C155" s="467">
        <v>653.29999999999995</v>
      </c>
      <c r="D155" s="468">
        <v>658.44999999999993</v>
      </c>
      <c r="E155" s="468">
        <v>641.89999999999986</v>
      </c>
      <c r="F155" s="468">
        <v>630.49999999999989</v>
      </c>
      <c r="G155" s="468">
        <v>613.94999999999982</v>
      </c>
      <c r="H155" s="468">
        <v>669.84999999999991</v>
      </c>
      <c r="I155" s="468">
        <v>686.39999999999986</v>
      </c>
      <c r="J155" s="468">
        <v>697.8</v>
      </c>
      <c r="K155" s="467">
        <v>675</v>
      </c>
      <c r="L155" s="467">
        <v>647.04999999999995</v>
      </c>
      <c r="M155" s="467">
        <v>6.8501099999999999</v>
      </c>
    </row>
    <row r="156" spans="1:13">
      <c r="A156" s="246">
        <v>146</v>
      </c>
      <c r="B156" s="470" t="s">
        <v>96</v>
      </c>
      <c r="C156" s="467">
        <v>1182.1500000000001</v>
      </c>
      <c r="D156" s="468">
        <v>1178.55</v>
      </c>
      <c r="E156" s="468">
        <v>1169.5999999999999</v>
      </c>
      <c r="F156" s="468">
        <v>1157.05</v>
      </c>
      <c r="G156" s="468">
        <v>1148.0999999999999</v>
      </c>
      <c r="H156" s="468">
        <v>1191.0999999999999</v>
      </c>
      <c r="I156" s="468">
        <v>1200.0500000000002</v>
      </c>
      <c r="J156" s="468">
        <v>1212.5999999999999</v>
      </c>
      <c r="K156" s="467">
        <v>1187.5</v>
      </c>
      <c r="L156" s="467">
        <v>1166</v>
      </c>
      <c r="M156" s="467">
        <v>16.662680000000002</v>
      </c>
    </row>
    <row r="157" spans="1:13">
      <c r="A157" s="246">
        <v>147</v>
      </c>
      <c r="B157" s="470" t="s">
        <v>97</v>
      </c>
      <c r="C157" s="467">
        <v>185.5</v>
      </c>
      <c r="D157" s="468">
        <v>185.16666666666666</v>
      </c>
      <c r="E157" s="468">
        <v>184.38333333333333</v>
      </c>
      <c r="F157" s="468">
        <v>183.26666666666668</v>
      </c>
      <c r="G157" s="468">
        <v>182.48333333333335</v>
      </c>
      <c r="H157" s="468">
        <v>186.2833333333333</v>
      </c>
      <c r="I157" s="468">
        <v>187.06666666666666</v>
      </c>
      <c r="J157" s="468">
        <v>188.18333333333328</v>
      </c>
      <c r="K157" s="467">
        <v>185.95</v>
      </c>
      <c r="L157" s="467">
        <v>184.05</v>
      </c>
      <c r="M157" s="467">
        <v>25.038150000000002</v>
      </c>
    </row>
    <row r="158" spans="1:13">
      <c r="A158" s="246">
        <v>148</v>
      </c>
      <c r="B158" s="470" t="s">
        <v>354</v>
      </c>
      <c r="C158" s="467">
        <v>333.1</v>
      </c>
      <c r="D158" s="468">
        <v>334.51666666666665</v>
      </c>
      <c r="E158" s="468">
        <v>329.08333333333331</v>
      </c>
      <c r="F158" s="468">
        <v>325.06666666666666</v>
      </c>
      <c r="G158" s="468">
        <v>319.63333333333333</v>
      </c>
      <c r="H158" s="468">
        <v>338.5333333333333</v>
      </c>
      <c r="I158" s="468">
        <v>343.9666666666667</v>
      </c>
      <c r="J158" s="468">
        <v>347.98333333333329</v>
      </c>
      <c r="K158" s="467">
        <v>339.95</v>
      </c>
      <c r="L158" s="467">
        <v>330.5</v>
      </c>
      <c r="M158" s="467">
        <v>5.8738700000000001</v>
      </c>
    </row>
    <row r="159" spans="1:13">
      <c r="A159" s="246">
        <v>149</v>
      </c>
      <c r="B159" s="470" t="s">
        <v>98</v>
      </c>
      <c r="C159" s="467">
        <v>79.55</v>
      </c>
      <c r="D159" s="468">
        <v>79.216666666666669</v>
      </c>
      <c r="E159" s="468">
        <v>78.233333333333334</v>
      </c>
      <c r="F159" s="468">
        <v>76.916666666666671</v>
      </c>
      <c r="G159" s="468">
        <v>75.933333333333337</v>
      </c>
      <c r="H159" s="468">
        <v>80.533333333333331</v>
      </c>
      <c r="I159" s="468">
        <v>81.51666666666668</v>
      </c>
      <c r="J159" s="468">
        <v>82.833333333333329</v>
      </c>
      <c r="K159" s="467">
        <v>80.2</v>
      </c>
      <c r="L159" s="467">
        <v>77.900000000000006</v>
      </c>
      <c r="M159" s="467">
        <v>169.82849999999999</v>
      </c>
    </row>
    <row r="160" spans="1:13">
      <c r="A160" s="246">
        <v>150</v>
      </c>
      <c r="B160" s="470" t="s">
        <v>355</v>
      </c>
      <c r="C160" s="467">
        <v>3242.5</v>
      </c>
      <c r="D160" s="468">
        <v>3250.6666666666665</v>
      </c>
      <c r="E160" s="468">
        <v>3127.333333333333</v>
      </c>
      <c r="F160" s="468">
        <v>3012.1666666666665</v>
      </c>
      <c r="G160" s="468">
        <v>2888.833333333333</v>
      </c>
      <c r="H160" s="468">
        <v>3365.833333333333</v>
      </c>
      <c r="I160" s="468">
        <v>3489.1666666666661</v>
      </c>
      <c r="J160" s="468">
        <v>3604.333333333333</v>
      </c>
      <c r="K160" s="467">
        <v>3374</v>
      </c>
      <c r="L160" s="467">
        <v>3135.5</v>
      </c>
      <c r="M160" s="467">
        <v>2.0956700000000001</v>
      </c>
    </row>
    <row r="161" spans="1:13">
      <c r="A161" s="246">
        <v>151</v>
      </c>
      <c r="B161" s="470" t="s">
        <v>356</v>
      </c>
      <c r="C161" s="467">
        <v>359.6</v>
      </c>
      <c r="D161" s="468">
        <v>360.2</v>
      </c>
      <c r="E161" s="468">
        <v>356.5</v>
      </c>
      <c r="F161" s="468">
        <v>353.40000000000003</v>
      </c>
      <c r="G161" s="468">
        <v>349.70000000000005</v>
      </c>
      <c r="H161" s="468">
        <v>363.29999999999995</v>
      </c>
      <c r="I161" s="468">
        <v>366.99999999999989</v>
      </c>
      <c r="J161" s="468">
        <v>370.09999999999991</v>
      </c>
      <c r="K161" s="467">
        <v>363.9</v>
      </c>
      <c r="L161" s="467">
        <v>357.1</v>
      </c>
      <c r="M161" s="467">
        <v>1.31809</v>
      </c>
    </row>
    <row r="162" spans="1:13">
      <c r="A162" s="246">
        <v>152</v>
      </c>
      <c r="B162" s="470" t="s">
        <v>357</v>
      </c>
      <c r="C162" s="467">
        <v>155.15</v>
      </c>
      <c r="D162" s="468">
        <v>156.96666666666667</v>
      </c>
      <c r="E162" s="468">
        <v>152.68333333333334</v>
      </c>
      <c r="F162" s="468">
        <v>150.21666666666667</v>
      </c>
      <c r="G162" s="468">
        <v>145.93333333333334</v>
      </c>
      <c r="H162" s="468">
        <v>159.43333333333334</v>
      </c>
      <c r="I162" s="468">
        <v>163.7166666666667</v>
      </c>
      <c r="J162" s="468">
        <v>166.18333333333334</v>
      </c>
      <c r="K162" s="467">
        <v>161.25</v>
      </c>
      <c r="L162" s="467">
        <v>154.5</v>
      </c>
      <c r="M162" s="467">
        <v>16.255669999999999</v>
      </c>
    </row>
    <row r="163" spans="1:13">
      <c r="A163" s="246">
        <v>153</v>
      </c>
      <c r="B163" s="470" t="s">
        <v>358</v>
      </c>
      <c r="C163" s="467">
        <v>126.55</v>
      </c>
      <c r="D163" s="468">
        <v>127.76666666666667</v>
      </c>
      <c r="E163" s="468">
        <v>123.78333333333333</v>
      </c>
      <c r="F163" s="468">
        <v>121.01666666666667</v>
      </c>
      <c r="G163" s="468">
        <v>117.03333333333333</v>
      </c>
      <c r="H163" s="468">
        <v>130.53333333333333</v>
      </c>
      <c r="I163" s="468">
        <v>134.51666666666665</v>
      </c>
      <c r="J163" s="468">
        <v>137.28333333333333</v>
      </c>
      <c r="K163" s="467">
        <v>131.75</v>
      </c>
      <c r="L163" s="467">
        <v>125</v>
      </c>
      <c r="M163" s="467">
        <v>27.46283</v>
      </c>
    </row>
    <row r="164" spans="1:13">
      <c r="A164" s="246">
        <v>154</v>
      </c>
      <c r="B164" s="470" t="s">
        <v>359</v>
      </c>
      <c r="C164" s="467">
        <v>234.45</v>
      </c>
      <c r="D164" s="468">
        <v>234.91666666666666</v>
      </c>
      <c r="E164" s="468">
        <v>229.98333333333332</v>
      </c>
      <c r="F164" s="468">
        <v>225.51666666666665</v>
      </c>
      <c r="G164" s="468">
        <v>220.58333333333331</v>
      </c>
      <c r="H164" s="468">
        <v>239.38333333333333</v>
      </c>
      <c r="I164" s="468">
        <v>244.31666666666666</v>
      </c>
      <c r="J164" s="468">
        <v>248.78333333333333</v>
      </c>
      <c r="K164" s="467">
        <v>239.85</v>
      </c>
      <c r="L164" s="467">
        <v>230.45</v>
      </c>
      <c r="M164" s="467">
        <v>78.228369999999998</v>
      </c>
    </row>
    <row r="165" spans="1:13">
      <c r="A165" s="246">
        <v>155</v>
      </c>
      <c r="B165" s="470" t="s">
        <v>239</v>
      </c>
      <c r="C165" s="467">
        <v>6.8</v>
      </c>
      <c r="D165" s="468">
        <v>6.833333333333333</v>
      </c>
      <c r="E165" s="468">
        <v>6.7166666666666659</v>
      </c>
      <c r="F165" s="468">
        <v>6.6333333333333329</v>
      </c>
      <c r="G165" s="468">
        <v>6.5166666666666657</v>
      </c>
      <c r="H165" s="468">
        <v>6.9166666666666661</v>
      </c>
      <c r="I165" s="468">
        <v>7.0333333333333332</v>
      </c>
      <c r="J165" s="468">
        <v>7.1166666666666663</v>
      </c>
      <c r="K165" s="467">
        <v>6.95</v>
      </c>
      <c r="L165" s="467">
        <v>6.75</v>
      </c>
      <c r="M165" s="467">
        <v>36.027619999999999</v>
      </c>
    </row>
    <row r="166" spans="1:13">
      <c r="A166" s="246">
        <v>156</v>
      </c>
      <c r="B166" s="470" t="s">
        <v>240</v>
      </c>
      <c r="C166" s="467">
        <v>45.75</v>
      </c>
      <c r="D166" s="468">
        <v>46.083333333333336</v>
      </c>
      <c r="E166" s="468">
        <v>44.916666666666671</v>
      </c>
      <c r="F166" s="468">
        <v>44.083333333333336</v>
      </c>
      <c r="G166" s="468">
        <v>42.916666666666671</v>
      </c>
      <c r="H166" s="468">
        <v>46.916666666666671</v>
      </c>
      <c r="I166" s="468">
        <v>48.083333333333343</v>
      </c>
      <c r="J166" s="468">
        <v>48.916666666666671</v>
      </c>
      <c r="K166" s="467">
        <v>47.25</v>
      </c>
      <c r="L166" s="467">
        <v>45.25</v>
      </c>
      <c r="M166" s="467">
        <v>25.478449999999999</v>
      </c>
    </row>
    <row r="167" spans="1:13">
      <c r="A167" s="246">
        <v>157</v>
      </c>
      <c r="B167" s="470" t="s">
        <v>99</v>
      </c>
      <c r="C167" s="467">
        <v>154.55000000000001</v>
      </c>
      <c r="D167" s="468">
        <v>153.43333333333334</v>
      </c>
      <c r="E167" s="468">
        <v>151.36666666666667</v>
      </c>
      <c r="F167" s="468">
        <v>148.18333333333334</v>
      </c>
      <c r="G167" s="468">
        <v>146.11666666666667</v>
      </c>
      <c r="H167" s="468">
        <v>156.61666666666667</v>
      </c>
      <c r="I167" s="468">
        <v>158.68333333333334</v>
      </c>
      <c r="J167" s="468">
        <v>161.86666666666667</v>
      </c>
      <c r="K167" s="467">
        <v>155.5</v>
      </c>
      <c r="L167" s="467">
        <v>150.25</v>
      </c>
      <c r="M167" s="467">
        <v>163.96141</v>
      </c>
    </row>
    <row r="168" spans="1:13">
      <c r="A168" s="246">
        <v>158</v>
      </c>
      <c r="B168" s="470" t="s">
        <v>360</v>
      </c>
      <c r="C168" s="467">
        <v>259.64999999999998</v>
      </c>
      <c r="D168" s="468">
        <v>260.98333333333335</v>
      </c>
      <c r="E168" s="468">
        <v>256.4666666666667</v>
      </c>
      <c r="F168" s="468">
        <v>253.28333333333336</v>
      </c>
      <c r="G168" s="468">
        <v>248.76666666666671</v>
      </c>
      <c r="H168" s="468">
        <v>264.16666666666669</v>
      </c>
      <c r="I168" s="468">
        <v>268.68333333333334</v>
      </c>
      <c r="J168" s="468">
        <v>271.86666666666667</v>
      </c>
      <c r="K168" s="467">
        <v>265.5</v>
      </c>
      <c r="L168" s="467">
        <v>257.8</v>
      </c>
      <c r="M168" s="467">
        <v>1.2051499999999999</v>
      </c>
    </row>
    <row r="169" spans="1:13">
      <c r="A169" s="246">
        <v>159</v>
      </c>
      <c r="B169" s="470" t="s">
        <v>361</v>
      </c>
      <c r="C169" s="467">
        <v>272.7</v>
      </c>
      <c r="D169" s="468">
        <v>262.65000000000003</v>
      </c>
      <c r="E169" s="468">
        <v>250.80000000000007</v>
      </c>
      <c r="F169" s="468">
        <v>228.90000000000003</v>
      </c>
      <c r="G169" s="468">
        <v>217.05000000000007</v>
      </c>
      <c r="H169" s="468">
        <v>284.55000000000007</v>
      </c>
      <c r="I169" s="468">
        <v>296.40000000000009</v>
      </c>
      <c r="J169" s="468">
        <v>318.30000000000007</v>
      </c>
      <c r="K169" s="467">
        <v>274.5</v>
      </c>
      <c r="L169" s="467">
        <v>240.75</v>
      </c>
      <c r="M169" s="467">
        <v>22.36853</v>
      </c>
    </row>
    <row r="170" spans="1:13">
      <c r="A170" s="246">
        <v>160</v>
      </c>
      <c r="B170" s="470" t="s">
        <v>744</v>
      </c>
      <c r="C170" s="467">
        <v>4402.5</v>
      </c>
      <c r="D170" s="468">
        <v>4376.833333333333</v>
      </c>
      <c r="E170" s="468">
        <v>4076.6666666666661</v>
      </c>
      <c r="F170" s="468">
        <v>3750.833333333333</v>
      </c>
      <c r="G170" s="468">
        <v>3450.6666666666661</v>
      </c>
      <c r="H170" s="468">
        <v>4702.6666666666661</v>
      </c>
      <c r="I170" s="468">
        <v>5002.8333333333321</v>
      </c>
      <c r="J170" s="468">
        <v>5328.6666666666661</v>
      </c>
      <c r="K170" s="467">
        <v>4677</v>
      </c>
      <c r="L170" s="467">
        <v>4051</v>
      </c>
      <c r="M170" s="467">
        <v>7.4092900000000004</v>
      </c>
    </row>
    <row r="171" spans="1:13">
      <c r="A171" s="246">
        <v>161</v>
      </c>
      <c r="B171" s="470" t="s">
        <v>102</v>
      </c>
      <c r="C171" s="467">
        <v>24.9</v>
      </c>
      <c r="D171" s="468">
        <v>24.633333333333336</v>
      </c>
      <c r="E171" s="468">
        <v>24.166666666666671</v>
      </c>
      <c r="F171" s="468">
        <v>23.433333333333334</v>
      </c>
      <c r="G171" s="468">
        <v>22.966666666666669</v>
      </c>
      <c r="H171" s="468">
        <v>25.366666666666674</v>
      </c>
      <c r="I171" s="468">
        <v>25.833333333333336</v>
      </c>
      <c r="J171" s="468">
        <v>26.566666666666677</v>
      </c>
      <c r="K171" s="467">
        <v>25.1</v>
      </c>
      <c r="L171" s="467">
        <v>23.9</v>
      </c>
      <c r="M171" s="467">
        <v>126.77059</v>
      </c>
    </row>
    <row r="172" spans="1:13">
      <c r="A172" s="246">
        <v>162</v>
      </c>
      <c r="B172" s="470" t="s">
        <v>362</v>
      </c>
      <c r="C172" s="467">
        <v>2871.95</v>
      </c>
      <c r="D172" s="468">
        <v>2881.3166666666671</v>
      </c>
      <c r="E172" s="468">
        <v>2853.6333333333341</v>
      </c>
      <c r="F172" s="468">
        <v>2835.3166666666671</v>
      </c>
      <c r="G172" s="468">
        <v>2807.6333333333341</v>
      </c>
      <c r="H172" s="468">
        <v>2899.6333333333341</v>
      </c>
      <c r="I172" s="468">
        <v>2927.3166666666675</v>
      </c>
      <c r="J172" s="468">
        <v>2945.6333333333341</v>
      </c>
      <c r="K172" s="467">
        <v>2909</v>
      </c>
      <c r="L172" s="467">
        <v>2863</v>
      </c>
      <c r="M172" s="467">
        <v>0.16592000000000001</v>
      </c>
    </row>
    <row r="173" spans="1:13">
      <c r="A173" s="246">
        <v>163</v>
      </c>
      <c r="B173" s="470" t="s">
        <v>745</v>
      </c>
      <c r="C173" s="467">
        <v>171.1</v>
      </c>
      <c r="D173" s="468">
        <v>171.98333333333335</v>
      </c>
      <c r="E173" s="468">
        <v>169.2166666666667</v>
      </c>
      <c r="F173" s="468">
        <v>167.33333333333334</v>
      </c>
      <c r="G173" s="468">
        <v>164.56666666666669</v>
      </c>
      <c r="H173" s="468">
        <v>173.8666666666667</v>
      </c>
      <c r="I173" s="468">
        <v>176.63333333333335</v>
      </c>
      <c r="J173" s="468">
        <v>178.51666666666671</v>
      </c>
      <c r="K173" s="467">
        <v>174.75</v>
      </c>
      <c r="L173" s="467">
        <v>170.1</v>
      </c>
      <c r="M173" s="467">
        <v>2.6790500000000002</v>
      </c>
    </row>
    <row r="174" spans="1:13">
      <c r="A174" s="246">
        <v>164</v>
      </c>
      <c r="B174" s="470" t="s">
        <v>363</v>
      </c>
      <c r="C174" s="467">
        <v>2634.5</v>
      </c>
      <c r="D174" s="468">
        <v>2658.6</v>
      </c>
      <c r="E174" s="468">
        <v>2586.75</v>
      </c>
      <c r="F174" s="468">
        <v>2539</v>
      </c>
      <c r="G174" s="468">
        <v>2467.15</v>
      </c>
      <c r="H174" s="468">
        <v>2706.35</v>
      </c>
      <c r="I174" s="468">
        <v>2778.1999999999994</v>
      </c>
      <c r="J174" s="468">
        <v>2825.95</v>
      </c>
      <c r="K174" s="467">
        <v>2730.45</v>
      </c>
      <c r="L174" s="467">
        <v>2610.85</v>
      </c>
      <c r="M174" s="467">
        <v>0.15711</v>
      </c>
    </row>
    <row r="175" spans="1:13">
      <c r="A175" s="246">
        <v>165</v>
      </c>
      <c r="B175" s="470" t="s">
        <v>241</v>
      </c>
      <c r="C175" s="467">
        <v>200.45</v>
      </c>
      <c r="D175" s="468">
        <v>202.6</v>
      </c>
      <c r="E175" s="468">
        <v>197.89999999999998</v>
      </c>
      <c r="F175" s="468">
        <v>195.35</v>
      </c>
      <c r="G175" s="468">
        <v>190.64999999999998</v>
      </c>
      <c r="H175" s="468">
        <v>205.14999999999998</v>
      </c>
      <c r="I175" s="468">
        <v>209.84999999999997</v>
      </c>
      <c r="J175" s="468">
        <v>212.39999999999998</v>
      </c>
      <c r="K175" s="467">
        <v>207.3</v>
      </c>
      <c r="L175" s="467">
        <v>200.05</v>
      </c>
      <c r="M175" s="467">
        <v>5.4042899999999996</v>
      </c>
    </row>
    <row r="176" spans="1:13">
      <c r="A176" s="246">
        <v>166</v>
      </c>
      <c r="B176" s="470" t="s">
        <v>364</v>
      </c>
      <c r="C176" s="467">
        <v>5588.75</v>
      </c>
      <c r="D176" s="468">
        <v>5594.583333333333</v>
      </c>
      <c r="E176" s="468">
        <v>5554.1666666666661</v>
      </c>
      <c r="F176" s="468">
        <v>5519.583333333333</v>
      </c>
      <c r="G176" s="468">
        <v>5479.1666666666661</v>
      </c>
      <c r="H176" s="468">
        <v>5629.1666666666661</v>
      </c>
      <c r="I176" s="468">
        <v>5669.5833333333321</v>
      </c>
      <c r="J176" s="468">
        <v>5704.1666666666661</v>
      </c>
      <c r="K176" s="467">
        <v>5635</v>
      </c>
      <c r="L176" s="467">
        <v>5560</v>
      </c>
      <c r="M176" s="467">
        <v>6.6839999999999997E-2</v>
      </c>
    </row>
    <row r="177" spans="1:13">
      <c r="A177" s="246">
        <v>167</v>
      </c>
      <c r="B177" s="470" t="s">
        <v>365</v>
      </c>
      <c r="C177" s="467">
        <v>1451.8</v>
      </c>
      <c r="D177" s="468">
        <v>1459.1333333333332</v>
      </c>
      <c r="E177" s="468">
        <v>1441.2666666666664</v>
      </c>
      <c r="F177" s="468">
        <v>1430.7333333333331</v>
      </c>
      <c r="G177" s="468">
        <v>1412.8666666666663</v>
      </c>
      <c r="H177" s="468">
        <v>1469.6666666666665</v>
      </c>
      <c r="I177" s="468">
        <v>1487.5333333333333</v>
      </c>
      <c r="J177" s="468">
        <v>1498.0666666666666</v>
      </c>
      <c r="K177" s="467">
        <v>1477</v>
      </c>
      <c r="L177" s="467">
        <v>1448.6</v>
      </c>
      <c r="M177" s="467">
        <v>0.57157000000000002</v>
      </c>
    </row>
    <row r="178" spans="1:13">
      <c r="A178" s="246">
        <v>168</v>
      </c>
      <c r="B178" s="470" t="s">
        <v>100</v>
      </c>
      <c r="C178" s="467">
        <v>625.35</v>
      </c>
      <c r="D178" s="468">
        <v>621.08333333333337</v>
      </c>
      <c r="E178" s="468">
        <v>607.26666666666677</v>
      </c>
      <c r="F178" s="468">
        <v>589.18333333333339</v>
      </c>
      <c r="G178" s="468">
        <v>575.36666666666679</v>
      </c>
      <c r="H178" s="468">
        <v>639.16666666666674</v>
      </c>
      <c r="I178" s="468">
        <v>652.98333333333335</v>
      </c>
      <c r="J178" s="468">
        <v>671.06666666666672</v>
      </c>
      <c r="K178" s="467">
        <v>634.9</v>
      </c>
      <c r="L178" s="467">
        <v>603</v>
      </c>
      <c r="M178" s="467">
        <v>130.23814999999999</v>
      </c>
    </row>
    <row r="179" spans="1:13">
      <c r="A179" s="246">
        <v>169</v>
      </c>
      <c r="B179" s="470" t="s">
        <v>366</v>
      </c>
      <c r="C179" s="467">
        <v>861.3</v>
      </c>
      <c r="D179" s="468">
        <v>863.43333333333339</v>
      </c>
      <c r="E179" s="468">
        <v>857.86666666666679</v>
      </c>
      <c r="F179" s="468">
        <v>854.43333333333339</v>
      </c>
      <c r="G179" s="468">
        <v>848.86666666666679</v>
      </c>
      <c r="H179" s="468">
        <v>866.86666666666679</v>
      </c>
      <c r="I179" s="468">
        <v>872.43333333333339</v>
      </c>
      <c r="J179" s="468">
        <v>875.86666666666679</v>
      </c>
      <c r="K179" s="467">
        <v>869</v>
      </c>
      <c r="L179" s="467">
        <v>860</v>
      </c>
      <c r="M179" s="467">
        <v>0.43070999999999998</v>
      </c>
    </row>
    <row r="180" spans="1:13">
      <c r="A180" s="246">
        <v>170</v>
      </c>
      <c r="B180" s="470" t="s">
        <v>242</v>
      </c>
      <c r="C180" s="467">
        <v>516.85</v>
      </c>
      <c r="D180" s="468">
        <v>509.81666666666661</v>
      </c>
      <c r="E180" s="468">
        <v>499.63333333333321</v>
      </c>
      <c r="F180" s="468">
        <v>482.41666666666663</v>
      </c>
      <c r="G180" s="468">
        <v>472.23333333333323</v>
      </c>
      <c r="H180" s="468">
        <v>527.03333333333319</v>
      </c>
      <c r="I180" s="468">
        <v>537.21666666666658</v>
      </c>
      <c r="J180" s="468">
        <v>554.43333333333317</v>
      </c>
      <c r="K180" s="467">
        <v>520</v>
      </c>
      <c r="L180" s="467">
        <v>492.6</v>
      </c>
      <c r="M180" s="467">
        <v>3.06175</v>
      </c>
    </row>
    <row r="181" spans="1:13">
      <c r="A181" s="246">
        <v>171</v>
      </c>
      <c r="B181" s="470" t="s">
        <v>103</v>
      </c>
      <c r="C181" s="467">
        <v>709.25</v>
      </c>
      <c r="D181" s="468">
        <v>706.31666666666661</v>
      </c>
      <c r="E181" s="468">
        <v>701.03333333333319</v>
      </c>
      <c r="F181" s="468">
        <v>692.81666666666661</v>
      </c>
      <c r="G181" s="468">
        <v>687.53333333333319</v>
      </c>
      <c r="H181" s="468">
        <v>714.53333333333319</v>
      </c>
      <c r="I181" s="468">
        <v>719.81666666666649</v>
      </c>
      <c r="J181" s="468">
        <v>728.03333333333319</v>
      </c>
      <c r="K181" s="467">
        <v>711.6</v>
      </c>
      <c r="L181" s="467">
        <v>698.1</v>
      </c>
      <c r="M181" s="467">
        <v>6.3830099999999996</v>
      </c>
    </row>
    <row r="182" spans="1:13">
      <c r="A182" s="246">
        <v>172</v>
      </c>
      <c r="B182" s="470" t="s">
        <v>243</v>
      </c>
      <c r="C182" s="467">
        <v>509.25</v>
      </c>
      <c r="D182" s="468">
        <v>510.4666666666667</v>
      </c>
      <c r="E182" s="468">
        <v>506.13333333333344</v>
      </c>
      <c r="F182" s="468">
        <v>503.01666666666677</v>
      </c>
      <c r="G182" s="468">
        <v>498.68333333333351</v>
      </c>
      <c r="H182" s="468">
        <v>513.58333333333337</v>
      </c>
      <c r="I182" s="468">
        <v>517.91666666666663</v>
      </c>
      <c r="J182" s="468">
        <v>521.0333333333333</v>
      </c>
      <c r="K182" s="467">
        <v>514.79999999999995</v>
      </c>
      <c r="L182" s="467">
        <v>507.35</v>
      </c>
      <c r="M182" s="467">
        <v>1.15866</v>
      </c>
    </row>
    <row r="183" spans="1:13">
      <c r="A183" s="246">
        <v>173</v>
      </c>
      <c r="B183" s="470" t="s">
        <v>244</v>
      </c>
      <c r="C183" s="467">
        <v>1242.3499999999999</v>
      </c>
      <c r="D183" s="468">
        <v>1241.0833333333333</v>
      </c>
      <c r="E183" s="468">
        <v>1225.2166666666665</v>
      </c>
      <c r="F183" s="468">
        <v>1208.0833333333333</v>
      </c>
      <c r="G183" s="468">
        <v>1192.2166666666665</v>
      </c>
      <c r="H183" s="468">
        <v>1258.2166666666665</v>
      </c>
      <c r="I183" s="468">
        <v>1274.0833333333333</v>
      </c>
      <c r="J183" s="468">
        <v>1291.2166666666665</v>
      </c>
      <c r="K183" s="467">
        <v>1256.95</v>
      </c>
      <c r="L183" s="467">
        <v>1223.95</v>
      </c>
      <c r="M183" s="467">
        <v>6.6201499999999998</v>
      </c>
    </row>
    <row r="184" spans="1:13">
      <c r="A184" s="246">
        <v>174</v>
      </c>
      <c r="B184" s="470" t="s">
        <v>367</v>
      </c>
      <c r="C184" s="467">
        <v>363.95</v>
      </c>
      <c r="D184" s="468">
        <v>359.65000000000003</v>
      </c>
      <c r="E184" s="468">
        <v>354.30000000000007</v>
      </c>
      <c r="F184" s="468">
        <v>344.65000000000003</v>
      </c>
      <c r="G184" s="468">
        <v>339.30000000000007</v>
      </c>
      <c r="H184" s="468">
        <v>369.30000000000007</v>
      </c>
      <c r="I184" s="468">
        <v>374.65000000000009</v>
      </c>
      <c r="J184" s="468">
        <v>384.30000000000007</v>
      </c>
      <c r="K184" s="467">
        <v>365</v>
      </c>
      <c r="L184" s="467">
        <v>350</v>
      </c>
      <c r="M184" s="467">
        <v>80.360749999999996</v>
      </c>
    </row>
    <row r="185" spans="1:13">
      <c r="A185" s="246">
        <v>175</v>
      </c>
      <c r="B185" s="470" t="s">
        <v>245</v>
      </c>
      <c r="C185" s="467">
        <v>783</v>
      </c>
      <c r="D185" s="468">
        <v>782.80000000000007</v>
      </c>
      <c r="E185" s="468">
        <v>769.70000000000016</v>
      </c>
      <c r="F185" s="468">
        <v>756.40000000000009</v>
      </c>
      <c r="G185" s="468">
        <v>743.30000000000018</v>
      </c>
      <c r="H185" s="468">
        <v>796.10000000000014</v>
      </c>
      <c r="I185" s="468">
        <v>809.2</v>
      </c>
      <c r="J185" s="468">
        <v>822.50000000000011</v>
      </c>
      <c r="K185" s="467">
        <v>795.9</v>
      </c>
      <c r="L185" s="467">
        <v>769.5</v>
      </c>
      <c r="M185" s="467">
        <v>30.493320000000001</v>
      </c>
    </row>
    <row r="186" spans="1:13">
      <c r="A186" s="246">
        <v>176</v>
      </c>
      <c r="B186" s="470" t="s">
        <v>104</v>
      </c>
      <c r="C186" s="467">
        <v>1444.55</v>
      </c>
      <c r="D186" s="468">
        <v>1449.9333333333334</v>
      </c>
      <c r="E186" s="468">
        <v>1424.8666666666668</v>
      </c>
      <c r="F186" s="468">
        <v>1405.1833333333334</v>
      </c>
      <c r="G186" s="468">
        <v>1380.1166666666668</v>
      </c>
      <c r="H186" s="468">
        <v>1469.6166666666668</v>
      </c>
      <c r="I186" s="468">
        <v>1494.6833333333334</v>
      </c>
      <c r="J186" s="468">
        <v>1514.3666666666668</v>
      </c>
      <c r="K186" s="467">
        <v>1475</v>
      </c>
      <c r="L186" s="467">
        <v>1430.25</v>
      </c>
      <c r="M186" s="467">
        <v>20.726109999999998</v>
      </c>
    </row>
    <row r="187" spans="1:13">
      <c r="A187" s="246">
        <v>177</v>
      </c>
      <c r="B187" s="470" t="s">
        <v>368</v>
      </c>
      <c r="C187" s="467">
        <v>393.4</v>
      </c>
      <c r="D187" s="468">
        <v>394.75</v>
      </c>
      <c r="E187" s="468">
        <v>384.7</v>
      </c>
      <c r="F187" s="468">
        <v>376</v>
      </c>
      <c r="G187" s="468">
        <v>365.95</v>
      </c>
      <c r="H187" s="468">
        <v>403.45</v>
      </c>
      <c r="I187" s="468">
        <v>413.49999999999994</v>
      </c>
      <c r="J187" s="468">
        <v>422.2</v>
      </c>
      <c r="K187" s="467">
        <v>404.8</v>
      </c>
      <c r="L187" s="467">
        <v>386.05</v>
      </c>
      <c r="M187" s="467">
        <v>9.5528300000000002</v>
      </c>
    </row>
    <row r="188" spans="1:13">
      <c r="A188" s="246">
        <v>178</v>
      </c>
      <c r="B188" s="470" t="s">
        <v>369</v>
      </c>
      <c r="C188" s="467">
        <v>136.69999999999999</v>
      </c>
      <c r="D188" s="468">
        <v>137.75</v>
      </c>
      <c r="E188" s="468">
        <v>135</v>
      </c>
      <c r="F188" s="468">
        <v>133.30000000000001</v>
      </c>
      <c r="G188" s="468">
        <v>130.55000000000001</v>
      </c>
      <c r="H188" s="468">
        <v>139.44999999999999</v>
      </c>
      <c r="I188" s="468">
        <v>142.19999999999999</v>
      </c>
      <c r="J188" s="468">
        <v>143.89999999999998</v>
      </c>
      <c r="K188" s="467">
        <v>140.5</v>
      </c>
      <c r="L188" s="467">
        <v>136.05000000000001</v>
      </c>
      <c r="M188" s="467">
        <v>9.5348500000000005</v>
      </c>
    </row>
    <row r="189" spans="1:13">
      <c r="A189" s="246">
        <v>179</v>
      </c>
      <c r="B189" s="470" t="s">
        <v>370</v>
      </c>
      <c r="C189" s="467">
        <v>1113.8</v>
      </c>
      <c r="D189" s="468">
        <v>1110.6000000000001</v>
      </c>
      <c r="E189" s="468">
        <v>1078.2000000000003</v>
      </c>
      <c r="F189" s="468">
        <v>1042.6000000000001</v>
      </c>
      <c r="G189" s="468">
        <v>1010.2000000000003</v>
      </c>
      <c r="H189" s="468">
        <v>1146.2000000000003</v>
      </c>
      <c r="I189" s="468">
        <v>1178.6000000000004</v>
      </c>
      <c r="J189" s="468">
        <v>1214.2000000000003</v>
      </c>
      <c r="K189" s="467">
        <v>1143</v>
      </c>
      <c r="L189" s="467">
        <v>1075</v>
      </c>
      <c r="M189" s="467">
        <v>2.7425000000000002</v>
      </c>
    </row>
    <row r="190" spans="1:13">
      <c r="A190" s="246">
        <v>180</v>
      </c>
      <c r="B190" s="470" t="s">
        <v>371</v>
      </c>
      <c r="C190" s="467">
        <v>439.8</v>
      </c>
      <c r="D190" s="468">
        <v>438.81666666666666</v>
      </c>
      <c r="E190" s="468">
        <v>429.83333333333331</v>
      </c>
      <c r="F190" s="468">
        <v>419.86666666666667</v>
      </c>
      <c r="G190" s="468">
        <v>410.88333333333333</v>
      </c>
      <c r="H190" s="468">
        <v>448.7833333333333</v>
      </c>
      <c r="I190" s="468">
        <v>457.76666666666665</v>
      </c>
      <c r="J190" s="468">
        <v>467.73333333333329</v>
      </c>
      <c r="K190" s="467">
        <v>447.8</v>
      </c>
      <c r="L190" s="467">
        <v>428.85</v>
      </c>
      <c r="M190" s="467">
        <v>6.3522499999999997</v>
      </c>
    </row>
    <row r="191" spans="1:13">
      <c r="A191" s="246">
        <v>181</v>
      </c>
      <c r="B191" s="470" t="s">
        <v>743</v>
      </c>
      <c r="C191" s="467">
        <v>165.95</v>
      </c>
      <c r="D191" s="468">
        <v>167.28333333333333</v>
      </c>
      <c r="E191" s="468">
        <v>162.66666666666666</v>
      </c>
      <c r="F191" s="468">
        <v>159.38333333333333</v>
      </c>
      <c r="G191" s="468">
        <v>154.76666666666665</v>
      </c>
      <c r="H191" s="468">
        <v>170.56666666666666</v>
      </c>
      <c r="I191" s="468">
        <v>175.18333333333334</v>
      </c>
      <c r="J191" s="468">
        <v>178.46666666666667</v>
      </c>
      <c r="K191" s="467">
        <v>171.9</v>
      </c>
      <c r="L191" s="467">
        <v>164</v>
      </c>
      <c r="M191" s="467">
        <v>7.1216200000000001</v>
      </c>
    </row>
    <row r="192" spans="1:13">
      <c r="A192" s="246">
        <v>182</v>
      </c>
      <c r="B192" s="470" t="s">
        <v>773</v>
      </c>
      <c r="C192" s="467">
        <v>843.7</v>
      </c>
      <c r="D192" s="468">
        <v>849.18333333333339</v>
      </c>
      <c r="E192" s="468">
        <v>830.36666666666679</v>
      </c>
      <c r="F192" s="468">
        <v>817.03333333333342</v>
      </c>
      <c r="G192" s="468">
        <v>798.21666666666681</v>
      </c>
      <c r="H192" s="468">
        <v>862.51666666666677</v>
      </c>
      <c r="I192" s="468">
        <v>881.33333333333337</v>
      </c>
      <c r="J192" s="468">
        <v>894.66666666666674</v>
      </c>
      <c r="K192" s="467">
        <v>868</v>
      </c>
      <c r="L192" s="467">
        <v>835.85</v>
      </c>
      <c r="M192" s="467">
        <v>1.7619899999999999</v>
      </c>
    </row>
    <row r="193" spans="1:13">
      <c r="A193" s="246">
        <v>183</v>
      </c>
      <c r="B193" s="470" t="s">
        <v>372</v>
      </c>
      <c r="C193" s="467">
        <v>526.95000000000005</v>
      </c>
      <c r="D193" s="468">
        <v>529.86666666666667</v>
      </c>
      <c r="E193" s="468">
        <v>522.73333333333335</v>
      </c>
      <c r="F193" s="468">
        <v>518.51666666666665</v>
      </c>
      <c r="G193" s="468">
        <v>511.38333333333333</v>
      </c>
      <c r="H193" s="468">
        <v>534.08333333333337</v>
      </c>
      <c r="I193" s="468">
        <v>541.21666666666681</v>
      </c>
      <c r="J193" s="468">
        <v>545.43333333333339</v>
      </c>
      <c r="K193" s="467">
        <v>537</v>
      </c>
      <c r="L193" s="467">
        <v>525.65</v>
      </c>
      <c r="M193" s="467">
        <v>6.4907300000000001</v>
      </c>
    </row>
    <row r="194" spans="1:13">
      <c r="A194" s="246">
        <v>184</v>
      </c>
      <c r="B194" s="470" t="s">
        <v>373</v>
      </c>
      <c r="C194" s="467">
        <v>76.900000000000006</v>
      </c>
      <c r="D194" s="468">
        <v>75.333333333333329</v>
      </c>
      <c r="E194" s="468">
        <v>71.066666666666663</v>
      </c>
      <c r="F194" s="468">
        <v>65.233333333333334</v>
      </c>
      <c r="G194" s="468">
        <v>60.966666666666669</v>
      </c>
      <c r="H194" s="468">
        <v>81.166666666666657</v>
      </c>
      <c r="I194" s="468">
        <v>85.433333333333337</v>
      </c>
      <c r="J194" s="468">
        <v>91.266666666666652</v>
      </c>
      <c r="K194" s="467">
        <v>79.599999999999994</v>
      </c>
      <c r="L194" s="467">
        <v>69.5</v>
      </c>
      <c r="M194" s="467">
        <v>371.33625999999998</v>
      </c>
    </row>
    <row r="195" spans="1:13">
      <c r="A195" s="246">
        <v>185</v>
      </c>
      <c r="B195" s="470" t="s">
        <v>374</v>
      </c>
      <c r="C195" s="467">
        <v>373</v>
      </c>
      <c r="D195" s="468">
        <v>372.33333333333331</v>
      </c>
      <c r="E195" s="468">
        <v>367.66666666666663</v>
      </c>
      <c r="F195" s="468">
        <v>362.33333333333331</v>
      </c>
      <c r="G195" s="468">
        <v>357.66666666666663</v>
      </c>
      <c r="H195" s="468">
        <v>377.66666666666663</v>
      </c>
      <c r="I195" s="468">
        <v>382.33333333333326</v>
      </c>
      <c r="J195" s="468">
        <v>387.66666666666663</v>
      </c>
      <c r="K195" s="467">
        <v>377</v>
      </c>
      <c r="L195" s="467">
        <v>367</v>
      </c>
      <c r="M195" s="467">
        <v>9.6169100000000007</v>
      </c>
    </row>
    <row r="196" spans="1:13">
      <c r="A196" s="246">
        <v>186</v>
      </c>
      <c r="B196" s="470" t="s">
        <v>375</v>
      </c>
      <c r="C196" s="467">
        <v>93.7</v>
      </c>
      <c r="D196" s="468">
        <v>94.05</v>
      </c>
      <c r="E196" s="468">
        <v>93.149999999999991</v>
      </c>
      <c r="F196" s="468">
        <v>92.6</v>
      </c>
      <c r="G196" s="468">
        <v>91.699999999999989</v>
      </c>
      <c r="H196" s="468">
        <v>94.6</v>
      </c>
      <c r="I196" s="468">
        <v>95.5</v>
      </c>
      <c r="J196" s="468">
        <v>96.05</v>
      </c>
      <c r="K196" s="467">
        <v>94.95</v>
      </c>
      <c r="L196" s="467">
        <v>93.5</v>
      </c>
      <c r="M196" s="467">
        <v>4.5331799999999998</v>
      </c>
    </row>
    <row r="197" spans="1:13">
      <c r="A197" s="246">
        <v>187</v>
      </c>
      <c r="B197" s="470" t="s">
        <v>376</v>
      </c>
      <c r="C197" s="467">
        <v>112.25</v>
      </c>
      <c r="D197" s="468">
        <v>110.08333333333333</v>
      </c>
      <c r="E197" s="468">
        <v>106.31666666666666</v>
      </c>
      <c r="F197" s="468">
        <v>100.38333333333334</v>
      </c>
      <c r="G197" s="468">
        <v>96.616666666666674</v>
      </c>
      <c r="H197" s="468">
        <v>116.01666666666665</v>
      </c>
      <c r="I197" s="468">
        <v>119.78333333333333</v>
      </c>
      <c r="J197" s="468">
        <v>125.71666666666664</v>
      </c>
      <c r="K197" s="467">
        <v>113.85</v>
      </c>
      <c r="L197" s="467">
        <v>104.15</v>
      </c>
      <c r="M197" s="467">
        <v>135.08508</v>
      </c>
    </row>
    <row r="198" spans="1:13">
      <c r="A198" s="246">
        <v>188</v>
      </c>
      <c r="B198" s="470" t="s">
        <v>246</v>
      </c>
      <c r="C198" s="467">
        <v>264.05</v>
      </c>
      <c r="D198" s="468">
        <v>266.56666666666666</v>
      </c>
      <c r="E198" s="468">
        <v>260.58333333333331</v>
      </c>
      <c r="F198" s="468">
        <v>257.11666666666667</v>
      </c>
      <c r="G198" s="468">
        <v>251.13333333333333</v>
      </c>
      <c r="H198" s="468">
        <v>270.0333333333333</v>
      </c>
      <c r="I198" s="468">
        <v>276.01666666666665</v>
      </c>
      <c r="J198" s="468">
        <v>279.48333333333329</v>
      </c>
      <c r="K198" s="467">
        <v>272.55</v>
      </c>
      <c r="L198" s="467">
        <v>263.10000000000002</v>
      </c>
      <c r="M198" s="467">
        <v>3.6999200000000001</v>
      </c>
    </row>
    <row r="199" spans="1:13">
      <c r="A199" s="246">
        <v>189</v>
      </c>
      <c r="B199" s="470" t="s">
        <v>377</v>
      </c>
      <c r="C199" s="467">
        <v>685.7</v>
      </c>
      <c r="D199" s="468">
        <v>687.88333333333321</v>
      </c>
      <c r="E199" s="468">
        <v>677.86666666666645</v>
      </c>
      <c r="F199" s="468">
        <v>670.03333333333319</v>
      </c>
      <c r="G199" s="468">
        <v>660.01666666666642</v>
      </c>
      <c r="H199" s="468">
        <v>695.71666666666647</v>
      </c>
      <c r="I199" s="468">
        <v>705.73333333333335</v>
      </c>
      <c r="J199" s="468">
        <v>713.56666666666649</v>
      </c>
      <c r="K199" s="467">
        <v>697.9</v>
      </c>
      <c r="L199" s="467">
        <v>680.05</v>
      </c>
      <c r="M199" s="467">
        <v>0.27865000000000001</v>
      </c>
    </row>
    <row r="200" spans="1:13">
      <c r="A200" s="246">
        <v>190</v>
      </c>
      <c r="B200" s="470" t="s">
        <v>247</v>
      </c>
      <c r="C200" s="467">
        <v>2325.3000000000002</v>
      </c>
      <c r="D200" s="468">
        <v>2322.7666666666669</v>
      </c>
      <c r="E200" s="468">
        <v>2293.5333333333338</v>
      </c>
      <c r="F200" s="468">
        <v>2261.7666666666669</v>
      </c>
      <c r="G200" s="468">
        <v>2232.5333333333338</v>
      </c>
      <c r="H200" s="468">
        <v>2354.5333333333338</v>
      </c>
      <c r="I200" s="468">
        <v>2383.7666666666664</v>
      </c>
      <c r="J200" s="468">
        <v>2415.5333333333338</v>
      </c>
      <c r="K200" s="467">
        <v>2352</v>
      </c>
      <c r="L200" s="467">
        <v>2291</v>
      </c>
      <c r="M200" s="467">
        <v>4.6066200000000004</v>
      </c>
    </row>
    <row r="201" spans="1:13">
      <c r="A201" s="246">
        <v>191</v>
      </c>
      <c r="B201" s="470" t="s">
        <v>107</v>
      </c>
      <c r="C201" s="467">
        <v>913.95</v>
      </c>
      <c r="D201" s="468">
        <v>915.25</v>
      </c>
      <c r="E201" s="468">
        <v>908.9</v>
      </c>
      <c r="F201" s="468">
        <v>903.85</v>
      </c>
      <c r="G201" s="468">
        <v>897.5</v>
      </c>
      <c r="H201" s="468">
        <v>920.3</v>
      </c>
      <c r="I201" s="468">
        <v>926.64999999999986</v>
      </c>
      <c r="J201" s="468">
        <v>931.69999999999993</v>
      </c>
      <c r="K201" s="467">
        <v>921.6</v>
      </c>
      <c r="L201" s="467">
        <v>910.2</v>
      </c>
      <c r="M201" s="467">
        <v>40.291469999999997</v>
      </c>
    </row>
    <row r="202" spans="1:13">
      <c r="A202" s="246">
        <v>192</v>
      </c>
      <c r="B202" s="470" t="s">
        <v>248</v>
      </c>
      <c r="C202" s="467">
        <v>2794.6</v>
      </c>
      <c r="D202" s="468">
        <v>2772.9833333333336</v>
      </c>
      <c r="E202" s="468">
        <v>2741.6166666666672</v>
      </c>
      <c r="F202" s="468">
        <v>2688.6333333333337</v>
      </c>
      <c r="G202" s="468">
        <v>2657.2666666666673</v>
      </c>
      <c r="H202" s="468">
        <v>2825.9666666666672</v>
      </c>
      <c r="I202" s="468">
        <v>2857.3333333333339</v>
      </c>
      <c r="J202" s="468">
        <v>2910.3166666666671</v>
      </c>
      <c r="K202" s="467">
        <v>2804.35</v>
      </c>
      <c r="L202" s="467">
        <v>2720</v>
      </c>
      <c r="M202" s="467">
        <v>6.2736099999999997</v>
      </c>
    </row>
    <row r="203" spans="1:13">
      <c r="A203" s="246">
        <v>193</v>
      </c>
      <c r="B203" s="470" t="s">
        <v>109</v>
      </c>
      <c r="C203" s="467">
        <v>1419.85</v>
      </c>
      <c r="D203" s="468">
        <v>1420.8833333333332</v>
      </c>
      <c r="E203" s="468">
        <v>1411.7666666666664</v>
      </c>
      <c r="F203" s="468">
        <v>1403.6833333333332</v>
      </c>
      <c r="G203" s="468">
        <v>1394.5666666666664</v>
      </c>
      <c r="H203" s="468">
        <v>1428.9666666666665</v>
      </c>
      <c r="I203" s="468">
        <v>1438.0833333333333</v>
      </c>
      <c r="J203" s="468">
        <v>1446.1666666666665</v>
      </c>
      <c r="K203" s="467">
        <v>1430</v>
      </c>
      <c r="L203" s="467">
        <v>1412.8</v>
      </c>
      <c r="M203" s="467">
        <v>55.300249999999998</v>
      </c>
    </row>
    <row r="204" spans="1:13">
      <c r="A204" s="246">
        <v>194</v>
      </c>
      <c r="B204" s="470" t="s">
        <v>249</v>
      </c>
      <c r="C204" s="467">
        <v>680.05</v>
      </c>
      <c r="D204" s="468">
        <v>678.75</v>
      </c>
      <c r="E204" s="468">
        <v>671.55</v>
      </c>
      <c r="F204" s="468">
        <v>663.05</v>
      </c>
      <c r="G204" s="468">
        <v>655.84999999999991</v>
      </c>
      <c r="H204" s="468">
        <v>687.25</v>
      </c>
      <c r="I204" s="468">
        <v>694.45</v>
      </c>
      <c r="J204" s="468">
        <v>702.95</v>
      </c>
      <c r="K204" s="467">
        <v>685.95</v>
      </c>
      <c r="L204" s="467">
        <v>670.25</v>
      </c>
      <c r="M204" s="467">
        <v>43.426789999999997</v>
      </c>
    </row>
    <row r="205" spans="1:13">
      <c r="A205" s="246">
        <v>195</v>
      </c>
      <c r="B205" s="470" t="s">
        <v>382</v>
      </c>
      <c r="C205" s="467">
        <v>34.5</v>
      </c>
      <c r="D205" s="468">
        <v>35.550000000000004</v>
      </c>
      <c r="E205" s="468">
        <v>32.100000000000009</v>
      </c>
      <c r="F205" s="468">
        <v>29.700000000000003</v>
      </c>
      <c r="G205" s="468">
        <v>26.250000000000007</v>
      </c>
      <c r="H205" s="468">
        <v>37.95000000000001</v>
      </c>
      <c r="I205" s="468">
        <v>41.400000000000013</v>
      </c>
      <c r="J205" s="468">
        <v>43.800000000000011</v>
      </c>
      <c r="K205" s="467">
        <v>39</v>
      </c>
      <c r="L205" s="467">
        <v>33.15</v>
      </c>
      <c r="M205" s="467">
        <v>473.51179999999999</v>
      </c>
    </row>
    <row r="206" spans="1:13">
      <c r="A206" s="246">
        <v>196</v>
      </c>
      <c r="B206" s="470" t="s">
        <v>378</v>
      </c>
      <c r="C206" s="467">
        <v>23.2</v>
      </c>
      <c r="D206" s="468">
        <v>23.399999999999995</v>
      </c>
      <c r="E206" s="468">
        <v>22.949999999999989</v>
      </c>
      <c r="F206" s="468">
        <v>22.699999999999992</v>
      </c>
      <c r="G206" s="468">
        <v>22.249999999999986</v>
      </c>
      <c r="H206" s="468">
        <v>23.649999999999991</v>
      </c>
      <c r="I206" s="468">
        <v>24.1</v>
      </c>
      <c r="J206" s="468">
        <v>24.349999999999994</v>
      </c>
      <c r="K206" s="467">
        <v>23.85</v>
      </c>
      <c r="L206" s="467">
        <v>23.15</v>
      </c>
      <c r="M206" s="467">
        <v>33.199640000000002</v>
      </c>
    </row>
    <row r="207" spans="1:13">
      <c r="A207" s="246">
        <v>197</v>
      </c>
      <c r="B207" s="470" t="s">
        <v>379</v>
      </c>
      <c r="C207" s="467">
        <v>819.95</v>
      </c>
      <c r="D207" s="468">
        <v>821.35</v>
      </c>
      <c r="E207" s="468">
        <v>813.85</v>
      </c>
      <c r="F207" s="468">
        <v>807.75</v>
      </c>
      <c r="G207" s="468">
        <v>800.25</v>
      </c>
      <c r="H207" s="468">
        <v>827.45</v>
      </c>
      <c r="I207" s="468">
        <v>834.95</v>
      </c>
      <c r="J207" s="468">
        <v>841.05000000000007</v>
      </c>
      <c r="K207" s="467">
        <v>828.85</v>
      </c>
      <c r="L207" s="467">
        <v>815.25</v>
      </c>
      <c r="M207" s="467">
        <v>0.23005999999999999</v>
      </c>
    </row>
    <row r="208" spans="1:13">
      <c r="A208" s="246">
        <v>198</v>
      </c>
      <c r="B208" s="470" t="s">
        <v>105</v>
      </c>
      <c r="C208" s="467">
        <v>1005.45</v>
      </c>
      <c r="D208" s="468">
        <v>1006.25</v>
      </c>
      <c r="E208" s="468">
        <v>999.75</v>
      </c>
      <c r="F208" s="468">
        <v>994.05</v>
      </c>
      <c r="G208" s="468">
        <v>987.55</v>
      </c>
      <c r="H208" s="468">
        <v>1011.95</v>
      </c>
      <c r="I208" s="468">
        <v>1018.45</v>
      </c>
      <c r="J208" s="468">
        <v>1024.1500000000001</v>
      </c>
      <c r="K208" s="467">
        <v>1012.75</v>
      </c>
      <c r="L208" s="467">
        <v>1000.55</v>
      </c>
      <c r="M208" s="467">
        <v>4.8791900000000004</v>
      </c>
    </row>
    <row r="209" spans="1:13">
      <c r="A209" s="246">
        <v>199</v>
      </c>
      <c r="B209" s="470" t="s">
        <v>380</v>
      </c>
      <c r="C209" s="467">
        <v>244.85</v>
      </c>
      <c r="D209" s="468">
        <v>244.33333333333334</v>
      </c>
      <c r="E209" s="468">
        <v>241.76666666666668</v>
      </c>
      <c r="F209" s="468">
        <v>238.68333333333334</v>
      </c>
      <c r="G209" s="468">
        <v>236.11666666666667</v>
      </c>
      <c r="H209" s="468">
        <v>247.41666666666669</v>
      </c>
      <c r="I209" s="468">
        <v>249.98333333333335</v>
      </c>
      <c r="J209" s="468">
        <v>253.06666666666669</v>
      </c>
      <c r="K209" s="467">
        <v>246.9</v>
      </c>
      <c r="L209" s="467">
        <v>241.25</v>
      </c>
      <c r="M209" s="467">
        <v>2.7401300000000002</v>
      </c>
    </row>
    <row r="210" spans="1:13">
      <c r="A210" s="246">
        <v>200</v>
      </c>
      <c r="B210" s="470" t="s">
        <v>381</v>
      </c>
      <c r="C210" s="467">
        <v>356.95</v>
      </c>
      <c r="D210" s="468">
        <v>356.55</v>
      </c>
      <c r="E210" s="468">
        <v>350.6</v>
      </c>
      <c r="F210" s="468">
        <v>344.25</v>
      </c>
      <c r="G210" s="468">
        <v>338.3</v>
      </c>
      <c r="H210" s="468">
        <v>362.90000000000003</v>
      </c>
      <c r="I210" s="468">
        <v>368.84999999999997</v>
      </c>
      <c r="J210" s="468">
        <v>375.20000000000005</v>
      </c>
      <c r="K210" s="467">
        <v>362.5</v>
      </c>
      <c r="L210" s="467">
        <v>350.2</v>
      </c>
      <c r="M210" s="467">
        <v>1.6383700000000001</v>
      </c>
    </row>
    <row r="211" spans="1:13">
      <c r="A211" s="246">
        <v>201</v>
      </c>
      <c r="B211" s="470" t="s">
        <v>110</v>
      </c>
      <c r="C211" s="467">
        <v>2836.3</v>
      </c>
      <c r="D211" s="468">
        <v>2848.4333333333329</v>
      </c>
      <c r="E211" s="468">
        <v>2817.8666666666659</v>
      </c>
      <c r="F211" s="468">
        <v>2799.4333333333329</v>
      </c>
      <c r="G211" s="468">
        <v>2768.8666666666659</v>
      </c>
      <c r="H211" s="468">
        <v>2866.8666666666659</v>
      </c>
      <c r="I211" s="468">
        <v>2897.4333333333325</v>
      </c>
      <c r="J211" s="468">
        <v>2915.8666666666659</v>
      </c>
      <c r="K211" s="467">
        <v>2879</v>
      </c>
      <c r="L211" s="467">
        <v>2830</v>
      </c>
      <c r="M211" s="467">
        <v>7.8125900000000001</v>
      </c>
    </row>
    <row r="212" spans="1:13">
      <c r="A212" s="246">
        <v>202</v>
      </c>
      <c r="B212" s="470" t="s">
        <v>383</v>
      </c>
      <c r="C212" s="467">
        <v>51.15</v>
      </c>
      <c r="D212" s="468">
        <v>50.883333333333326</v>
      </c>
      <c r="E212" s="468">
        <v>49.566666666666649</v>
      </c>
      <c r="F212" s="468">
        <v>47.98333333333332</v>
      </c>
      <c r="G212" s="468">
        <v>46.666666666666643</v>
      </c>
      <c r="H212" s="468">
        <v>52.466666666666654</v>
      </c>
      <c r="I212" s="468">
        <v>53.783333333333331</v>
      </c>
      <c r="J212" s="468">
        <v>55.36666666666666</v>
      </c>
      <c r="K212" s="467">
        <v>52.2</v>
      </c>
      <c r="L212" s="467">
        <v>49.3</v>
      </c>
      <c r="M212" s="467">
        <v>225.91177999999999</v>
      </c>
    </row>
    <row r="213" spans="1:13">
      <c r="A213" s="246">
        <v>203</v>
      </c>
      <c r="B213" s="470" t="s">
        <v>112</v>
      </c>
      <c r="C213" s="467">
        <v>425.75</v>
      </c>
      <c r="D213" s="468">
        <v>419.98333333333335</v>
      </c>
      <c r="E213" s="468">
        <v>412.4666666666667</v>
      </c>
      <c r="F213" s="468">
        <v>399.18333333333334</v>
      </c>
      <c r="G213" s="468">
        <v>391.66666666666669</v>
      </c>
      <c r="H213" s="468">
        <v>433.26666666666671</v>
      </c>
      <c r="I213" s="468">
        <v>440.78333333333336</v>
      </c>
      <c r="J213" s="468">
        <v>454.06666666666672</v>
      </c>
      <c r="K213" s="467">
        <v>427.5</v>
      </c>
      <c r="L213" s="467">
        <v>406.7</v>
      </c>
      <c r="M213" s="467">
        <v>395.16233999999997</v>
      </c>
    </row>
    <row r="214" spans="1:13">
      <c r="A214" s="246">
        <v>204</v>
      </c>
      <c r="B214" s="470" t="s">
        <v>384</v>
      </c>
      <c r="C214" s="467">
        <v>968.55</v>
      </c>
      <c r="D214" s="468">
        <v>967.51666666666677</v>
      </c>
      <c r="E214" s="468">
        <v>958.53333333333353</v>
      </c>
      <c r="F214" s="468">
        <v>948.51666666666677</v>
      </c>
      <c r="G214" s="468">
        <v>939.53333333333353</v>
      </c>
      <c r="H214" s="468">
        <v>977.53333333333353</v>
      </c>
      <c r="I214" s="468">
        <v>986.51666666666688</v>
      </c>
      <c r="J214" s="468">
        <v>996.53333333333353</v>
      </c>
      <c r="K214" s="467">
        <v>976.5</v>
      </c>
      <c r="L214" s="467">
        <v>957.5</v>
      </c>
      <c r="M214" s="467">
        <v>1.4667399999999999</v>
      </c>
    </row>
    <row r="215" spans="1:13">
      <c r="A215" s="246">
        <v>205</v>
      </c>
      <c r="B215" s="470" t="s">
        <v>385</v>
      </c>
      <c r="C215" s="467">
        <v>189.1</v>
      </c>
      <c r="D215" s="468">
        <v>187.06666666666669</v>
      </c>
      <c r="E215" s="468">
        <v>185.03333333333339</v>
      </c>
      <c r="F215" s="468">
        <v>180.9666666666667</v>
      </c>
      <c r="G215" s="468">
        <v>178.93333333333339</v>
      </c>
      <c r="H215" s="468">
        <v>191.13333333333338</v>
      </c>
      <c r="I215" s="468">
        <v>193.16666666666669</v>
      </c>
      <c r="J215" s="468">
        <v>197.23333333333338</v>
      </c>
      <c r="K215" s="467">
        <v>189.1</v>
      </c>
      <c r="L215" s="467">
        <v>183</v>
      </c>
      <c r="M215" s="467">
        <v>192.35937000000001</v>
      </c>
    </row>
    <row r="216" spans="1:13">
      <c r="A216" s="246">
        <v>206</v>
      </c>
      <c r="B216" s="470" t="s">
        <v>113</v>
      </c>
      <c r="C216" s="467">
        <v>255</v>
      </c>
      <c r="D216" s="468">
        <v>255.48333333333332</v>
      </c>
      <c r="E216" s="468">
        <v>251.16666666666663</v>
      </c>
      <c r="F216" s="468">
        <v>247.33333333333331</v>
      </c>
      <c r="G216" s="468">
        <v>243.01666666666662</v>
      </c>
      <c r="H216" s="468">
        <v>259.31666666666661</v>
      </c>
      <c r="I216" s="468">
        <v>263.63333333333333</v>
      </c>
      <c r="J216" s="468">
        <v>267.46666666666664</v>
      </c>
      <c r="K216" s="467">
        <v>259.8</v>
      </c>
      <c r="L216" s="467">
        <v>251.65</v>
      </c>
      <c r="M216" s="467">
        <v>63.098649999999999</v>
      </c>
    </row>
    <row r="217" spans="1:13">
      <c r="A217" s="246">
        <v>207</v>
      </c>
      <c r="B217" s="470" t="s">
        <v>114</v>
      </c>
      <c r="C217" s="467">
        <v>2432.9</v>
      </c>
      <c r="D217" s="468">
        <v>2431.9500000000003</v>
      </c>
      <c r="E217" s="468">
        <v>2416.9500000000007</v>
      </c>
      <c r="F217" s="468">
        <v>2401.0000000000005</v>
      </c>
      <c r="G217" s="468">
        <v>2386.0000000000009</v>
      </c>
      <c r="H217" s="468">
        <v>2447.9000000000005</v>
      </c>
      <c r="I217" s="468">
        <v>2462.8999999999996</v>
      </c>
      <c r="J217" s="468">
        <v>2478.8500000000004</v>
      </c>
      <c r="K217" s="467">
        <v>2446.9499999999998</v>
      </c>
      <c r="L217" s="467">
        <v>2416</v>
      </c>
      <c r="M217" s="467">
        <v>9.8849499999999999</v>
      </c>
    </row>
    <row r="218" spans="1:13">
      <c r="A218" s="246">
        <v>208</v>
      </c>
      <c r="B218" s="470" t="s">
        <v>250</v>
      </c>
      <c r="C218" s="467">
        <v>317.85000000000002</v>
      </c>
      <c r="D218" s="468">
        <v>315.68333333333334</v>
      </c>
      <c r="E218" s="468">
        <v>311.16666666666669</v>
      </c>
      <c r="F218" s="468">
        <v>304.48333333333335</v>
      </c>
      <c r="G218" s="468">
        <v>299.9666666666667</v>
      </c>
      <c r="H218" s="468">
        <v>322.36666666666667</v>
      </c>
      <c r="I218" s="468">
        <v>326.88333333333333</v>
      </c>
      <c r="J218" s="468">
        <v>333.56666666666666</v>
      </c>
      <c r="K218" s="467">
        <v>320.2</v>
      </c>
      <c r="L218" s="467">
        <v>309</v>
      </c>
      <c r="M218" s="467">
        <v>48.35154</v>
      </c>
    </row>
    <row r="219" spans="1:13">
      <c r="A219" s="246">
        <v>209</v>
      </c>
      <c r="B219" s="470" t="s">
        <v>386</v>
      </c>
      <c r="C219" s="467">
        <v>41683.85</v>
      </c>
      <c r="D219" s="468">
        <v>41858.216666666667</v>
      </c>
      <c r="E219" s="468">
        <v>41336.633333333331</v>
      </c>
      <c r="F219" s="468">
        <v>40989.416666666664</v>
      </c>
      <c r="G219" s="468">
        <v>40467.833333333328</v>
      </c>
      <c r="H219" s="468">
        <v>42205.433333333334</v>
      </c>
      <c r="I219" s="468">
        <v>42727.016666666663</v>
      </c>
      <c r="J219" s="468">
        <v>43074.233333333337</v>
      </c>
      <c r="K219" s="467">
        <v>42379.8</v>
      </c>
      <c r="L219" s="467">
        <v>41511</v>
      </c>
      <c r="M219" s="467">
        <v>1.3559999999999999E-2</v>
      </c>
    </row>
    <row r="220" spans="1:13">
      <c r="A220" s="246">
        <v>210</v>
      </c>
      <c r="B220" s="470" t="s">
        <v>251</v>
      </c>
      <c r="C220" s="467">
        <v>45.3</v>
      </c>
      <c r="D220" s="468">
        <v>44.800000000000004</v>
      </c>
      <c r="E220" s="468">
        <v>43.900000000000006</v>
      </c>
      <c r="F220" s="468">
        <v>42.5</v>
      </c>
      <c r="G220" s="468">
        <v>41.6</v>
      </c>
      <c r="H220" s="468">
        <v>46.20000000000001</v>
      </c>
      <c r="I220" s="468">
        <v>47.1</v>
      </c>
      <c r="J220" s="468">
        <v>48.500000000000014</v>
      </c>
      <c r="K220" s="467">
        <v>45.7</v>
      </c>
      <c r="L220" s="467">
        <v>43.4</v>
      </c>
      <c r="M220" s="467">
        <v>51.489359999999998</v>
      </c>
    </row>
    <row r="221" spans="1:13">
      <c r="A221" s="246">
        <v>211</v>
      </c>
      <c r="B221" s="470" t="s">
        <v>108</v>
      </c>
      <c r="C221" s="467">
        <v>2531.35</v>
      </c>
      <c r="D221" s="468">
        <v>2536.7166666666667</v>
      </c>
      <c r="E221" s="468">
        <v>2509.7333333333336</v>
      </c>
      <c r="F221" s="468">
        <v>2488.1166666666668</v>
      </c>
      <c r="G221" s="468">
        <v>2461.1333333333337</v>
      </c>
      <c r="H221" s="468">
        <v>2558.3333333333335</v>
      </c>
      <c r="I221" s="468">
        <v>2585.3166666666662</v>
      </c>
      <c r="J221" s="468">
        <v>2606.9333333333334</v>
      </c>
      <c r="K221" s="467">
        <v>2563.6999999999998</v>
      </c>
      <c r="L221" s="467">
        <v>2515.1</v>
      </c>
      <c r="M221" s="467">
        <v>42.899149999999999</v>
      </c>
    </row>
    <row r="222" spans="1:13">
      <c r="A222" s="246">
        <v>212</v>
      </c>
      <c r="B222" s="470" t="s">
        <v>833</v>
      </c>
      <c r="C222" s="467">
        <v>288.45</v>
      </c>
      <c r="D222" s="468">
        <v>288.51666666666671</v>
      </c>
      <c r="E222" s="468">
        <v>283.03333333333342</v>
      </c>
      <c r="F222" s="468">
        <v>277.61666666666673</v>
      </c>
      <c r="G222" s="468">
        <v>272.13333333333344</v>
      </c>
      <c r="H222" s="468">
        <v>293.93333333333339</v>
      </c>
      <c r="I222" s="468">
        <v>299.41666666666663</v>
      </c>
      <c r="J222" s="468">
        <v>304.83333333333337</v>
      </c>
      <c r="K222" s="467">
        <v>294</v>
      </c>
      <c r="L222" s="467">
        <v>283.10000000000002</v>
      </c>
      <c r="M222" s="467">
        <v>1.05081</v>
      </c>
    </row>
    <row r="223" spans="1:13">
      <c r="A223" s="246">
        <v>213</v>
      </c>
      <c r="B223" s="470" t="s">
        <v>116</v>
      </c>
      <c r="C223" s="467">
        <v>613.25</v>
      </c>
      <c r="D223" s="468">
        <v>613.75</v>
      </c>
      <c r="E223" s="468">
        <v>610.5</v>
      </c>
      <c r="F223" s="468">
        <v>607.75</v>
      </c>
      <c r="G223" s="468">
        <v>604.5</v>
      </c>
      <c r="H223" s="468">
        <v>616.5</v>
      </c>
      <c r="I223" s="468">
        <v>619.75</v>
      </c>
      <c r="J223" s="468">
        <v>622.5</v>
      </c>
      <c r="K223" s="467">
        <v>617</v>
      </c>
      <c r="L223" s="467">
        <v>611</v>
      </c>
      <c r="M223" s="467">
        <v>120.60808</v>
      </c>
    </row>
    <row r="224" spans="1:13">
      <c r="A224" s="246">
        <v>214</v>
      </c>
      <c r="B224" s="470" t="s">
        <v>252</v>
      </c>
      <c r="C224" s="467">
        <v>1497.4</v>
      </c>
      <c r="D224" s="468">
        <v>1481.3166666666666</v>
      </c>
      <c r="E224" s="468">
        <v>1462.8333333333333</v>
      </c>
      <c r="F224" s="468">
        <v>1428.2666666666667</v>
      </c>
      <c r="G224" s="468">
        <v>1409.7833333333333</v>
      </c>
      <c r="H224" s="468">
        <v>1515.8833333333332</v>
      </c>
      <c r="I224" s="468">
        <v>1534.3666666666668</v>
      </c>
      <c r="J224" s="468">
        <v>1568.9333333333332</v>
      </c>
      <c r="K224" s="467">
        <v>1499.8</v>
      </c>
      <c r="L224" s="467">
        <v>1446.75</v>
      </c>
      <c r="M224" s="467">
        <v>6.73766</v>
      </c>
    </row>
    <row r="225" spans="1:13">
      <c r="A225" s="246">
        <v>215</v>
      </c>
      <c r="B225" s="470" t="s">
        <v>117</v>
      </c>
      <c r="C225" s="467">
        <v>556.29999999999995</v>
      </c>
      <c r="D225" s="468">
        <v>557.75</v>
      </c>
      <c r="E225" s="468">
        <v>550.70000000000005</v>
      </c>
      <c r="F225" s="468">
        <v>545.1</v>
      </c>
      <c r="G225" s="468">
        <v>538.05000000000007</v>
      </c>
      <c r="H225" s="468">
        <v>563.35</v>
      </c>
      <c r="I225" s="468">
        <v>570.4</v>
      </c>
      <c r="J225" s="468">
        <v>576</v>
      </c>
      <c r="K225" s="467">
        <v>564.79999999999995</v>
      </c>
      <c r="L225" s="467">
        <v>552.15</v>
      </c>
      <c r="M225" s="467">
        <v>16.39057</v>
      </c>
    </row>
    <row r="226" spans="1:13">
      <c r="A226" s="246">
        <v>216</v>
      </c>
      <c r="B226" s="470" t="s">
        <v>387</v>
      </c>
      <c r="C226" s="467">
        <v>480.15</v>
      </c>
      <c r="D226" s="468">
        <v>483.40000000000003</v>
      </c>
      <c r="E226" s="468">
        <v>469.80000000000007</v>
      </c>
      <c r="F226" s="468">
        <v>459.45000000000005</v>
      </c>
      <c r="G226" s="468">
        <v>445.85000000000008</v>
      </c>
      <c r="H226" s="468">
        <v>493.75000000000006</v>
      </c>
      <c r="I226" s="468">
        <v>507.35000000000008</v>
      </c>
      <c r="J226" s="468">
        <v>517.70000000000005</v>
      </c>
      <c r="K226" s="467">
        <v>497</v>
      </c>
      <c r="L226" s="467">
        <v>473.05</v>
      </c>
      <c r="M226" s="467">
        <v>9.0023099999999996</v>
      </c>
    </row>
    <row r="227" spans="1:13">
      <c r="A227" s="246">
        <v>217</v>
      </c>
      <c r="B227" s="470" t="s">
        <v>388</v>
      </c>
      <c r="C227" s="467">
        <v>3243.6</v>
      </c>
      <c r="D227" s="468">
        <v>3283.75</v>
      </c>
      <c r="E227" s="468">
        <v>3171.5</v>
      </c>
      <c r="F227" s="468">
        <v>3099.4</v>
      </c>
      <c r="G227" s="468">
        <v>2987.15</v>
      </c>
      <c r="H227" s="468">
        <v>3355.85</v>
      </c>
      <c r="I227" s="468">
        <v>3468.1</v>
      </c>
      <c r="J227" s="468">
        <v>3540.2</v>
      </c>
      <c r="K227" s="467">
        <v>3396</v>
      </c>
      <c r="L227" s="467">
        <v>3211.65</v>
      </c>
      <c r="M227" s="467">
        <v>6.6119999999999998E-2</v>
      </c>
    </row>
    <row r="228" spans="1:13">
      <c r="A228" s="246">
        <v>218</v>
      </c>
      <c r="B228" s="470" t="s">
        <v>253</v>
      </c>
      <c r="C228" s="467">
        <v>38.200000000000003</v>
      </c>
      <c r="D228" s="468">
        <v>38.466666666666661</v>
      </c>
      <c r="E228" s="468">
        <v>37.783333333333324</v>
      </c>
      <c r="F228" s="468">
        <v>37.36666666666666</v>
      </c>
      <c r="G228" s="468">
        <v>36.683333333333323</v>
      </c>
      <c r="H228" s="468">
        <v>38.883333333333326</v>
      </c>
      <c r="I228" s="468">
        <v>39.566666666666663</v>
      </c>
      <c r="J228" s="468">
        <v>39.983333333333327</v>
      </c>
      <c r="K228" s="467">
        <v>39.15</v>
      </c>
      <c r="L228" s="467">
        <v>38.049999999999997</v>
      </c>
      <c r="M228" s="467">
        <v>180.56936999999999</v>
      </c>
    </row>
    <row r="229" spans="1:13">
      <c r="A229" s="246">
        <v>219</v>
      </c>
      <c r="B229" s="470" t="s">
        <v>119</v>
      </c>
      <c r="C229" s="467">
        <v>55.35</v>
      </c>
      <c r="D229" s="468">
        <v>55.716666666666669</v>
      </c>
      <c r="E229" s="468">
        <v>54.833333333333336</v>
      </c>
      <c r="F229" s="468">
        <v>54.31666666666667</v>
      </c>
      <c r="G229" s="468">
        <v>53.433333333333337</v>
      </c>
      <c r="H229" s="468">
        <v>56.233333333333334</v>
      </c>
      <c r="I229" s="468">
        <v>57.11666666666666</v>
      </c>
      <c r="J229" s="468">
        <v>57.633333333333333</v>
      </c>
      <c r="K229" s="467">
        <v>56.6</v>
      </c>
      <c r="L229" s="467">
        <v>55.2</v>
      </c>
      <c r="M229" s="467">
        <v>493.48021</v>
      </c>
    </row>
    <row r="230" spans="1:13">
      <c r="A230" s="246">
        <v>220</v>
      </c>
      <c r="B230" s="470" t="s">
        <v>389</v>
      </c>
      <c r="C230" s="467">
        <v>54.15</v>
      </c>
      <c r="D230" s="468">
        <v>53.716666666666669</v>
      </c>
      <c r="E230" s="468">
        <v>52.433333333333337</v>
      </c>
      <c r="F230" s="468">
        <v>50.716666666666669</v>
      </c>
      <c r="G230" s="468">
        <v>49.433333333333337</v>
      </c>
      <c r="H230" s="468">
        <v>55.433333333333337</v>
      </c>
      <c r="I230" s="468">
        <v>56.716666666666669</v>
      </c>
      <c r="J230" s="468">
        <v>58.433333333333337</v>
      </c>
      <c r="K230" s="467">
        <v>55</v>
      </c>
      <c r="L230" s="467">
        <v>52</v>
      </c>
      <c r="M230" s="467">
        <v>111.78811</v>
      </c>
    </row>
    <row r="231" spans="1:13">
      <c r="A231" s="246">
        <v>221</v>
      </c>
      <c r="B231" s="470" t="s">
        <v>390</v>
      </c>
      <c r="C231" s="467">
        <v>932.15</v>
      </c>
      <c r="D231" s="468">
        <v>938.69999999999993</v>
      </c>
      <c r="E231" s="468">
        <v>918.44999999999982</v>
      </c>
      <c r="F231" s="468">
        <v>904.74999999999989</v>
      </c>
      <c r="G231" s="468">
        <v>884.49999999999977</v>
      </c>
      <c r="H231" s="468">
        <v>952.39999999999986</v>
      </c>
      <c r="I231" s="468">
        <v>972.65000000000009</v>
      </c>
      <c r="J231" s="468">
        <v>986.34999999999991</v>
      </c>
      <c r="K231" s="467">
        <v>958.95</v>
      </c>
      <c r="L231" s="467">
        <v>925</v>
      </c>
      <c r="M231" s="467">
        <v>0.61490999999999996</v>
      </c>
    </row>
    <row r="232" spans="1:13">
      <c r="A232" s="246">
        <v>222</v>
      </c>
      <c r="B232" s="470" t="s">
        <v>391</v>
      </c>
      <c r="C232" s="467">
        <v>266.89999999999998</v>
      </c>
      <c r="D232" s="468">
        <v>266.89999999999998</v>
      </c>
      <c r="E232" s="468">
        <v>264.14999999999998</v>
      </c>
      <c r="F232" s="468">
        <v>261.39999999999998</v>
      </c>
      <c r="G232" s="468">
        <v>258.64999999999998</v>
      </c>
      <c r="H232" s="468">
        <v>269.64999999999998</v>
      </c>
      <c r="I232" s="468">
        <v>272.39999999999998</v>
      </c>
      <c r="J232" s="468">
        <v>275.14999999999998</v>
      </c>
      <c r="K232" s="467">
        <v>269.64999999999998</v>
      </c>
      <c r="L232" s="467">
        <v>264.14999999999998</v>
      </c>
      <c r="M232" s="467">
        <v>1.9098599999999999</v>
      </c>
    </row>
    <row r="233" spans="1:13">
      <c r="A233" s="246">
        <v>223</v>
      </c>
      <c r="B233" s="470" t="s">
        <v>746</v>
      </c>
      <c r="C233" s="467">
        <v>1184.2</v>
      </c>
      <c r="D233" s="468">
        <v>1194.8</v>
      </c>
      <c r="E233" s="468">
        <v>1161.5999999999999</v>
      </c>
      <c r="F233" s="468">
        <v>1139</v>
      </c>
      <c r="G233" s="468">
        <v>1105.8</v>
      </c>
      <c r="H233" s="468">
        <v>1217.3999999999999</v>
      </c>
      <c r="I233" s="468">
        <v>1250.6000000000001</v>
      </c>
      <c r="J233" s="468">
        <v>1273.1999999999998</v>
      </c>
      <c r="K233" s="467">
        <v>1228</v>
      </c>
      <c r="L233" s="467">
        <v>1172.2</v>
      </c>
      <c r="M233" s="467">
        <v>0.14299999999999999</v>
      </c>
    </row>
    <row r="234" spans="1:13">
      <c r="A234" s="246">
        <v>224</v>
      </c>
      <c r="B234" s="470" t="s">
        <v>750</v>
      </c>
      <c r="C234" s="467">
        <v>661</v>
      </c>
      <c r="D234" s="468">
        <v>659.01666666666665</v>
      </c>
      <c r="E234" s="468">
        <v>642.0333333333333</v>
      </c>
      <c r="F234" s="468">
        <v>623.06666666666661</v>
      </c>
      <c r="G234" s="468">
        <v>606.08333333333326</v>
      </c>
      <c r="H234" s="468">
        <v>677.98333333333335</v>
      </c>
      <c r="I234" s="468">
        <v>694.9666666666667</v>
      </c>
      <c r="J234" s="468">
        <v>713.93333333333339</v>
      </c>
      <c r="K234" s="467">
        <v>676</v>
      </c>
      <c r="L234" s="467">
        <v>640.04999999999995</v>
      </c>
      <c r="M234" s="467">
        <v>16.70805</v>
      </c>
    </row>
    <row r="235" spans="1:13">
      <c r="A235" s="246">
        <v>225</v>
      </c>
      <c r="B235" s="470" t="s">
        <v>392</v>
      </c>
      <c r="C235" s="467">
        <v>106.75</v>
      </c>
      <c r="D235" s="468">
        <v>107</v>
      </c>
      <c r="E235" s="468">
        <v>105.85</v>
      </c>
      <c r="F235" s="468">
        <v>104.94999999999999</v>
      </c>
      <c r="G235" s="468">
        <v>103.79999999999998</v>
      </c>
      <c r="H235" s="468">
        <v>107.9</v>
      </c>
      <c r="I235" s="468">
        <v>109.05000000000001</v>
      </c>
      <c r="J235" s="468">
        <v>109.95000000000002</v>
      </c>
      <c r="K235" s="467">
        <v>108.15</v>
      </c>
      <c r="L235" s="467">
        <v>106.1</v>
      </c>
      <c r="M235" s="467">
        <v>7.52013</v>
      </c>
    </row>
    <row r="236" spans="1:13">
      <c r="A236" s="246">
        <v>226</v>
      </c>
      <c r="B236" s="470" t="s">
        <v>393</v>
      </c>
      <c r="C236" s="467">
        <v>93.5</v>
      </c>
      <c r="D236" s="468">
        <v>93.416666666666671</v>
      </c>
      <c r="E236" s="468">
        <v>92.13333333333334</v>
      </c>
      <c r="F236" s="468">
        <v>90.766666666666666</v>
      </c>
      <c r="G236" s="468">
        <v>89.483333333333334</v>
      </c>
      <c r="H236" s="468">
        <v>94.783333333333346</v>
      </c>
      <c r="I236" s="468">
        <v>96.066666666666677</v>
      </c>
      <c r="J236" s="468">
        <v>97.433333333333351</v>
      </c>
      <c r="K236" s="467">
        <v>94.7</v>
      </c>
      <c r="L236" s="467">
        <v>92.05</v>
      </c>
      <c r="M236" s="467">
        <v>76.665670000000006</v>
      </c>
    </row>
    <row r="237" spans="1:13">
      <c r="A237" s="246">
        <v>227</v>
      </c>
      <c r="B237" s="470" t="s">
        <v>126</v>
      </c>
      <c r="C237" s="467">
        <v>205.55</v>
      </c>
      <c r="D237" s="468">
        <v>206</v>
      </c>
      <c r="E237" s="468">
        <v>204.55</v>
      </c>
      <c r="F237" s="468">
        <v>203.55</v>
      </c>
      <c r="G237" s="468">
        <v>202.10000000000002</v>
      </c>
      <c r="H237" s="468">
        <v>207</v>
      </c>
      <c r="I237" s="468">
        <v>208.45</v>
      </c>
      <c r="J237" s="468">
        <v>209.45</v>
      </c>
      <c r="K237" s="467">
        <v>207.45</v>
      </c>
      <c r="L237" s="467">
        <v>205</v>
      </c>
      <c r="M237" s="467">
        <v>162.95367999999999</v>
      </c>
    </row>
    <row r="238" spans="1:13">
      <c r="A238" s="246">
        <v>228</v>
      </c>
      <c r="B238" s="470" t="s">
        <v>395</v>
      </c>
      <c r="C238" s="467">
        <v>118.9</v>
      </c>
      <c r="D238" s="468">
        <v>119.8</v>
      </c>
      <c r="E238" s="468">
        <v>117.35</v>
      </c>
      <c r="F238" s="468">
        <v>115.8</v>
      </c>
      <c r="G238" s="468">
        <v>113.35</v>
      </c>
      <c r="H238" s="468">
        <v>121.35</v>
      </c>
      <c r="I238" s="468">
        <v>123.80000000000001</v>
      </c>
      <c r="J238" s="468">
        <v>125.35</v>
      </c>
      <c r="K238" s="467">
        <v>122.25</v>
      </c>
      <c r="L238" s="467">
        <v>118.25</v>
      </c>
      <c r="M238" s="467">
        <v>5.2712599999999998</v>
      </c>
    </row>
    <row r="239" spans="1:13">
      <c r="A239" s="246">
        <v>229</v>
      </c>
      <c r="B239" s="470" t="s">
        <v>396</v>
      </c>
      <c r="C239" s="467">
        <v>166.35</v>
      </c>
      <c r="D239" s="468">
        <v>166.96666666666667</v>
      </c>
      <c r="E239" s="468">
        <v>165.43333333333334</v>
      </c>
      <c r="F239" s="468">
        <v>164.51666666666668</v>
      </c>
      <c r="G239" s="468">
        <v>162.98333333333335</v>
      </c>
      <c r="H239" s="468">
        <v>167.88333333333333</v>
      </c>
      <c r="I239" s="468">
        <v>169.41666666666669</v>
      </c>
      <c r="J239" s="468">
        <v>170.33333333333331</v>
      </c>
      <c r="K239" s="467">
        <v>168.5</v>
      </c>
      <c r="L239" s="467">
        <v>166.05</v>
      </c>
      <c r="M239" s="467">
        <v>11.49586</v>
      </c>
    </row>
    <row r="240" spans="1:13">
      <c r="A240" s="246">
        <v>230</v>
      </c>
      <c r="B240" s="470" t="s">
        <v>115</v>
      </c>
      <c r="C240" s="467">
        <v>186.8</v>
      </c>
      <c r="D240" s="468">
        <v>184.9</v>
      </c>
      <c r="E240" s="468">
        <v>181.70000000000002</v>
      </c>
      <c r="F240" s="468">
        <v>176.60000000000002</v>
      </c>
      <c r="G240" s="468">
        <v>173.40000000000003</v>
      </c>
      <c r="H240" s="468">
        <v>190</v>
      </c>
      <c r="I240" s="468">
        <v>193.2</v>
      </c>
      <c r="J240" s="468">
        <v>198.29999999999998</v>
      </c>
      <c r="K240" s="467">
        <v>188.1</v>
      </c>
      <c r="L240" s="467">
        <v>179.8</v>
      </c>
      <c r="M240" s="467">
        <v>137.52149</v>
      </c>
    </row>
    <row r="241" spans="1:13">
      <c r="A241" s="246">
        <v>231</v>
      </c>
      <c r="B241" s="470" t="s">
        <v>397</v>
      </c>
      <c r="C241" s="467">
        <v>85.45</v>
      </c>
      <c r="D241" s="468">
        <v>84.216666666666669</v>
      </c>
      <c r="E241" s="468">
        <v>79.88333333333334</v>
      </c>
      <c r="F241" s="468">
        <v>74.316666666666677</v>
      </c>
      <c r="G241" s="468">
        <v>69.983333333333348</v>
      </c>
      <c r="H241" s="468">
        <v>89.783333333333331</v>
      </c>
      <c r="I241" s="468">
        <v>94.116666666666646</v>
      </c>
      <c r="J241" s="468">
        <v>99.683333333333323</v>
      </c>
      <c r="K241" s="467">
        <v>88.55</v>
      </c>
      <c r="L241" s="467">
        <v>78.650000000000006</v>
      </c>
      <c r="M241" s="467">
        <v>171.75533999999999</v>
      </c>
    </row>
    <row r="242" spans="1:13">
      <c r="A242" s="246">
        <v>232</v>
      </c>
      <c r="B242" s="470" t="s">
        <v>747</v>
      </c>
      <c r="C242" s="467">
        <v>7345.65</v>
      </c>
      <c r="D242" s="468">
        <v>7388.8833333333341</v>
      </c>
      <c r="E242" s="468">
        <v>7272.7666666666682</v>
      </c>
      <c r="F242" s="468">
        <v>7199.8833333333341</v>
      </c>
      <c r="G242" s="468">
        <v>7083.7666666666682</v>
      </c>
      <c r="H242" s="468">
        <v>7461.7666666666682</v>
      </c>
      <c r="I242" s="468">
        <v>7577.883333333335</v>
      </c>
      <c r="J242" s="468">
        <v>7650.7666666666682</v>
      </c>
      <c r="K242" s="467">
        <v>7505</v>
      </c>
      <c r="L242" s="467">
        <v>7316</v>
      </c>
      <c r="M242" s="467">
        <v>1.13524</v>
      </c>
    </row>
    <row r="243" spans="1:13">
      <c r="A243" s="246">
        <v>233</v>
      </c>
      <c r="B243" s="470" t="s">
        <v>254</v>
      </c>
      <c r="C243" s="467">
        <v>118.05</v>
      </c>
      <c r="D243" s="468">
        <v>117.06666666666666</v>
      </c>
      <c r="E243" s="468">
        <v>113.68333333333332</v>
      </c>
      <c r="F243" s="468">
        <v>109.31666666666666</v>
      </c>
      <c r="G243" s="468">
        <v>105.93333333333332</v>
      </c>
      <c r="H243" s="468">
        <v>121.43333333333332</v>
      </c>
      <c r="I243" s="468">
        <v>124.81666666666665</v>
      </c>
      <c r="J243" s="468">
        <v>129.18333333333334</v>
      </c>
      <c r="K243" s="467">
        <v>120.45</v>
      </c>
      <c r="L243" s="467">
        <v>112.7</v>
      </c>
      <c r="M243" s="467">
        <v>43.630549999999999</v>
      </c>
    </row>
    <row r="244" spans="1:13">
      <c r="A244" s="246">
        <v>234</v>
      </c>
      <c r="B244" s="470" t="s">
        <v>398</v>
      </c>
      <c r="C244" s="467">
        <v>389.4</v>
      </c>
      <c r="D244" s="468">
        <v>392.26666666666665</v>
      </c>
      <c r="E244" s="468">
        <v>385.13333333333333</v>
      </c>
      <c r="F244" s="468">
        <v>380.86666666666667</v>
      </c>
      <c r="G244" s="468">
        <v>373.73333333333335</v>
      </c>
      <c r="H244" s="468">
        <v>396.5333333333333</v>
      </c>
      <c r="I244" s="468">
        <v>403.66666666666663</v>
      </c>
      <c r="J244" s="468">
        <v>407.93333333333328</v>
      </c>
      <c r="K244" s="467">
        <v>399.4</v>
      </c>
      <c r="L244" s="467">
        <v>388</v>
      </c>
      <c r="M244" s="467">
        <v>19.41893</v>
      </c>
    </row>
    <row r="245" spans="1:13">
      <c r="A245" s="246">
        <v>235</v>
      </c>
      <c r="B245" s="470" t="s">
        <v>255</v>
      </c>
      <c r="C245" s="467">
        <v>113.1</v>
      </c>
      <c r="D245" s="468">
        <v>113.03333333333335</v>
      </c>
      <c r="E245" s="468">
        <v>111.86666666666669</v>
      </c>
      <c r="F245" s="468">
        <v>110.63333333333334</v>
      </c>
      <c r="G245" s="468">
        <v>109.46666666666668</v>
      </c>
      <c r="H245" s="468">
        <v>114.26666666666669</v>
      </c>
      <c r="I245" s="468">
        <v>115.43333333333335</v>
      </c>
      <c r="J245" s="468">
        <v>116.6666666666667</v>
      </c>
      <c r="K245" s="467">
        <v>114.2</v>
      </c>
      <c r="L245" s="467">
        <v>111.8</v>
      </c>
      <c r="M245" s="467">
        <v>24.452190000000002</v>
      </c>
    </row>
    <row r="246" spans="1:13">
      <c r="A246" s="246">
        <v>236</v>
      </c>
      <c r="B246" s="470" t="s">
        <v>125</v>
      </c>
      <c r="C246" s="467">
        <v>99.15</v>
      </c>
      <c r="D246" s="468">
        <v>97.966666666666654</v>
      </c>
      <c r="E246" s="468">
        <v>96.383333333333312</v>
      </c>
      <c r="F246" s="468">
        <v>93.61666666666666</v>
      </c>
      <c r="G246" s="468">
        <v>92.033333333333317</v>
      </c>
      <c r="H246" s="468">
        <v>100.73333333333331</v>
      </c>
      <c r="I246" s="468">
        <v>102.31666666666665</v>
      </c>
      <c r="J246" s="468">
        <v>105.0833333333333</v>
      </c>
      <c r="K246" s="467">
        <v>99.55</v>
      </c>
      <c r="L246" s="467">
        <v>95.2</v>
      </c>
      <c r="M246" s="467">
        <v>369.70751000000001</v>
      </c>
    </row>
    <row r="247" spans="1:13">
      <c r="A247" s="246">
        <v>237</v>
      </c>
      <c r="B247" s="470" t="s">
        <v>399</v>
      </c>
      <c r="C247" s="467">
        <v>15.85</v>
      </c>
      <c r="D247" s="468">
        <v>15.916666666666666</v>
      </c>
      <c r="E247" s="468">
        <v>15.733333333333331</v>
      </c>
      <c r="F247" s="468">
        <v>15.616666666666665</v>
      </c>
      <c r="G247" s="468">
        <v>15.43333333333333</v>
      </c>
      <c r="H247" s="468">
        <v>16.033333333333331</v>
      </c>
      <c r="I247" s="468">
        <v>16.216666666666665</v>
      </c>
      <c r="J247" s="468">
        <v>16.333333333333332</v>
      </c>
      <c r="K247" s="467">
        <v>16.100000000000001</v>
      </c>
      <c r="L247" s="467">
        <v>15.8</v>
      </c>
      <c r="M247" s="467">
        <v>45.074399999999997</v>
      </c>
    </row>
    <row r="248" spans="1:13">
      <c r="A248" s="246">
        <v>238</v>
      </c>
      <c r="B248" s="470" t="s">
        <v>772</v>
      </c>
      <c r="C248" s="467">
        <v>1748.65</v>
      </c>
      <c r="D248" s="468">
        <v>1732.3666666666668</v>
      </c>
      <c r="E248" s="468">
        <v>1707.2333333333336</v>
      </c>
      <c r="F248" s="468">
        <v>1665.8166666666668</v>
      </c>
      <c r="G248" s="468">
        <v>1640.6833333333336</v>
      </c>
      <c r="H248" s="468">
        <v>1773.7833333333335</v>
      </c>
      <c r="I248" s="468">
        <v>1798.9166666666667</v>
      </c>
      <c r="J248" s="468">
        <v>1840.3333333333335</v>
      </c>
      <c r="K248" s="467">
        <v>1757.5</v>
      </c>
      <c r="L248" s="467">
        <v>1690.95</v>
      </c>
      <c r="M248" s="467">
        <v>10.289110000000001</v>
      </c>
    </row>
    <row r="249" spans="1:13">
      <c r="A249" s="246">
        <v>239</v>
      </c>
      <c r="B249" s="470" t="s">
        <v>748</v>
      </c>
      <c r="C249" s="467">
        <v>362.15</v>
      </c>
      <c r="D249" s="468">
        <v>361.65000000000003</v>
      </c>
      <c r="E249" s="468">
        <v>357.50000000000006</v>
      </c>
      <c r="F249" s="468">
        <v>352.85</v>
      </c>
      <c r="G249" s="468">
        <v>348.70000000000005</v>
      </c>
      <c r="H249" s="468">
        <v>366.30000000000007</v>
      </c>
      <c r="I249" s="468">
        <v>370.45000000000005</v>
      </c>
      <c r="J249" s="468">
        <v>375.10000000000008</v>
      </c>
      <c r="K249" s="467">
        <v>365.8</v>
      </c>
      <c r="L249" s="467">
        <v>357</v>
      </c>
      <c r="M249" s="467">
        <v>2.8442500000000002</v>
      </c>
    </row>
    <row r="250" spans="1:13">
      <c r="A250" s="246">
        <v>240</v>
      </c>
      <c r="B250" s="470" t="s">
        <v>120</v>
      </c>
      <c r="C250" s="467">
        <v>516.6</v>
      </c>
      <c r="D250" s="468">
        <v>518.83333333333337</v>
      </c>
      <c r="E250" s="468">
        <v>513.11666666666679</v>
      </c>
      <c r="F250" s="468">
        <v>509.63333333333344</v>
      </c>
      <c r="G250" s="468">
        <v>503.91666666666686</v>
      </c>
      <c r="H250" s="468">
        <v>522.31666666666672</v>
      </c>
      <c r="I250" s="468">
        <v>528.03333333333319</v>
      </c>
      <c r="J250" s="468">
        <v>531.51666666666665</v>
      </c>
      <c r="K250" s="467">
        <v>524.54999999999995</v>
      </c>
      <c r="L250" s="467">
        <v>515.35</v>
      </c>
      <c r="M250" s="467">
        <v>10.652340000000001</v>
      </c>
    </row>
    <row r="251" spans="1:13">
      <c r="A251" s="246">
        <v>241</v>
      </c>
      <c r="B251" s="470" t="s">
        <v>825</v>
      </c>
      <c r="C251" s="467">
        <v>257.10000000000002</v>
      </c>
      <c r="D251" s="468">
        <v>256.61666666666667</v>
      </c>
      <c r="E251" s="468">
        <v>254.83333333333337</v>
      </c>
      <c r="F251" s="468">
        <v>252.56666666666669</v>
      </c>
      <c r="G251" s="468">
        <v>250.78333333333339</v>
      </c>
      <c r="H251" s="468">
        <v>258.88333333333333</v>
      </c>
      <c r="I251" s="468">
        <v>260.66666666666663</v>
      </c>
      <c r="J251" s="468">
        <v>262.93333333333334</v>
      </c>
      <c r="K251" s="467">
        <v>258.39999999999998</v>
      </c>
      <c r="L251" s="467">
        <v>254.35</v>
      </c>
      <c r="M251" s="467">
        <v>11.88608</v>
      </c>
    </row>
    <row r="252" spans="1:13">
      <c r="A252" s="246">
        <v>242</v>
      </c>
      <c r="B252" s="470" t="s">
        <v>122</v>
      </c>
      <c r="C252" s="467">
        <v>945.4</v>
      </c>
      <c r="D252" s="468">
        <v>942.16666666666663</v>
      </c>
      <c r="E252" s="468">
        <v>934.38333333333321</v>
      </c>
      <c r="F252" s="468">
        <v>923.36666666666656</v>
      </c>
      <c r="G252" s="468">
        <v>915.58333333333314</v>
      </c>
      <c r="H252" s="468">
        <v>953.18333333333328</v>
      </c>
      <c r="I252" s="468">
        <v>960.96666666666681</v>
      </c>
      <c r="J252" s="468">
        <v>971.98333333333335</v>
      </c>
      <c r="K252" s="467">
        <v>949.95</v>
      </c>
      <c r="L252" s="467">
        <v>931.15</v>
      </c>
      <c r="M252" s="467">
        <v>50.87341</v>
      </c>
    </row>
    <row r="253" spans="1:13">
      <c r="A253" s="246">
        <v>243</v>
      </c>
      <c r="B253" s="470" t="s">
        <v>256</v>
      </c>
      <c r="C253" s="467">
        <v>4619</v>
      </c>
      <c r="D253" s="468">
        <v>4647.5333333333338</v>
      </c>
      <c r="E253" s="468">
        <v>4576.6166666666677</v>
      </c>
      <c r="F253" s="468">
        <v>4534.2333333333336</v>
      </c>
      <c r="G253" s="468">
        <v>4463.3166666666675</v>
      </c>
      <c r="H253" s="468">
        <v>4689.9166666666679</v>
      </c>
      <c r="I253" s="468">
        <v>4760.8333333333339</v>
      </c>
      <c r="J253" s="468">
        <v>4803.2166666666681</v>
      </c>
      <c r="K253" s="467">
        <v>4718.45</v>
      </c>
      <c r="L253" s="467">
        <v>4605.1499999999996</v>
      </c>
      <c r="M253" s="467">
        <v>3.1564999999999999</v>
      </c>
    </row>
    <row r="254" spans="1:13">
      <c r="A254" s="246">
        <v>244</v>
      </c>
      <c r="B254" s="470" t="s">
        <v>124</v>
      </c>
      <c r="C254" s="467">
        <v>1339.55</v>
      </c>
      <c r="D254" s="468">
        <v>1342.5</v>
      </c>
      <c r="E254" s="468">
        <v>1332.1</v>
      </c>
      <c r="F254" s="468">
        <v>1324.6499999999999</v>
      </c>
      <c r="G254" s="468">
        <v>1314.2499999999998</v>
      </c>
      <c r="H254" s="468">
        <v>1349.95</v>
      </c>
      <c r="I254" s="468">
        <v>1360.3500000000001</v>
      </c>
      <c r="J254" s="468">
        <v>1367.8000000000002</v>
      </c>
      <c r="K254" s="467">
        <v>1352.9</v>
      </c>
      <c r="L254" s="467">
        <v>1335.05</v>
      </c>
      <c r="M254" s="467">
        <v>71.953479999999999</v>
      </c>
    </row>
    <row r="255" spans="1:13">
      <c r="A255" s="246">
        <v>245</v>
      </c>
      <c r="B255" s="470" t="s">
        <v>749</v>
      </c>
      <c r="C255" s="467">
        <v>743.9</v>
      </c>
      <c r="D255" s="468">
        <v>742.68333333333339</v>
      </c>
      <c r="E255" s="468">
        <v>738.36666666666679</v>
      </c>
      <c r="F255" s="468">
        <v>732.83333333333337</v>
      </c>
      <c r="G255" s="468">
        <v>728.51666666666677</v>
      </c>
      <c r="H255" s="468">
        <v>748.21666666666681</v>
      </c>
      <c r="I255" s="468">
        <v>752.53333333333342</v>
      </c>
      <c r="J255" s="468">
        <v>758.06666666666683</v>
      </c>
      <c r="K255" s="467">
        <v>747</v>
      </c>
      <c r="L255" s="467">
        <v>737.15</v>
      </c>
      <c r="M255" s="467">
        <v>0.28392000000000001</v>
      </c>
    </row>
    <row r="256" spans="1:13">
      <c r="A256" s="246">
        <v>246</v>
      </c>
      <c r="B256" s="470" t="s">
        <v>400</v>
      </c>
      <c r="C256" s="467">
        <v>273.95</v>
      </c>
      <c r="D256" s="468">
        <v>274.86666666666662</v>
      </c>
      <c r="E256" s="468">
        <v>272.08333333333326</v>
      </c>
      <c r="F256" s="468">
        <v>270.21666666666664</v>
      </c>
      <c r="G256" s="468">
        <v>267.43333333333328</v>
      </c>
      <c r="H256" s="468">
        <v>276.73333333333323</v>
      </c>
      <c r="I256" s="468">
        <v>279.51666666666665</v>
      </c>
      <c r="J256" s="468">
        <v>281.38333333333321</v>
      </c>
      <c r="K256" s="467">
        <v>277.64999999999998</v>
      </c>
      <c r="L256" s="467">
        <v>273</v>
      </c>
      <c r="M256" s="467">
        <v>2.1964000000000001</v>
      </c>
    </row>
    <row r="257" spans="1:13">
      <c r="A257" s="246">
        <v>247</v>
      </c>
      <c r="B257" s="470" t="s">
        <v>121</v>
      </c>
      <c r="C257" s="467">
        <v>1677.7</v>
      </c>
      <c r="D257" s="468">
        <v>1668.5833333333333</v>
      </c>
      <c r="E257" s="468">
        <v>1652.1666666666665</v>
      </c>
      <c r="F257" s="468">
        <v>1626.6333333333332</v>
      </c>
      <c r="G257" s="468">
        <v>1610.2166666666665</v>
      </c>
      <c r="H257" s="468">
        <v>1694.1166666666666</v>
      </c>
      <c r="I257" s="468">
        <v>1710.5333333333331</v>
      </c>
      <c r="J257" s="468">
        <v>1736.0666666666666</v>
      </c>
      <c r="K257" s="467">
        <v>1685</v>
      </c>
      <c r="L257" s="467">
        <v>1643.05</v>
      </c>
      <c r="M257" s="467">
        <v>5.2553599999999996</v>
      </c>
    </row>
    <row r="258" spans="1:13">
      <c r="A258" s="246">
        <v>248</v>
      </c>
      <c r="B258" s="470" t="s">
        <v>257</v>
      </c>
      <c r="C258" s="467">
        <v>2086.3000000000002</v>
      </c>
      <c r="D258" s="468">
        <v>2086.4166666666665</v>
      </c>
      <c r="E258" s="468">
        <v>2054.8833333333332</v>
      </c>
      <c r="F258" s="468">
        <v>2023.4666666666667</v>
      </c>
      <c r="G258" s="468">
        <v>1991.9333333333334</v>
      </c>
      <c r="H258" s="468">
        <v>2117.833333333333</v>
      </c>
      <c r="I258" s="468">
        <v>2149.3666666666668</v>
      </c>
      <c r="J258" s="468">
        <v>2180.7833333333328</v>
      </c>
      <c r="K258" s="467">
        <v>2117.9499999999998</v>
      </c>
      <c r="L258" s="467">
        <v>2055</v>
      </c>
      <c r="M258" s="467">
        <v>2.1238800000000002</v>
      </c>
    </row>
    <row r="259" spans="1:13">
      <c r="A259" s="246">
        <v>249</v>
      </c>
      <c r="B259" s="470" t="s">
        <v>401</v>
      </c>
      <c r="C259" s="467">
        <v>1423.95</v>
      </c>
      <c r="D259" s="468">
        <v>1446.8333333333333</v>
      </c>
      <c r="E259" s="468">
        <v>1380.1166666666666</v>
      </c>
      <c r="F259" s="468">
        <v>1336.2833333333333</v>
      </c>
      <c r="G259" s="468">
        <v>1269.5666666666666</v>
      </c>
      <c r="H259" s="468">
        <v>1490.6666666666665</v>
      </c>
      <c r="I259" s="468">
        <v>1557.3833333333332</v>
      </c>
      <c r="J259" s="468">
        <v>1601.2166666666665</v>
      </c>
      <c r="K259" s="467">
        <v>1513.55</v>
      </c>
      <c r="L259" s="467">
        <v>1403</v>
      </c>
      <c r="M259" s="467">
        <v>2.0408400000000002</v>
      </c>
    </row>
    <row r="260" spans="1:13">
      <c r="A260" s="246">
        <v>250</v>
      </c>
      <c r="B260" s="470" t="s">
        <v>402</v>
      </c>
      <c r="C260" s="467">
        <v>2798.55</v>
      </c>
      <c r="D260" s="468">
        <v>2796.1833333333329</v>
      </c>
      <c r="E260" s="468">
        <v>2782.3666666666659</v>
      </c>
      <c r="F260" s="468">
        <v>2766.1833333333329</v>
      </c>
      <c r="G260" s="468">
        <v>2752.3666666666659</v>
      </c>
      <c r="H260" s="468">
        <v>2812.3666666666659</v>
      </c>
      <c r="I260" s="468">
        <v>2826.1833333333325</v>
      </c>
      <c r="J260" s="468">
        <v>2842.3666666666659</v>
      </c>
      <c r="K260" s="467">
        <v>2810</v>
      </c>
      <c r="L260" s="467">
        <v>2780</v>
      </c>
      <c r="M260" s="467">
        <v>0.24365999999999999</v>
      </c>
    </row>
    <row r="261" spans="1:13">
      <c r="A261" s="246">
        <v>251</v>
      </c>
      <c r="B261" s="470" t="s">
        <v>403</v>
      </c>
      <c r="C261" s="467">
        <v>411.7</v>
      </c>
      <c r="D261" s="468">
        <v>414.76666666666665</v>
      </c>
      <c r="E261" s="468">
        <v>406.23333333333329</v>
      </c>
      <c r="F261" s="468">
        <v>400.76666666666665</v>
      </c>
      <c r="G261" s="468">
        <v>392.23333333333329</v>
      </c>
      <c r="H261" s="468">
        <v>420.23333333333329</v>
      </c>
      <c r="I261" s="468">
        <v>428.76666666666659</v>
      </c>
      <c r="J261" s="468">
        <v>434.23333333333329</v>
      </c>
      <c r="K261" s="467">
        <v>423.3</v>
      </c>
      <c r="L261" s="467">
        <v>409.3</v>
      </c>
      <c r="M261" s="467">
        <v>2.9668600000000001</v>
      </c>
    </row>
    <row r="262" spans="1:13">
      <c r="A262" s="246">
        <v>252</v>
      </c>
      <c r="B262" s="470" t="s">
        <v>404</v>
      </c>
      <c r="C262" s="467">
        <v>142.55000000000001</v>
      </c>
      <c r="D262" s="468">
        <v>143</v>
      </c>
      <c r="E262" s="468">
        <v>141.55000000000001</v>
      </c>
      <c r="F262" s="468">
        <v>140.55000000000001</v>
      </c>
      <c r="G262" s="468">
        <v>139.10000000000002</v>
      </c>
      <c r="H262" s="468">
        <v>144</v>
      </c>
      <c r="I262" s="468">
        <v>145.44999999999999</v>
      </c>
      <c r="J262" s="468">
        <v>146.44999999999999</v>
      </c>
      <c r="K262" s="467">
        <v>144.44999999999999</v>
      </c>
      <c r="L262" s="467">
        <v>142</v>
      </c>
      <c r="M262" s="467">
        <v>5.8994099999999996</v>
      </c>
    </row>
    <row r="263" spans="1:13">
      <c r="A263" s="246">
        <v>253</v>
      </c>
      <c r="B263" s="470" t="s">
        <v>405</v>
      </c>
      <c r="C263" s="467">
        <v>117.7</v>
      </c>
      <c r="D263" s="468">
        <v>118.03333333333335</v>
      </c>
      <c r="E263" s="468">
        <v>116.16666666666669</v>
      </c>
      <c r="F263" s="468">
        <v>114.63333333333334</v>
      </c>
      <c r="G263" s="468">
        <v>112.76666666666668</v>
      </c>
      <c r="H263" s="468">
        <v>119.56666666666669</v>
      </c>
      <c r="I263" s="468">
        <v>121.43333333333334</v>
      </c>
      <c r="J263" s="468">
        <v>122.9666666666667</v>
      </c>
      <c r="K263" s="467">
        <v>119.9</v>
      </c>
      <c r="L263" s="467">
        <v>116.5</v>
      </c>
      <c r="M263" s="467">
        <v>15.056800000000001</v>
      </c>
    </row>
    <row r="264" spans="1:13">
      <c r="A264" s="246">
        <v>254</v>
      </c>
      <c r="B264" s="470" t="s">
        <v>406</v>
      </c>
      <c r="C264" s="467">
        <v>80.849999999999994</v>
      </c>
      <c r="D264" s="468">
        <v>81.233333333333334</v>
      </c>
      <c r="E264" s="468">
        <v>80.016666666666666</v>
      </c>
      <c r="F264" s="468">
        <v>79.183333333333337</v>
      </c>
      <c r="G264" s="468">
        <v>77.966666666666669</v>
      </c>
      <c r="H264" s="468">
        <v>82.066666666666663</v>
      </c>
      <c r="I264" s="468">
        <v>83.283333333333331</v>
      </c>
      <c r="J264" s="468">
        <v>84.11666666666666</v>
      </c>
      <c r="K264" s="467">
        <v>82.45</v>
      </c>
      <c r="L264" s="467">
        <v>80.400000000000006</v>
      </c>
      <c r="M264" s="467">
        <v>9.98522</v>
      </c>
    </row>
    <row r="265" spans="1:13">
      <c r="A265" s="246">
        <v>255</v>
      </c>
      <c r="B265" s="470" t="s">
        <v>258</v>
      </c>
      <c r="C265" s="467">
        <v>119.15</v>
      </c>
      <c r="D265" s="468">
        <v>118.23333333333335</v>
      </c>
      <c r="E265" s="468">
        <v>116.56666666666669</v>
      </c>
      <c r="F265" s="468">
        <v>113.98333333333335</v>
      </c>
      <c r="G265" s="468">
        <v>112.31666666666669</v>
      </c>
      <c r="H265" s="468">
        <v>120.81666666666669</v>
      </c>
      <c r="I265" s="468">
        <v>122.48333333333335</v>
      </c>
      <c r="J265" s="468">
        <v>125.06666666666669</v>
      </c>
      <c r="K265" s="467">
        <v>119.9</v>
      </c>
      <c r="L265" s="467">
        <v>115.65</v>
      </c>
      <c r="M265" s="467">
        <v>48.617510000000003</v>
      </c>
    </row>
    <row r="266" spans="1:13">
      <c r="A266" s="246">
        <v>256</v>
      </c>
      <c r="B266" s="470" t="s">
        <v>128</v>
      </c>
      <c r="C266" s="467">
        <v>758.65</v>
      </c>
      <c r="D266" s="468">
        <v>762.56666666666661</v>
      </c>
      <c r="E266" s="468">
        <v>752.13333333333321</v>
      </c>
      <c r="F266" s="468">
        <v>745.61666666666656</v>
      </c>
      <c r="G266" s="468">
        <v>735.18333333333317</v>
      </c>
      <c r="H266" s="468">
        <v>769.08333333333326</v>
      </c>
      <c r="I266" s="468">
        <v>779.51666666666665</v>
      </c>
      <c r="J266" s="468">
        <v>786.0333333333333</v>
      </c>
      <c r="K266" s="467">
        <v>773</v>
      </c>
      <c r="L266" s="467">
        <v>756.05</v>
      </c>
      <c r="M266" s="467">
        <v>151.05181999999999</v>
      </c>
    </row>
    <row r="267" spans="1:13">
      <c r="A267" s="246">
        <v>257</v>
      </c>
      <c r="B267" s="470" t="s">
        <v>751</v>
      </c>
      <c r="C267" s="467">
        <v>88.15</v>
      </c>
      <c r="D267" s="468">
        <v>86.566666666666663</v>
      </c>
      <c r="E267" s="468">
        <v>83.583333333333329</v>
      </c>
      <c r="F267" s="468">
        <v>79.016666666666666</v>
      </c>
      <c r="G267" s="468">
        <v>76.033333333333331</v>
      </c>
      <c r="H267" s="468">
        <v>91.133333333333326</v>
      </c>
      <c r="I267" s="468">
        <v>94.116666666666674</v>
      </c>
      <c r="J267" s="468">
        <v>98.683333333333323</v>
      </c>
      <c r="K267" s="467">
        <v>89.55</v>
      </c>
      <c r="L267" s="467">
        <v>82</v>
      </c>
      <c r="M267" s="467">
        <v>9.9268599999999996</v>
      </c>
    </row>
    <row r="268" spans="1:13">
      <c r="A268" s="246">
        <v>258</v>
      </c>
      <c r="B268" s="470" t="s">
        <v>407</v>
      </c>
      <c r="C268" s="467">
        <v>55.2</v>
      </c>
      <c r="D268" s="468">
        <v>54.833333333333336</v>
      </c>
      <c r="E268" s="468">
        <v>54.216666666666669</v>
      </c>
      <c r="F268" s="468">
        <v>53.233333333333334</v>
      </c>
      <c r="G268" s="468">
        <v>52.616666666666667</v>
      </c>
      <c r="H268" s="468">
        <v>55.81666666666667</v>
      </c>
      <c r="I268" s="468">
        <v>56.43333333333333</v>
      </c>
      <c r="J268" s="468">
        <v>57.416666666666671</v>
      </c>
      <c r="K268" s="467">
        <v>55.45</v>
      </c>
      <c r="L268" s="467">
        <v>53.85</v>
      </c>
      <c r="M268" s="467">
        <v>4.3471099999999998</v>
      </c>
    </row>
    <row r="269" spans="1:13">
      <c r="A269" s="246">
        <v>259</v>
      </c>
      <c r="B269" s="470" t="s">
        <v>408</v>
      </c>
      <c r="C269" s="467">
        <v>89.45</v>
      </c>
      <c r="D269" s="468">
        <v>89.416666666666671</v>
      </c>
      <c r="E269" s="468">
        <v>88.083333333333343</v>
      </c>
      <c r="F269" s="468">
        <v>86.716666666666669</v>
      </c>
      <c r="G269" s="468">
        <v>85.38333333333334</v>
      </c>
      <c r="H269" s="468">
        <v>90.783333333333346</v>
      </c>
      <c r="I269" s="468">
        <v>92.116666666666688</v>
      </c>
      <c r="J269" s="468">
        <v>93.483333333333348</v>
      </c>
      <c r="K269" s="467">
        <v>90.75</v>
      </c>
      <c r="L269" s="467">
        <v>88.05</v>
      </c>
      <c r="M269" s="467">
        <v>8.8577399999999997</v>
      </c>
    </row>
    <row r="270" spans="1:13">
      <c r="A270" s="246">
        <v>260</v>
      </c>
      <c r="B270" s="470" t="s">
        <v>409</v>
      </c>
      <c r="C270" s="467">
        <v>25.45</v>
      </c>
      <c r="D270" s="468">
        <v>25.350000000000005</v>
      </c>
      <c r="E270" s="468">
        <v>25.20000000000001</v>
      </c>
      <c r="F270" s="468">
        <v>24.950000000000006</v>
      </c>
      <c r="G270" s="468">
        <v>24.800000000000011</v>
      </c>
      <c r="H270" s="468">
        <v>25.600000000000009</v>
      </c>
      <c r="I270" s="468">
        <v>25.750000000000007</v>
      </c>
      <c r="J270" s="468">
        <v>26.000000000000007</v>
      </c>
      <c r="K270" s="467">
        <v>25.5</v>
      </c>
      <c r="L270" s="467">
        <v>25.1</v>
      </c>
      <c r="M270" s="467">
        <v>21.7821</v>
      </c>
    </row>
    <row r="271" spans="1:13">
      <c r="A271" s="246">
        <v>261</v>
      </c>
      <c r="B271" s="470" t="s">
        <v>410</v>
      </c>
      <c r="C271" s="467">
        <v>71</v>
      </c>
      <c r="D271" s="468">
        <v>71.033333333333331</v>
      </c>
      <c r="E271" s="468">
        <v>70.066666666666663</v>
      </c>
      <c r="F271" s="468">
        <v>69.133333333333326</v>
      </c>
      <c r="G271" s="468">
        <v>68.166666666666657</v>
      </c>
      <c r="H271" s="468">
        <v>71.966666666666669</v>
      </c>
      <c r="I271" s="468">
        <v>72.933333333333337</v>
      </c>
      <c r="J271" s="468">
        <v>73.866666666666674</v>
      </c>
      <c r="K271" s="467">
        <v>72</v>
      </c>
      <c r="L271" s="467">
        <v>70.099999999999994</v>
      </c>
      <c r="M271" s="467">
        <v>8.5784300000000009</v>
      </c>
    </row>
    <row r="272" spans="1:13">
      <c r="A272" s="246">
        <v>262</v>
      </c>
      <c r="B272" s="470" t="s">
        <v>411</v>
      </c>
      <c r="C272" s="467">
        <v>95.25</v>
      </c>
      <c r="D272" s="468">
        <v>95.116666666666674</v>
      </c>
      <c r="E272" s="468">
        <v>93.233333333333348</v>
      </c>
      <c r="F272" s="468">
        <v>91.216666666666669</v>
      </c>
      <c r="G272" s="468">
        <v>89.333333333333343</v>
      </c>
      <c r="H272" s="468">
        <v>97.133333333333354</v>
      </c>
      <c r="I272" s="468">
        <v>99.01666666666668</v>
      </c>
      <c r="J272" s="468">
        <v>101.03333333333336</v>
      </c>
      <c r="K272" s="467">
        <v>97</v>
      </c>
      <c r="L272" s="467">
        <v>93.1</v>
      </c>
      <c r="M272" s="467">
        <v>70.833730000000003</v>
      </c>
    </row>
    <row r="273" spans="1:13">
      <c r="A273" s="246">
        <v>263</v>
      </c>
      <c r="B273" s="470" t="s">
        <v>412</v>
      </c>
      <c r="C273" s="467">
        <v>184.35</v>
      </c>
      <c r="D273" s="468">
        <v>185.5</v>
      </c>
      <c r="E273" s="468">
        <v>178.2</v>
      </c>
      <c r="F273" s="468">
        <v>172.04999999999998</v>
      </c>
      <c r="G273" s="468">
        <v>164.74999999999997</v>
      </c>
      <c r="H273" s="468">
        <v>191.65</v>
      </c>
      <c r="I273" s="468">
        <v>198.95000000000002</v>
      </c>
      <c r="J273" s="468">
        <v>205.10000000000002</v>
      </c>
      <c r="K273" s="467">
        <v>192.8</v>
      </c>
      <c r="L273" s="467">
        <v>179.35</v>
      </c>
      <c r="M273" s="467">
        <v>30.633859999999999</v>
      </c>
    </row>
    <row r="274" spans="1:13">
      <c r="A274" s="246">
        <v>264</v>
      </c>
      <c r="B274" s="470" t="s">
        <v>413</v>
      </c>
      <c r="C274" s="467">
        <v>98.5</v>
      </c>
      <c r="D274" s="468">
        <v>98.983333333333334</v>
      </c>
      <c r="E274" s="468">
        <v>95.066666666666663</v>
      </c>
      <c r="F274" s="468">
        <v>91.633333333333326</v>
      </c>
      <c r="G274" s="468">
        <v>87.716666666666654</v>
      </c>
      <c r="H274" s="468">
        <v>102.41666666666667</v>
      </c>
      <c r="I274" s="468">
        <v>106.33333333333333</v>
      </c>
      <c r="J274" s="468">
        <v>109.76666666666668</v>
      </c>
      <c r="K274" s="467">
        <v>102.9</v>
      </c>
      <c r="L274" s="467">
        <v>95.55</v>
      </c>
      <c r="M274" s="467">
        <v>44.771000000000001</v>
      </c>
    </row>
    <row r="275" spans="1:13">
      <c r="A275" s="246">
        <v>265</v>
      </c>
      <c r="B275" s="470" t="s">
        <v>127</v>
      </c>
      <c r="C275" s="467">
        <v>490.2</v>
      </c>
      <c r="D275" s="468">
        <v>492.9666666666667</v>
      </c>
      <c r="E275" s="468">
        <v>484.23333333333341</v>
      </c>
      <c r="F275" s="468">
        <v>478.26666666666671</v>
      </c>
      <c r="G275" s="468">
        <v>469.53333333333342</v>
      </c>
      <c r="H275" s="468">
        <v>498.93333333333339</v>
      </c>
      <c r="I275" s="468">
        <v>507.66666666666674</v>
      </c>
      <c r="J275" s="468">
        <v>513.63333333333344</v>
      </c>
      <c r="K275" s="467">
        <v>501.7</v>
      </c>
      <c r="L275" s="467">
        <v>487</v>
      </c>
      <c r="M275" s="467">
        <v>125.43953</v>
      </c>
    </row>
    <row r="276" spans="1:13">
      <c r="A276" s="246">
        <v>266</v>
      </c>
      <c r="B276" s="470" t="s">
        <v>414</v>
      </c>
      <c r="C276" s="467">
        <v>2277</v>
      </c>
      <c r="D276" s="468">
        <v>2286.85</v>
      </c>
      <c r="E276" s="468">
        <v>2260.0499999999997</v>
      </c>
      <c r="F276" s="468">
        <v>2243.1</v>
      </c>
      <c r="G276" s="468">
        <v>2216.2999999999997</v>
      </c>
      <c r="H276" s="468">
        <v>2303.7999999999997</v>
      </c>
      <c r="I276" s="468">
        <v>2330.6</v>
      </c>
      <c r="J276" s="468">
        <v>2347.5499999999997</v>
      </c>
      <c r="K276" s="467">
        <v>2313.65</v>
      </c>
      <c r="L276" s="467">
        <v>2269.9</v>
      </c>
      <c r="M276" s="467">
        <v>0.11962</v>
      </c>
    </row>
    <row r="277" spans="1:13">
      <c r="A277" s="246">
        <v>267</v>
      </c>
      <c r="B277" s="470" t="s">
        <v>129</v>
      </c>
      <c r="C277" s="467">
        <v>2764.8</v>
      </c>
      <c r="D277" s="468">
        <v>2745.6</v>
      </c>
      <c r="E277" s="468">
        <v>2715.2</v>
      </c>
      <c r="F277" s="468">
        <v>2665.6</v>
      </c>
      <c r="G277" s="468">
        <v>2635.2</v>
      </c>
      <c r="H277" s="468">
        <v>2795.2</v>
      </c>
      <c r="I277" s="468">
        <v>2825.6000000000004</v>
      </c>
      <c r="J277" s="468">
        <v>2875.2</v>
      </c>
      <c r="K277" s="467">
        <v>2776</v>
      </c>
      <c r="L277" s="467">
        <v>2696</v>
      </c>
      <c r="M277" s="467">
        <v>6.0915900000000001</v>
      </c>
    </row>
    <row r="278" spans="1:13">
      <c r="A278" s="246">
        <v>268</v>
      </c>
      <c r="B278" s="470" t="s">
        <v>130</v>
      </c>
      <c r="C278" s="467">
        <v>799.95</v>
      </c>
      <c r="D278" s="468">
        <v>802.48333333333323</v>
      </c>
      <c r="E278" s="468">
        <v>789.96666666666647</v>
      </c>
      <c r="F278" s="468">
        <v>779.98333333333323</v>
      </c>
      <c r="G278" s="468">
        <v>767.46666666666647</v>
      </c>
      <c r="H278" s="468">
        <v>812.46666666666647</v>
      </c>
      <c r="I278" s="468">
        <v>824.98333333333312</v>
      </c>
      <c r="J278" s="468">
        <v>834.96666666666647</v>
      </c>
      <c r="K278" s="467">
        <v>815</v>
      </c>
      <c r="L278" s="467">
        <v>792.5</v>
      </c>
      <c r="M278" s="467">
        <v>8.3354199999999992</v>
      </c>
    </row>
    <row r="279" spans="1:13">
      <c r="A279" s="246">
        <v>269</v>
      </c>
      <c r="B279" s="470" t="s">
        <v>415</v>
      </c>
      <c r="C279" s="467">
        <v>144.65</v>
      </c>
      <c r="D279" s="468">
        <v>145.88333333333333</v>
      </c>
      <c r="E279" s="468">
        <v>142.26666666666665</v>
      </c>
      <c r="F279" s="468">
        <v>139.88333333333333</v>
      </c>
      <c r="G279" s="468">
        <v>136.26666666666665</v>
      </c>
      <c r="H279" s="468">
        <v>148.26666666666665</v>
      </c>
      <c r="I279" s="468">
        <v>151.88333333333333</v>
      </c>
      <c r="J279" s="468">
        <v>154.26666666666665</v>
      </c>
      <c r="K279" s="467">
        <v>149.5</v>
      </c>
      <c r="L279" s="467">
        <v>143.5</v>
      </c>
      <c r="M279" s="467">
        <v>7.4354500000000003</v>
      </c>
    </row>
    <row r="280" spans="1:13">
      <c r="A280" s="246">
        <v>270</v>
      </c>
      <c r="B280" s="470" t="s">
        <v>417</v>
      </c>
      <c r="C280" s="467">
        <v>521.35</v>
      </c>
      <c r="D280" s="468">
        <v>523.48333333333335</v>
      </c>
      <c r="E280" s="468">
        <v>516.91666666666674</v>
      </c>
      <c r="F280" s="468">
        <v>512.48333333333335</v>
      </c>
      <c r="G280" s="468">
        <v>505.91666666666674</v>
      </c>
      <c r="H280" s="468">
        <v>527.91666666666674</v>
      </c>
      <c r="I280" s="468">
        <v>534.48333333333335</v>
      </c>
      <c r="J280" s="468">
        <v>538.91666666666674</v>
      </c>
      <c r="K280" s="467">
        <v>530.04999999999995</v>
      </c>
      <c r="L280" s="467">
        <v>519.04999999999995</v>
      </c>
      <c r="M280" s="467">
        <v>0.66832000000000003</v>
      </c>
    </row>
    <row r="281" spans="1:13">
      <c r="A281" s="246">
        <v>271</v>
      </c>
      <c r="B281" s="470" t="s">
        <v>418</v>
      </c>
      <c r="C281" s="467">
        <v>204.25</v>
      </c>
      <c r="D281" s="468">
        <v>203.26666666666665</v>
      </c>
      <c r="E281" s="468">
        <v>200.5333333333333</v>
      </c>
      <c r="F281" s="468">
        <v>196.81666666666666</v>
      </c>
      <c r="G281" s="468">
        <v>194.08333333333331</v>
      </c>
      <c r="H281" s="468">
        <v>206.98333333333329</v>
      </c>
      <c r="I281" s="468">
        <v>209.71666666666664</v>
      </c>
      <c r="J281" s="468">
        <v>213.43333333333328</v>
      </c>
      <c r="K281" s="467">
        <v>206</v>
      </c>
      <c r="L281" s="467">
        <v>199.55</v>
      </c>
      <c r="M281" s="467">
        <v>3.98367</v>
      </c>
    </row>
    <row r="282" spans="1:13">
      <c r="A282" s="246">
        <v>272</v>
      </c>
      <c r="B282" s="470" t="s">
        <v>419</v>
      </c>
      <c r="C282" s="467">
        <v>208.2</v>
      </c>
      <c r="D282" s="468">
        <v>209.31666666666669</v>
      </c>
      <c r="E282" s="468">
        <v>205.63333333333338</v>
      </c>
      <c r="F282" s="468">
        <v>203.06666666666669</v>
      </c>
      <c r="G282" s="468">
        <v>199.38333333333338</v>
      </c>
      <c r="H282" s="468">
        <v>211.88333333333338</v>
      </c>
      <c r="I282" s="468">
        <v>215.56666666666672</v>
      </c>
      <c r="J282" s="468">
        <v>218.13333333333338</v>
      </c>
      <c r="K282" s="467">
        <v>213</v>
      </c>
      <c r="L282" s="467">
        <v>206.75</v>
      </c>
      <c r="M282" s="467">
        <v>5.4603000000000002</v>
      </c>
    </row>
    <row r="283" spans="1:13">
      <c r="A283" s="246">
        <v>273</v>
      </c>
      <c r="B283" s="470" t="s">
        <v>752</v>
      </c>
      <c r="C283" s="467">
        <v>950.85</v>
      </c>
      <c r="D283" s="468">
        <v>950.11666666666667</v>
      </c>
      <c r="E283" s="468">
        <v>937.23333333333335</v>
      </c>
      <c r="F283" s="468">
        <v>923.61666666666667</v>
      </c>
      <c r="G283" s="468">
        <v>910.73333333333335</v>
      </c>
      <c r="H283" s="468">
        <v>963.73333333333335</v>
      </c>
      <c r="I283" s="468">
        <v>976.61666666666679</v>
      </c>
      <c r="J283" s="468">
        <v>990.23333333333335</v>
      </c>
      <c r="K283" s="467">
        <v>963</v>
      </c>
      <c r="L283" s="467">
        <v>936.5</v>
      </c>
      <c r="M283" s="467">
        <v>0.72445999999999999</v>
      </c>
    </row>
    <row r="284" spans="1:13">
      <c r="A284" s="246">
        <v>274</v>
      </c>
      <c r="B284" s="470" t="s">
        <v>420</v>
      </c>
      <c r="C284" s="467">
        <v>895.6</v>
      </c>
      <c r="D284" s="468">
        <v>899.40000000000009</v>
      </c>
      <c r="E284" s="468">
        <v>886.60000000000014</v>
      </c>
      <c r="F284" s="468">
        <v>877.6</v>
      </c>
      <c r="G284" s="468">
        <v>864.80000000000007</v>
      </c>
      <c r="H284" s="468">
        <v>908.4000000000002</v>
      </c>
      <c r="I284" s="468">
        <v>921.20000000000016</v>
      </c>
      <c r="J284" s="468">
        <v>930.20000000000027</v>
      </c>
      <c r="K284" s="467">
        <v>912.2</v>
      </c>
      <c r="L284" s="467">
        <v>890.4</v>
      </c>
      <c r="M284" s="467">
        <v>1.54972</v>
      </c>
    </row>
    <row r="285" spans="1:13">
      <c r="A285" s="246">
        <v>275</v>
      </c>
      <c r="B285" s="470" t="s">
        <v>421</v>
      </c>
      <c r="C285" s="467">
        <v>382.85</v>
      </c>
      <c r="D285" s="468">
        <v>383.8</v>
      </c>
      <c r="E285" s="468">
        <v>378.45000000000005</v>
      </c>
      <c r="F285" s="468">
        <v>374.05</v>
      </c>
      <c r="G285" s="468">
        <v>368.70000000000005</v>
      </c>
      <c r="H285" s="468">
        <v>388.20000000000005</v>
      </c>
      <c r="I285" s="468">
        <v>393.55000000000007</v>
      </c>
      <c r="J285" s="468">
        <v>397.95000000000005</v>
      </c>
      <c r="K285" s="467">
        <v>389.15</v>
      </c>
      <c r="L285" s="467">
        <v>379.4</v>
      </c>
      <c r="M285" s="467">
        <v>3.2572399999999999</v>
      </c>
    </row>
    <row r="286" spans="1:13">
      <c r="A286" s="246">
        <v>276</v>
      </c>
      <c r="B286" s="470" t="s">
        <v>422</v>
      </c>
      <c r="C286" s="467">
        <v>566.15</v>
      </c>
      <c r="D286" s="468">
        <v>574.65</v>
      </c>
      <c r="E286" s="468">
        <v>550.29999999999995</v>
      </c>
      <c r="F286" s="468">
        <v>534.44999999999993</v>
      </c>
      <c r="G286" s="468">
        <v>510.09999999999991</v>
      </c>
      <c r="H286" s="468">
        <v>590.5</v>
      </c>
      <c r="I286" s="468">
        <v>614.85000000000014</v>
      </c>
      <c r="J286" s="468">
        <v>630.70000000000005</v>
      </c>
      <c r="K286" s="467">
        <v>599</v>
      </c>
      <c r="L286" s="467">
        <v>558.79999999999995</v>
      </c>
      <c r="M286" s="467">
        <v>4.5773599999999997</v>
      </c>
    </row>
    <row r="287" spans="1:13">
      <c r="A287" s="246">
        <v>277</v>
      </c>
      <c r="B287" s="470" t="s">
        <v>423</v>
      </c>
      <c r="C287" s="467">
        <v>63.25</v>
      </c>
      <c r="D287" s="468">
        <v>63.25</v>
      </c>
      <c r="E287" s="468">
        <v>62.75</v>
      </c>
      <c r="F287" s="468">
        <v>62.25</v>
      </c>
      <c r="G287" s="468">
        <v>61.75</v>
      </c>
      <c r="H287" s="468">
        <v>63.75</v>
      </c>
      <c r="I287" s="468">
        <v>64.25</v>
      </c>
      <c r="J287" s="468">
        <v>64.75</v>
      </c>
      <c r="K287" s="467">
        <v>63.75</v>
      </c>
      <c r="L287" s="467">
        <v>62.75</v>
      </c>
      <c r="M287" s="467">
        <v>11.17862</v>
      </c>
    </row>
    <row r="288" spans="1:13">
      <c r="A288" s="246">
        <v>278</v>
      </c>
      <c r="B288" s="470" t="s">
        <v>424</v>
      </c>
      <c r="C288" s="467">
        <v>54.2</v>
      </c>
      <c r="D288" s="468">
        <v>54.183333333333337</v>
      </c>
      <c r="E288" s="468">
        <v>53.516666666666673</v>
      </c>
      <c r="F288" s="468">
        <v>52.833333333333336</v>
      </c>
      <c r="G288" s="468">
        <v>52.166666666666671</v>
      </c>
      <c r="H288" s="468">
        <v>54.866666666666674</v>
      </c>
      <c r="I288" s="468">
        <v>55.533333333333331</v>
      </c>
      <c r="J288" s="468">
        <v>56.216666666666676</v>
      </c>
      <c r="K288" s="467">
        <v>54.85</v>
      </c>
      <c r="L288" s="467">
        <v>53.5</v>
      </c>
      <c r="M288" s="467">
        <v>7.0714100000000002</v>
      </c>
    </row>
    <row r="289" spans="1:13">
      <c r="A289" s="246">
        <v>279</v>
      </c>
      <c r="B289" s="470" t="s">
        <v>425</v>
      </c>
      <c r="C289" s="467">
        <v>653.9</v>
      </c>
      <c r="D289" s="468">
        <v>659.63333333333333</v>
      </c>
      <c r="E289" s="468">
        <v>640.26666666666665</v>
      </c>
      <c r="F289" s="468">
        <v>626.63333333333333</v>
      </c>
      <c r="G289" s="468">
        <v>607.26666666666665</v>
      </c>
      <c r="H289" s="468">
        <v>673.26666666666665</v>
      </c>
      <c r="I289" s="468">
        <v>692.63333333333321</v>
      </c>
      <c r="J289" s="468">
        <v>706.26666666666665</v>
      </c>
      <c r="K289" s="467">
        <v>679</v>
      </c>
      <c r="L289" s="467">
        <v>646</v>
      </c>
      <c r="M289" s="467">
        <v>8.1470900000000004</v>
      </c>
    </row>
    <row r="290" spans="1:13">
      <c r="A290" s="246">
        <v>280</v>
      </c>
      <c r="B290" s="470" t="s">
        <v>426</v>
      </c>
      <c r="C290" s="467">
        <v>382.8</v>
      </c>
      <c r="D290" s="468">
        <v>382.26666666666665</v>
      </c>
      <c r="E290" s="468">
        <v>378.5333333333333</v>
      </c>
      <c r="F290" s="468">
        <v>374.26666666666665</v>
      </c>
      <c r="G290" s="468">
        <v>370.5333333333333</v>
      </c>
      <c r="H290" s="468">
        <v>386.5333333333333</v>
      </c>
      <c r="I290" s="468">
        <v>390.26666666666665</v>
      </c>
      <c r="J290" s="468">
        <v>394.5333333333333</v>
      </c>
      <c r="K290" s="467">
        <v>386</v>
      </c>
      <c r="L290" s="467">
        <v>378</v>
      </c>
      <c r="M290" s="467">
        <v>2.5037199999999999</v>
      </c>
    </row>
    <row r="291" spans="1:13">
      <c r="A291" s="246">
        <v>281</v>
      </c>
      <c r="B291" s="470" t="s">
        <v>427</v>
      </c>
      <c r="C291" s="467">
        <v>240.8</v>
      </c>
      <c r="D291" s="468">
        <v>242.06666666666669</v>
      </c>
      <c r="E291" s="468">
        <v>231.88333333333338</v>
      </c>
      <c r="F291" s="468">
        <v>222.9666666666667</v>
      </c>
      <c r="G291" s="468">
        <v>212.78333333333339</v>
      </c>
      <c r="H291" s="468">
        <v>250.98333333333338</v>
      </c>
      <c r="I291" s="468">
        <v>261.16666666666674</v>
      </c>
      <c r="J291" s="468">
        <v>270.08333333333337</v>
      </c>
      <c r="K291" s="467">
        <v>252.25</v>
      </c>
      <c r="L291" s="467">
        <v>233.15</v>
      </c>
      <c r="M291" s="467">
        <v>7.08195</v>
      </c>
    </row>
    <row r="292" spans="1:13">
      <c r="A292" s="246">
        <v>282</v>
      </c>
      <c r="B292" s="470" t="s">
        <v>131</v>
      </c>
      <c r="C292" s="467">
        <v>1809.35</v>
      </c>
      <c r="D292" s="468">
        <v>1804.3999999999999</v>
      </c>
      <c r="E292" s="468">
        <v>1795.5499999999997</v>
      </c>
      <c r="F292" s="468">
        <v>1781.7499999999998</v>
      </c>
      <c r="G292" s="468">
        <v>1772.8999999999996</v>
      </c>
      <c r="H292" s="468">
        <v>1818.1999999999998</v>
      </c>
      <c r="I292" s="468">
        <v>1827.0499999999997</v>
      </c>
      <c r="J292" s="468">
        <v>1840.85</v>
      </c>
      <c r="K292" s="467">
        <v>1813.25</v>
      </c>
      <c r="L292" s="467">
        <v>1790.6</v>
      </c>
      <c r="M292" s="467">
        <v>13.3249</v>
      </c>
    </row>
    <row r="293" spans="1:13">
      <c r="A293" s="246">
        <v>283</v>
      </c>
      <c r="B293" s="470" t="s">
        <v>132</v>
      </c>
      <c r="C293" s="467">
        <v>87.5</v>
      </c>
      <c r="D293" s="468">
        <v>87.350000000000009</v>
      </c>
      <c r="E293" s="468">
        <v>86.850000000000023</v>
      </c>
      <c r="F293" s="468">
        <v>86.200000000000017</v>
      </c>
      <c r="G293" s="468">
        <v>85.700000000000031</v>
      </c>
      <c r="H293" s="468">
        <v>88.000000000000014</v>
      </c>
      <c r="I293" s="468">
        <v>88.499999999999986</v>
      </c>
      <c r="J293" s="468">
        <v>89.15</v>
      </c>
      <c r="K293" s="467">
        <v>87.85</v>
      </c>
      <c r="L293" s="467">
        <v>86.7</v>
      </c>
      <c r="M293" s="467">
        <v>79.740710000000007</v>
      </c>
    </row>
    <row r="294" spans="1:13">
      <c r="A294" s="246">
        <v>284</v>
      </c>
      <c r="B294" s="470" t="s">
        <v>259</v>
      </c>
      <c r="C294" s="467">
        <v>2505.85</v>
      </c>
      <c r="D294" s="468">
        <v>2510.3166666666671</v>
      </c>
      <c r="E294" s="468">
        <v>2487.6333333333341</v>
      </c>
      <c r="F294" s="468">
        <v>2469.416666666667</v>
      </c>
      <c r="G294" s="468">
        <v>2446.733333333334</v>
      </c>
      <c r="H294" s="468">
        <v>2528.5333333333342</v>
      </c>
      <c r="I294" s="468">
        <v>2551.2166666666676</v>
      </c>
      <c r="J294" s="468">
        <v>2569.4333333333343</v>
      </c>
      <c r="K294" s="467">
        <v>2533</v>
      </c>
      <c r="L294" s="467">
        <v>2492.1</v>
      </c>
      <c r="M294" s="467">
        <v>3.3612299999999999</v>
      </c>
    </row>
    <row r="295" spans="1:13">
      <c r="A295" s="246">
        <v>285</v>
      </c>
      <c r="B295" s="470" t="s">
        <v>133</v>
      </c>
      <c r="C295" s="467">
        <v>427.95</v>
      </c>
      <c r="D295" s="468">
        <v>427.91666666666669</v>
      </c>
      <c r="E295" s="468">
        <v>424.33333333333337</v>
      </c>
      <c r="F295" s="468">
        <v>420.7166666666667</v>
      </c>
      <c r="G295" s="468">
        <v>417.13333333333338</v>
      </c>
      <c r="H295" s="468">
        <v>431.53333333333336</v>
      </c>
      <c r="I295" s="468">
        <v>435.11666666666673</v>
      </c>
      <c r="J295" s="468">
        <v>438.73333333333335</v>
      </c>
      <c r="K295" s="467">
        <v>431.5</v>
      </c>
      <c r="L295" s="467">
        <v>424.3</v>
      </c>
      <c r="M295" s="467">
        <v>34.43929</v>
      </c>
    </row>
    <row r="296" spans="1:13">
      <c r="A296" s="246">
        <v>286</v>
      </c>
      <c r="B296" s="470" t="s">
        <v>753</v>
      </c>
      <c r="C296" s="467">
        <v>222.65</v>
      </c>
      <c r="D296" s="468">
        <v>223.35</v>
      </c>
      <c r="E296" s="468">
        <v>219.79999999999998</v>
      </c>
      <c r="F296" s="468">
        <v>216.95</v>
      </c>
      <c r="G296" s="468">
        <v>213.39999999999998</v>
      </c>
      <c r="H296" s="468">
        <v>226.2</v>
      </c>
      <c r="I296" s="468">
        <v>229.75</v>
      </c>
      <c r="J296" s="468">
        <v>232.6</v>
      </c>
      <c r="K296" s="467">
        <v>226.9</v>
      </c>
      <c r="L296" s="467">
        <v>220.5</v>
      </c>
      <c r="M296" s="467">
        <v>0.57091000000000003</v>
      </c>
    </row>
    <row r="297" spans="1:13">
      <c r="A297" s="246">
        <v>287</v>
      </c>
      <c r="B297" s="470" t="s">
        <v>428</v>
      </c>
      <c r="C297" s="467">
        <v>6042.6</v>
      </c>
      <c r="D297" s="468">
        <v>6097.6333333333341</v>
      </c>
      <c r="E297" s="468">
        <v>5950.2666666666682</v>
      </c>
      <c r="F297" s="468">
        <v>5857.9333333333343</v>
      </c>
      <c r="G297" s="468">
        <v>5710.5666666666684</v>
      </c>
      <c r="H297" s="468">
        <v>6189.9666666666681</v>
      </c>
      <c r="I297" s="468">
        <v>6337.3333333333348</v>
      </c>
      <c r="J297" s="468">
        <v>6429.6666666666679</v>
      </c>
      <c r="K297" s="467">
        <v>6245</v>
      </c>
      <c r="L297" s="467">
        <v>6005.3</v>
      </c>
      <c r="M297" s="467">
        <v>9.4219999999999998E-2</v>
      </c>
    </row>
    <row r="298" spans="1:13">
      <c r="A298" s="246">
        <v>288</v>
      </c>
      <c r="B298" s="470" t="s">
        <v>260</v>
      </c>
      <c r="C298" s="467">
        <v>3665.45</v>
      </c>
      <c r="D298" s="468">
        <v>3699.0833333333335</v>
      </c>
      <c r="E298" s="468">
        <v>3600.166666666667</v>
      </c>
      <c r="F298" s="468">
        <v>3534.8833333333337</v>
      </c>
      <c r="G298" s="468">
        <v>3435.9666666666672</v>
      </c>
      <c r="H298" s="468">
        <v>3764.3666666666668</v>
      </c>
      <c r="I298" s="468">
        <v>3863.2833333333338</v>
      </c>
      <c r="J298" s="468">
        <v>3928.5666666666666</v>
      </c>
      <c r="K298" s="467">
        <v>3798</v>
      </c>
      <c r="L298" s="467">
        <v>3633.8</v>
      </c>
      <c r="M298" s="467">
        <v>6.80722</v>
      </c>
    </row>
    <row r="299" spans="1:13">
      <c r="A299" s="246">
        <v>289</v>
      </c>
      <c r="B299" s="470" t="s">
        <v>134</v>
      </c>
      <c r="C299" s="467">
        <v>1395</v>
      </c>
      <c r="D299" s="468">
        <v>1380.2833333333335</v>
      </c>
      <c r="E299" s="468">
        <v>1361.7166666666672</v>
      </c>
      <c r="F299" s="468">
        <v>1328.4333333333336</v>
      </c>
      <c r="G299" s="468">
        <v>1309.8666666666672</v>
      </c>
      <c r="H299" s="468">
        <v>1413.5666666666671</v>
      </c>
      <c r="I299" s="468">
        <v>1432.1333333333332</v>
      </c>
      <c r="J299" s="468">
        <v>1465.416666666667</v>
      </c>
      <c r="K299" s="467">
        <v>1398.85</v>
      </c>
      <c r="L299" s="467">
        <v>1347</v>
      </c>
      <c r="M299" s="467">
        <v>39.29224</v>
      </c>
    </row>
    <row r="300" spans="1:13">
      <c r="A300" s="246">
        <v>290</v>
      </c>
      <c r="B300" s="470" t="s">
        <v>429</v>
      </c>
      <c r="C300" s="467">
        <v>490.65</v>
      </c>
      <c r="D300" s="468">
        <v>490.84999999999997</v>
      </c>
      <c r="E300" s="468">
        <v>487.19999999999993</v>
      </c>
      <c r="F300" s="468">
        <v>483.74999999999994</v>
      </c>
      <c r="G300" s="468">
        <v>480.09999999999991</v>
      </c>
      <c r="H300" s="468">
        <v>494.29999999999995</v>
      </c>
      <c r="I300" s="468">
        <v>497.94999999999993</v>
      </c>
      <c r="J300" s="468">
        <v>501.4</v>
      </c>
      <c r="K300" s="467">
        <v>494.5</v>
      </c>
      <c r="L300" s="467">
        <v>487.4</v>
      </c>
      <c r="M300" s="467">
        <v>25.076560000000001</v>
      </c>
    </row>
    <row r="301" spans="1:13">
      <c r="A301" s="246">
        <v>291</v>
      </c>
      <c r="B301" s="470" t="s">
        <v>430</v>
      </c>
      <c r="C301" s="467">
        <v>35.799999999999997</v>
      </c>
      <c r="D301" s="468">
        <v>35.733333333333334</v>
      </c>
      <c r="E301" s="468">
        <v>35.266666666666666</v>
      </c>
      <c r="F301" s="468">
        <v>34.733333333333334</v>
      </c>
      <c r="G301" s="468">
        <v>34.266666666666666</v>
      </c>
      <c r="H301" s="468">
        <v>36.266666666666666</v>
      </c>
      <c r="I301" s="468">
        <v>36.733333333333334</v>
      </c>
      <c r="J301" s="468">
        <v>37.266666666666666</v>
      </c>
      <c r="K301" s="467">
        <v>36.200000000000003</v>
      </c>
      <c r="L301" s="467">
        <v>35.200000000000003</v>
      </c>
      <c r="M301" s="467">
        <v>7.3095499999999998</v>
      </c>
    </row>
    <row r="302" spans="1:13">
      <c r="A302" s="246">
        <v>292</v>
      </c>
      <c r="B302" s="470" t="s">
        <v>431</v>
      </c>
      <c r="C302" s="467">
        <v>1783.25</v>
      </c>
      <c r="D302" s="468">
        <v>1787.6000000000001</v>
      </c>
      <c r="E302" s="468">
        <v>1760.6500000000003</v>
      </c>
      <c r="F302" s="468">
        <v>1738.0500000000002</v>
      </c>
      <c r="G302" s="468">
        <v>1711.1000000000004</v>
      </c>
      <c r="H302" s="468">
        <v>1810.2000000000003</v>
      </c>
      <c r="I302" s="468">
        <v>1837.15</v>
      </c>
      <c r="J302" s="468">
        <v>1859.7500000000002</v>
      </c>
      <c r="K302" s="467">
        <v>1814.55</v>
      </c>
      <c r="L302" s="467">
        <v>1765</v>
      </c>
      <c r="M302" s="467">
        <v>0.64012000000000002</v>
      </c>
    </row>
    <row r="303" spans="1:13">
      <c r="A303" s="246">
        <v>293</v>
      </c>
      <c r="B303" s="470" t="s">
        <v>135</v>
      </c>
      <c r="C303" s="467">
        <v>1222.55</v>
      </c>
      <c r="D303" s="468">
        <v>1223.2</v>
      </c>
      <c r="E303" s="468">
        <v>1204.8500000000001</v>
      </c>
      <c r="F303" s="468">
        <v>1187.1500000000001</v>
      </c>
      <c r="G303" s="468">
        <v>1168.8000000000002</v>
      </c>
      <c r="H303" s="468">
        <v>1240.9000000000001</v>
      </c>
      <c r="I303" s="468">
        <v>1259.25</v>
      </c>
      <c r="J303" s="468">
        <v>1276.95</v>
      </c>
      <c r="K303" s="467">
        <v>1241.55</v>
      </c>
      <c r="L303" s="467">
        <v>1205.5</v>
      </c>
      <c r="M303" s="467">
        <v>48.762819999999998</v>
      </c>
    </row>
    <row r="304" spans="1:13">
      <c r="A304" s="246">
        <v>294</v>
      </c>
      <c r="B304" s="470" t="s">
        <v>432</v>
      </c>
      <c r="C304" s="467">
        <v>2024.5</v>
      </c>
      <c r="D304" s="468">
        <v>2013.25</v>
      </c>
      <c r="E304" s="468">
        <v>1983.55</v>
      </c>
      <c r="F304" s="468">
        <v>1942.6</v>
      </c>
      <c r="G304" s="468">
        <v>1912.8999999999999</v>
      </c>
      <c r="H304" s="468">
        <v>2054.1999999999998</v>
      </c>
      <c r="I304" s="468">
        <v>2083.8999999999996</v>
      </c>
      <c r="J304" s="468">
        <v>2124.8500000000004</v>
      </c>
      <c r="K304" s="467">
        <v>2042.95</v>
      </c>
      <c r="L304" s="467">
        <v>1972.3</v>
      </c>
      <c r="M304" s="467">
        <v>0.90769999999999995</v>
      </c>
    </row>
    <row r="305" spans="1:13">
      <c r="A305" s="246">
        <v>295</v>
      </c>
      <c r="B305" s="470" t="s">
        <v>433</v>
      </c>
      <c r="C305" s="467">
        <v>821.45</v>
      </c>
      <c r="D305" s="468">
        <v>823.81666666666661</v>
      </c>
      <c r="E305" s="468">
        <v>813.63333333333321</v>
      </c>
      <c r="F305" s="468">
        <v>805.81666666666661</v>
      </c>
      <c r="G305" s="468">
        <v>795.63333333333321</v>
      </c>
      <c r="H305" s="468">
        <v>831.63333333333321</v>
      </c>
      <c r="I305" s="468">
        <v>841.81666666666661</v>
      </c>
      <c r="J305" s="468">
        <v>849.63333333333321</v>
      </c>
      <c r="K305" s="467">
        <v>834</v>
      </c>
      <c r="L305" s="467">
        <v>816</v>
      </c>
      <c r="M305" s="467">
        <v>0.12720999999999999</v>
      </c>
    </row>
    <row r="306" spans="1:13">
      <c r="A306" s="246">
        <v>296</v>
      </c>
      <c r="B306" s="470" t="s">
        <v>434</v>
      </c>
      <c r="C306" s="467">
        <v>48.55</v>
      </c>
      <c r="D306" s="468">
        <v>48.183333333333337</v>
      </c>
      <c r="E306" s="468">
        <v>46.866666666666674</v>
      </c>
      <c r="F306" s="468">
        <v>45.183333333333337</v>
      </c>
      <c r="G306" s="468">
        <v>43.866666666666674</v>
      </c>
      <c r="H306" s="468">
        <v>49.866666666666674</v>
      </c>
      <c r="I306" s="468">
        <v>51.183333333333337</v>
      </c>
      <c r="J306" s="468">
        <v>52.866666666666674</v>
      </c>
      <c r="K306" s="467">
        <v>49.5</v>
      </c>
      <c r="L306" s="467">
        <v>46.5</v>
      </c>
      <c r="M306" s="467">
        <v>151.97163</v>
      </c>
    </row>
    <row r="307" spans="1:13">
      <c r="A307" s="246">
        <v>297</v>
      </c>
      <c r="B307" s="470" t="s">
        <v>435</v>
      </c>
      <c r="C307" s="467">
        <v>187.9</v>
      </c>
      <c r="D307" s="468">
        <v>187.96666666666667</v>
      </c>
      <c r="E307" s="468">
        <v>180.93333333333334</v>
      </c>
      <c r="F307" s="468">
        <v>173.96666666666667</v>
      </c>
      <c r="G307" s="468">
        <v>166.93333333333334</v>
      </c>
      <c r="H307" s="468">
        <v>194.93333333333334</v>
      </c>
      <c r="I307" s="468">
        <v>201.9666666666667</v>
      </c>
      <c r="J307" s="468">
        <v>208.93333333333334</v>
      </c>
      <c r="K307" s="467">
        <v>195</v>
      </c>
      <c r="L307" s="467">
        <v>181</v>
      </c>
      <c r="M307" s="467">
        <v>97.158019999999993</v>
      </c>
    </row>
    <row r="308" spans="1:13">
      <c r="A308" s="246">
        <v>298</v>
      </c>
      <c r="B308" s="470" t="s">
        <v>146</v>
      </c>
      <c r="C308" s="467">
        <v>78370.05</v>
      </c>
      <c r="D308" s="468">
        <v>78205.016666666663</v>
      </c>
      <c r="E308" s="468">
        <v>77665.033333333326</v>
      </c>
      <c r="F308" s="468">
        <v>76960.016666666663</v>
      </c>
      <c r="G308" s="468">
        <v>76420.033333333326</v>
      </c>
      <c r="H308" s="468">
        <v>78910.033333333326</v>
      </c>
      <c r="I308" s="468">
        <v>79450.016666666663</v>
      </c>
      <c r="J308" s="468">
        <v>80155.033333333326</v>
      </c>
      <c r="K308" s="467">
        <v>78745</v>
      </c>
      <c r="L308" s="467">
        <v>77500</v>
      </c>
      <c r="M308" s="467">
        <v>0.15645000000000001</v>
      </c>
    </row>
    <row r="309" spans="1:13">
      <c r="A309" s="246">
        <v>299</v>
      </c>
      <c r="B309" s="470" t="s">
        <v>143</v>
      </c>
      <c r="C309" s="467">
        <v>1162.3499999999999</v>
      </c>
      <c r="D309" s="468">
        <v>1163.2</v>
      </c>
      <c r="E309" s="468">
        <v>1156.4000000000001</v>
      </c>
      <c r="F309" s="468">
        <v>1150.45</v>
      </c>
      <c r="G309" s="468">
        <v>1143.6500000000001</v>
      </c>
      <c r="H309" s="468">
        <v>1169.1500000000001</v>
      </c>
      <c r="I309" s="468">
        <v>1175.9499999999998</v>
      </c>
      <c r="J309" s="468">
        <v>1181.9000000000001</v>
      </c>
      <c r="K309" s="467">
        <v>1170</v>
      </c>
      <c r="L309" s="467">
        <v>1157.25</v>
      </c>
      <c r="M309" s="467">
        <v>1.6492100000000001</v>
      </c>
    </row>
    <row r="310" spans="1:13">
      <c r="A310" s="246">
        <v>300</v>
      </c>
      <c r="B310" s="470" t="s">
        <v>436</v>
      </c>
      <c r="C310" s="467">
        <v>3520.05</v>
      </c>
      <c r="D310" s="468">
        <v>3531.4166666666665</v>
      </c>
      <c r="E310" s="468">
        <v>3493.8833333333332</v>
      </c>
      <c r="F310" s="468">
        <v>3467.7166666666667</v>
      </c>
      <c r="G310" s="468">
        <v>3430.1833333333334</v>
      </c>
      <c r="H310" s="468">
        <v>3557.583333333333</v>
      </c>
      <c r="I310" s="468">
        <v>3595.1166666666668</v>
      </c>
      <c r="J310" s="468">
        <v>3621.2833333333328</v>
      </c>
      <c r="K310" s="467">
        <v>3568.95</v>
      </c>
      <c r="L310" s="467">
        <v>3505.25</v>
      </c>
      <c r="M310" s="467">
        <v>4.1140000000000003E-2</v>
      </c>
    </row>
    <row r="311" spans="1:13">
      <c r="A311" s="246">
        <v>301</v>
      </c>
      <c r="B311" s="470" t="s">
        <v>437</v>
      </c>
      <c r="C311" s="467">
        <v>311.45</v>
      </c>
      <c r="D311" s="468">
        <v>312.16666666666669</v>
      </c>
      <c r="E311" s="468">
        <v>303.33333333333337</v>
      </c>
      <c r="F311" s="468">
        <v>295.2166666666667</v>
      </c>
      <c r="G311" s="468">
        <v>286.38333333333338</v>
      </c>
      <c r="H311" s="468">
        <v>320.28333333333336</v>
      </c>
      <c r="I311" s="468">
        <v>329.11666666666673</v>
      </c>
      <c r="J311" s="468">
        <v>337.23333333333335</v>
      </c>
      <c r="K311" s="467">
        <v>321</v>
      </c>
      <c r="L311" s="467">
        <v>304.05</v>
      </c>
      <c r="M311" s="467">
        <v>14.210179999999999</v>
      </c>
    </row>
    <row r="312" spans="1:13">
      <c r="A312" s="246">
        <v>302</v>
      </c>
      <c r="B312" s="470" t="s">
        <v>137</v>
      </c>
      <c r="C312" s="467">
        <v>156.15</v>
      </c>
      <c r="D312" s="468">
        <v>156.11666666666665</v>
      </c>
      <c r="E312" s="468">
        <v>154.73333333333329</v>
      </c>
      <c r="F312" s="468">
        <v>153.31666666666663</v>
      </c>
      <c r="G312" s="468">
        <v>151.93333333333328</v>
      </c>
      <c r="H312" s="468">
        <v>157.5333333333333</v>
      </c>
      <c r="I312" s="468">
        <v>158.91666666666669</v>
      </c>
      <c r="J312" s="468">
        <v>160.33333333333331</v>
      </c>
      <c r="K312" s="467">
        <v>157.5</v>
      </c>
      <c r="L312" s="467">
        <v>154.69999999999999</v>
      </c>
      <c r="M312" s="467">
        <v>98.425799999999995</v>
      </c>
    </row>
    <row r="313" spans="1:13">
      <c r="A313" s="246">
        <v>303</v>
      </c>
      <c r="B313" s="470" t="s">
        <v>136</v>
      </c>
      <c r="C313" s="467">
        <v>780.45</v>
      </c>
      <c r="D313" s="468">
        <v>777.63333333333333</v>
      </c>
      <c r="E313" s="468">
        <v>771.4666666666667</v>
      </c>
      <c r="F313" s="468">
        <v>762.48333333333335</v>
      </c>
      <c r="G313" s="468">
        <v>756.31666666666672</v>
      </c>
      <c r="H313" s="468">
        <v>786.61666666666667</v>
      </c>
      <c r="I313" s="468">
        <v>792.78333333333342</v>
      </c>
      <c r="J313" s="468">
        <v>801.76666666666665</v>
      </c>
      <c r="K313" s="467">
        <v>783.8</v>
      </c>
      <c r="L313" s="467">
        <v>768.65</v>
      </c>
      <c r="M313" s="467">
        <v>20.956440000000001</v>
      </c>
    </row>
    <row r="314" spans="1:13">
      <c r="A314" s="246">
        <v>304</v>
      </c>
      <c r="B314" s="470" t="s">
        <v>438</v>
      </c>
      <c r="C314" s="467">
        <v>177.3</v>
      </c>
      <c r="D314" s="468">
        <v>178.91666666666666</v>
      </c>
      <c r="E314" s="468">
        <v>174.48333333333332</v>
      </c>
      <c r="F314" s="468">
        <v>171.66666666666666</v>
      </c>
      <c r="G314" s="468">
        <v>167.23333333333332</v>
      </c>
      <c r="H314" s="468">
        <v>181.73333333333332</v>
      </c>
      <c r="I314" s="468">
        <v>186.16666666666666</v>
      </c>
      <c r="J314" s="468">
        <v>188.98333333333332</v>
      </c>
      <c r="K314" s="467">
        <v>183.35</v>
      </c>
      <c r="L314" s="467">
        <v>176.1</v>
      </c>
      <c r="M314" s="467">
        <v>2.1266699999999998</v>
      </c>
    </row>
    <row r="315" spans="1:13">
      <c r="A315" s="246">
        <v>305</v>
      </c>
      <c r="B315" s="470" t="s">
        <v>439</v>
      </c>
      <c r="C315" s="467">
        <v>207.65</v>
      </c>
      <c r="D315" s="468">
        <v>209.31666666666669</v>
      </c>
      <c r="E315" s="468">
        <v>205.63333333333338</v>
      </c>
      <c r="F315" s="468">
        <v>203.6166666666667</v>
      </c>
      <c r="G315" s="468">
        <v>199.93333333333339</v>
      </c>
      <c r="H315" s="468">
        <v>211.33333333333337</v>
      </c>
      <c r="I315" s="468">
        <v>215.01666666666671</v>
      </c>
      <c r="J315" s="468">
        <v>217.03333333333336</v>
      </c>
      <c r="K315" s="467">
        <v>213</v>
      </c>
      <c r="L315" s="467">
        <v>207.3</v>
      </c>
      <c r="M315" s="467">
        <v>0.68064999999999998</v>
      </c>
    </row>
    <row r="316" spans="1:13">
      <c r="A316" s="246">
        <v>306</v>
      </c>
      <c r="B316" s="470" t="s">
        <v>440</v>
      </c>
      <c r="C316" s="467">
        <v>553.29999999999995</v>
      </c>
      <c r="D316" s="468">
        <v>549.96666666666658</v>
      </c>
      <c r="E316" s="468">
        <v>544.03333333333319</v>
      </c>
      <c r="F316" s="468">
        <v>534.76666666666665</v>
      </c>
      <c r="G316" s="468">
        <v>528.83333333333326</v>
      </c>
      <c r="H316" s="468">
        <v>559.23333333333312</v>
      </c>
      <c r="I316" s="468">
        <v>565.16666666666652</v>
      </c>
      <c r="J316" s="468">
        <v>574.43333333333305</v>
      </c>
      <c r="K316" s="467">
        <v>555.9</v>
      </c>
      <c r="L316" s="467">
        <v>540.70000000000005</v>
      </c>
      <c r="M316" s="467">
        <v>0.74799000000000004</v>
      </c>
    </row>
    <row r="317" spans="1:13">
      <c r="A317" s="246">
        <v>307</v>
      </c>
      <c r="B317" s="470" t="s">
        <v>138</v>
      </c>
      <c r="C317" s="467">
        <v>154.5</v>
      </c>
      <c r="D317" s="468">
        <v>154.01666666666665</v>
      </c>
      <c r="E317" s="468">
        <v>152.58333333333331</v>
      </c>
      <c r="F317" s="468">
        <v>150.66666666666666</v>
      </c>
      <c r="G317" s="468">
        <v>149.23333333333332</v>
      </c>
      <c r="H317" s="468">
        <v>155.93333333333331</v>
      </c>
      <c r="I317" s="468">
        <v>157.36666666666665</v>
      </c>
      <c r="J317" s="468">
        <v>159.2833333333333</v>
      </c>
      <c r="K317" s="467">
        <v>155.44999999999999</v>
      </c>
      <c r="L317" s="467">
        <v>152.1</v>
      </c>
      <c r="M317" s="467">
        <v>36.021729999999998</v>
      </c>
    </row>
    <row r="318" spans="1:13">
      <c r="A318" s="246">
        <v>308</v>
      </c>
      <c r="B318" s="470" t="s">
        <v>261</v>
      </c>
      <c r="C318" s="467">
        <v>43.3</v>
      </c>
      <c r="D318" s="468">
        <v>43.566666666666663</v>
      </c>
      <c r="E318" s="468">
        <v>42.733333333333327</v>
      </c>
      <c r="F318" s="468">
        <v>42.166666666666664</v>
      </c>
      <c r="G318" s="468">
        <v>41.333333333333329</v>
      </c>
      <c r="H318" s="468">
        <v>44.133333333333326</v>
      </c>
      <c r="I318" s="468">
        <v>44.966666666666669</v>
      </c>
      <c r="J318" s="468">
        <v>45.533333333333324</v>
      </c>
      <c r="K318" s="467">
        <v>44.4</v>
      </c>
      <c r="L318" s="467">
        <v>43</v>
      </c>
      <c r="M318" s="467">
        <v>31.781490000000002</v>
      </c>
    </row>
    <row r="319" spans="1:13">
      <c r="A319" s="246">
        <v>309</v>
      </c>
      <c r="B319" s="470" t="s">
        <v>139</v>
      </c>
      <c r="C319" s="467">
        <v>470.75</v>
      </c>
      <c r="D319" s="468">
        <v>471.0333333333333</v>
      </c>
      <c r="E319" s="468">
        <v>467.71666666666658</v>
      </c>
      <c r="F319" s="468">
        <v>464.68333333333328</v>
      </c>
      <c r="G319" s="468">
        <v>461.36666666666656</v>
      </c>
      <c r="H319" s="468">
        <v>474.06666666666661</v>
      </c>
      <c r="I319" s="468">
        <v>477.38333333333333</v>
      </c>
      <c r="J319" s="468">
        <v>480.41666666666663</v>
      </c>
      <c r="K319" s="467">
        <v>474.35</v>
      </c>
      <c r="L319" s="467">
        <v>468</v>
      </c>
      <c r="M319" s="467">
        <v>14.23765</v>
      </c>
    </row>
    <row r="320" spans="1:13">
      <c r="A320" s="246">
        <v>310</v>
      </c>
      <c r="B320" s="470" t="s">
        <v>140</v>
      </c>
      <c r="C320" s="467">
        <v>6764</v>
      </c>
      <c r="D320" s="468">
        <v>6732.416666666667</v>
      </c>
      <c r="E320" s="468">
        <v>6691.6833333333343</v>
      </c>
      <c r="F320" s="468">
        <v>6619.3666666666677</v>
      </c>
      <c r="G320" s="468">
        <v>6578.633333333335</v>
      </c>
      <c r="H320" s="468">
        <v>6804.7333333333336</v>
      </c>
      <c r="I320" s="468">
        <v>6845.4666666666653</v>
      </c>
      <c r="J320" s="468">
        <v>6917.7833333333328</v>
      </c>
      <c r="K320" s="467">
        <v>6773.15</v>
      </c>
      <c r="L320" s="467">
        <v>6660.1</v>
      </c>
      <c r="M320" s="467">
        <v>5.4153399999999996</v>
      </c>
    </row>
    <row r="321" spans="1:13">
      <c r="A321" s="246">
        <v>311</v>
      </c>
      <c r="B321" s="470" t="s">
        <v>142</v>
      </c>
      <c r="C321" s="467">
        <v>910.6</v>
      </c>
      <c r="D321" s="468">
        <v>915.80000000000007</v>
      </c>
      <c r="E321" s="468">
        <v>902.55000000000018</v>
      </c>
      <c r="F321" s="468">
        <v>894.50000000000011</v>
      </c>
      <c r="G321" s="468">
        <v>881.25000000000023</v>
      </c>
      <c r="H321" s="468">
        <v>923.85000000000014</v>
      </c>
      <c r="I321" s="468">
        <v>937.09999999999991</v>
      </c>
      <c r="J321" s="468">
        <v>945.15000000000009</v>
      </c>
      <c r="K321" s="467">
        <v>929.05</v>
      </c>
      <c r="L321" s="467">
        <v>907.75</v>
      </c>
      <c r="M321" s="467">
        <v>4.4442899999999996</v>
      </c>
    </row>
    <row r="322" spans="1:13">
      <c r="A322" s="246">
        <v>312</v>
      </c>
      <c r="B322" s="470" t="s">
        <v>441</v>
      </c>
      <c r="C322" s="467">
        <v>2281.35</v>
      </c>
      <c r="D322" s="468">
        <v>2296.1166666666668</v>
      </c>
      <c r="E322" s="468">
        <v>2235.2333333333336</v>
      </c>
      <c r="F322" s="468">
        <v>2189.1166666666668</v>
      </c>
      <c r="G322" s="468">
        <v>2128.2333333333336</v>
      </c>
      <c r="H322" s="468">
        <v>2342.2333333333336</v>
      </c>
      <c r="I322" s="468">
        <v>2403.1166666666668</v>
      </c>
      <c r="J322" s="468">
        <v>2449.2333333333336</v>
      </c>
      <c r="K322" s="467">
        <v>2357</v>
      </c>
      <c r="L322" s="467">
        <v>2250</v>
      </c>
      <c r="M322" s="467">
        <v>1.1865699999999999</v>
      </c>
    </row>
    <row r="323" spans="1:13">
      <c r="A323" s="246">
        <v>313</v>
      </c>
      <c r="B323" s="470" t="s">
        <v>144</v>
      </c>
      <c r="C323" s="467">
        <v>2232.1</v>
      </c>
      <c r="D323" s="468">
        <v>2215.9333333333329</v>
      </c>
      <c r="E323" s="468">
        <v>2191.1666666666661</v>
      </c>
      <c r="F323" s="468">
        <v>2150.2333333333331</v>
      </c>
      <c r="G323" s="468">
        <v>2125.4666666666662</v>
      </c>
      <c r="H323" s="468">
        <v>2256.8666666666659</v>
      </c>
      <c r="I323" s="468">
        <v>2281.6333333333332</v>
      </c>
      <c r="J323" s="468">
        <v>2322.5666666666657</v>
      </c>
      <c r="K323" s="467">
        <v>2240.6999999999998</v>
      </c>
      <c r="L323" s="467">
        <v>2175</v>
      </c>
      <c r="M323" s="467">
        <v>8.1645199999999996</v>
      </c>
    </row>
    <row r="324" spans="1:13">
      <c r="A324" s="246">
        <v>314</v>
      </c>
      <c r="B324" s="470" t="s">
        <v>442</v>
      </c>
      <c r="C324" s="467">
        <v>108.2</v>
      </c>
      <c r="D324" s="468">
        <v>109</v>
      </c>
      <c r="E324" s="468">
        <v>106.3</v>
      </c>
      <c r="F324" s="468">
        <v>104.39999999999999</v>
      </c>
      <c r="G324" s="468">
        <v>101.69999999999999</v>
      </c>
      <c r="H324" s="468">
        <v>110.9</v>
      </c>
      <c r="I324" s="468">
        <v>113.6</v>
      </c>
      <c r="J324" s="468">
        <v>115.50000000000001</v>
      </c>
      <c r="K324" s="467">
        <v>111.7</v>
      </c>
      <c r="L324" s="467">
        <v>107.1</v>
      </c>
      <c r="M324" s="467">
        <v>8.6349599999999995</v>
      </c>
    </row>
    <row r="325" spans="1:13">
      <c r="A325" s="246">
        <v>315</v>
      </c>
      <c r="B325" s="470" t="s">
        <v>443</v>
      </c>
      <c r="C325" s="467">
        <v>532</v>
      </c>
      <c r="D325" s="468">
        <v>531.43333333333328</v>
      </c>
      <c r="E325" s="468">
        <v>524.56666666666661</v>
      </c>
      <c r="F325" s="468">
        <v>517.13333333333333</v>
      </c>
      <c r="G325" s="468">
        <v>510.26666666666665</v>
      </c>
      <c r="H325" s="468">
        <v>538.86666666666656</v>
      </c>
      <c r="I325" s="468">
        <v>545.73333333333312</v>
      </c>
      <c r="J325" s="468">
        <v>553.16666666666652</v>
      </c>
      <c r="K325" s="467">
        <v>538.29999999999995</v>
      </c>
      <c r="L325" s="467">
        <v>524</v>
      </c>
      <c r="M325" s="467">
        <v>1.63934</v>
      </c>
    </row>
    <row r="326" spans="1:13">
      <c r="A326" s="246">
        <v>316</v>
      </c>
      <c r="B326" s="470" t="s">
        <v>754</v>
      </c>
      <c r="C326" s="467">
        <v>203.75</v>
      </c>
      <c r="D326" s="468">
        <v>205.01666666666665</v>
      </c>
      <c r="E326" s="468">
        <v>201.23333333333329</v>
      </c>
      <c r="F326" s="468">
        <v>198.71666666666664</v>
      </c>
      <c r="G326" s="468">
        <v>194.93333333333328</v>
      </c>
      <c r="H326" s="468">
        <v>207.5333333333333</v>
      </c>
      <c r="I326" s="468">
        <v>211.31666666666666</v>
      </c>
      <c r="J326" s="468">
        <v>213.83333333333331</v>
      </c>
      <c r="K326" s="467">
        <v>208.8</v>
      </c>
      <c r="L326" s="467">
        <v>202.5</v>
      </c>
      <c r="M326" s="467">
        <v>19.81832</v>
      </c>
    </row>
    <row r="327" spans="1:13">
      <c r="A327" s="246">
        <v>317</v>
      </c>
      <c r="B327" s="470" t="s">
        <v>145</v>
      </c>
      <c r="C327" s="467">
        <v>234.7</v>
      </c>
      <c r="D327" s="468">
        <v>230.73333333333335</v>
      </c>
      <c r="E327" s="468">
        <v>224.66666666666669</v>
      </c>
      <c r="F327" s="468">
        <v>214.63333333333333</v>
      </c>
      <c r="G327" s="468">
        <v>208.56666666666666</v>
      </c>
      <c r="H327" s="468">
        <v>240.76666666666671</v>
      </c>
      <c r="I327" s="468">
        <v>246.83333333333337</v>
      </c>
      <c r="J327" s="468">
        <v>256.86666666666673</v>
      </c>
      <c r="K327" s="467">
        <v>236.8</v>
      </c>
      <c r="L327" s="467">
        <v>220.7</v>
      </c>
      <c r="M327" s="467">
        <v>219.19883999999999</v>
      </c>
    </row>
    <row r="328" spans="1:13">
      <c r="A328" s="246">
        <v>318</v>
      </c>
      <c r="B328" s="470" t="s">
        <v>444</v>
      </c>
      <c r="C328" s="467">
        <v>720.65</v>
      </c>
      <c r="D328" s="468">
        <v>727.5</v>
      </c>
      <c r="E328" s="468">
        <v>710.1</v>
      </c>
      <c r="F328" s="468">
        <v>699.55000000000007</v>
      </c>
      <c r="G328" s="468">
        <v>682.15000000000009</v>
      </c>
      <c r="H328" s="468">
        <v>738.05</v>
      </c>
      <c r="I328" s="468">
        <v>755.45</v>
      </c>
      <c r="J328" s="468">
        <v>765.99999999999989</v>
      </c>
      <c r="K328" s="467">
        <v>744.9</v>
      </c>
      <c r="L328" s="467">
        <v>716.95</v>
      </c>
      <c r="M328" s="467">
        <v>4.28139</v>
      </c>
    </row>
    <row r="329" spans="1:13">
      <c r="A329" s="246">
        <v>319</v>
      </c>
      <c r="B329" s="470" t="s">
        <v>262</v>
      </c>
      <c r="C329" s="467">
        <v>1843.95</v>
      </c>
      <c r="D329" s="468">
        <v>1846.2166666666665</v>
      </c>
      <c r="E329" s="468">
        <v>1827.7333333333329</v>
      </c>
      <c r="F329" s="468">
        <v>1811.5166666666664</v>
      </c>
      <c r="G329" s="468">
        <v>1793.0333333333328</v>
      </c>
      <c r="H329" s="468">
        <v>1862.4333333333329</v>
      </c>
      <c r="I329" s="468">
        <v>1880.9166666666665</v>
      </c>
      <c r="J329" s="468">
        <v>1897.133333333333</v>
      </c>
      <c r="K329" s="467">
        <v>1864.7</v>
      </c>
      <c r="L329" s="467">
        <v>1830</v>
      </c>
      <c r="M329" s="467">
        <v>4.0850999999999997</v>
      </c>
    </row>
    <row r="330" spans="1:13">
      <c r="A330" s="246">
        <v>320</v>
      </c>
      <c r="B330" s="470" t="s">
        <v>445</v>
      </c>
      <c r="C330" s="467">
        <v>1590.05</v>
      </c>
      <c r="D330" s="468">
        <v>1565.4166666666667</v>
      </c>
      <c r="E330" s="468">
        <v>1530.8333333333335</v>
      </c>
      <c r="F330" s="468">
        <v>1471.6166666666668</v>
      </c>
      <c r="G330" s="468">
        <v>1437.0333333333335</v>
      </c>
      <c r="H330" s="468">
        <v>1624.6333333333334</v>
      </c>
      <c r="I330" s="468">
        <v>1659.2166666666669</v>
      </c>
      <c r="J330" s="468">
        <v>1718.4333333333334</v>
      </c>
      <c r="K330" s="467">
        <v>1600</v>
      </c>
      <c r="L330" s="467">
        <v>1506.2</v>
      </c>
      <c r="M330" s="467">
        <v>8.7574900000000007</v>
      </c>
    </row>
    <row r="331" spans="1:13">
      <c r="A331" s="246">
        <v>321</v>
      </c>
      <c r="B331" s="470" t="s">
        <v>147</v>
      </c>
      <c r="C331" s="467">
        <v>1222.95</v>
      </c>
      <c r="D331" s="468">
        <v>1217.6499999999999</v>
      </c>
      <c r="E331" s="468">
        <v>1205.2999999999997</v>
      </c>
      <c r="F331" s="468">
        <v>1187.6499999999999</v>
      </c>
      <c r="G331" s="468">
        <v>1175.2999999999997</v>
      </c>
      <c r="H331" s="468">
        <v>1235.2999999999997</v>
      </c>
      <c r="I331" s="468">
        <v>1247.6499999999996</v>
      </c>
      <c r="J331" s="468">
        <v>1265.2999999999997</v>
      </c>
      <c r="K331" s="467">
        <v>1230</v>
      </c>
      <c r="L331" s="467">
        <v>1200</v>
      </c>
      <c r="M331" s="467">
        <v>9.4144000000000005</v>
      </c>
    </row>
    <row r="332" spans="1:13">
      <c r="A332" s="246">
        <v>322</v>
      </c>
      <c r="B332" s="470" t="s">
        <v>263</v>
      </c>
      <c r="C332" s="467">
        <v>941.45</v>
      </c>
      <c r="D332" s="468">
        <v>936.69999999999993</v>
      </c>
      <c r="E332" s="468">
        <v>924.74999999999989</v>
      </c>
      <c r="F332" s="468">
        <v>908.05</v>
      </c>
      <c r="G332" s="468">
        <v>896.09999999999991</v>
      </c>
      <c r="H332" s="468">
        <v>953.39999999999986</v>
      </c>
      <c r="I332" s="468">
        <v>965.34999999999991</v>
      </c>
      <c r="J332" s="468">
        <v>982.04999999999984</v>
      </c>
      <c r="K332" s="467">
        <v>948.65</v>
      </c>
      <c r="L332" s="467">
        <v>920</v>
      </c>
      <c r="M332" s="467">
        <v>6.1335699999999997</v>
      </c>
    </row>
    <row r="333" spans="1:13">
      <c r="A333" s="246">
        <v>323</v>
      </c>
      <c r="B333" s="470" t="s">
        <v>149</v>
      </c>
      <c r="C333" s="467">
        <v>47.75</v>
      </c>
      <c r="D333" s="468">
        <v>46.75</v>
      </c>
      <c r="E333" s="468">
        <v>45.1</v>
      </c>
      <c r="F333" s="468">
        <v>42.45</v>
      </c>
      <c r="G333" s="468">
        <v>40.800000000000004</v>
      </c>
      <c r="H333" s="468">
        <v>49.4</v>
      </c>
      <c r="I333" s="468">
        <v>51.050000000000004</v>
      </c>
      <c r="J333" s="468">
        <v>53.699999999999996</v>
      </c>
      <c r="K333" s="467">
        <v>48.4</v>
      </c>
      <c r="L333" s="467">
        <v>44.1</v>
      </c>
      <c r="M333" s="467">
        <v>289.13736999999998</v>
      </c>
    </row>
    <row r="334" spans="1:13">
      <c r="A334" s="246">
        <v>324</v>
      </c>
      <c r="B334" s="470" t="s">
        <v>150</v>
      </c>
      <c r="C334" s="467">
        <v>80.95</v>
      </c>
      <c r="D334" s="468">
        <v>80.033333333333331</v>
      </c>
      <c r="E334" s="468">
        <v>78.316666666666663</v>
      </c>
      <c r="F334" s="468">
        <v>75.683333333333337</v>
      </c>
      <c r="G334" s="468">
        <v>73.966666666666669</v>
      </c>
      <c r="H334" s="468">
        <v>82.666666666666657</v>
      </c>
      <c r="I334" s="468">
        <v>84.383333333333326</v>
      </c>
      <c r="J334" s="468">
        <v>87.016666666666652</v>
      </c>
      <c r="K334" s="467">
        <v>81.75</v>
      </c>
      <c r="L334" s="467">
        <v>77.400000000000006</v>
      </c>
      <c r="M334" s="467">
        <v>84.193430000000006</v>
      </c>
    </row>
    <row r="335" spans="1:13">
      <c r="A335" s="246">
        <v>325</v>
      </c>
      <c r="B335" s="470" t="s">
        <v>446</v>
      </c>
      <c r="C335" s="467">
        <v>498.85</v>
      </c>
      <c r="D335" s="468">
        <v>503.08333333333331</v>
      </c>
      <c r="E335" s="468">
        <v>493.26666666666665</v>
      </c>
      <c r="F335" s="468">
        <v>487.68333333333334</v>
      </c>
      <c r="G335" s="468">
        <v>477.86666666666667</v>
      </c>
      <c r="H335" s="468">
        <v>508.66666666666663</v>
      </c>
      <c r="I335" s="468">
        <v>518.48333333333335</v>
      </c>
      <c r="J335" s="468">
        <v>524.06666666666661</v>
      </c>
      <c r="K335" s="467">
        <v>512.9</v>
      </c>
      <c r="L335" s="467">
        <v>497.5</v>
      </c>
      <c r="M335" s="467">
        <v>0.50505999999999995</v>
      </c>
    </row>
    <row r="336" spans="1:13">
      <c r="A336" s="246">
        <v>326</v>
      </c>
      <c r="B336" s="470" t="s">
        <v>264</v>
      </c>
      <c r="C336" s="467">
        <v>24.75</v>
      </c>
      <c r="D336" s="468">
        <v>24.7</v>
      </c>
      <c r="E336" s="468">
        <v>24.45</v>
      </c>
      <c r="F336" s="468">
        <v>24.15</v>
      </c>
      <c r="G336" s="468">
        <v>23.9</v>
      </c>
      <c r="H336" s="468">
        <v>25</v>
      </c>
      <c r="I336" s="468">
        <v>25.25</v>
      </c>
      <c r="J336" s="468">
        <v>25.55</v>
      </c>
      <c r="K336" s="467">
        <v>24.95</v>
      </c>
      <c r="L336" s="467">
        <v>24.4</v>
      </c>
      <c r="M336" s="467">
        <v>47.423250000000003</v>
      </c>
    </row>
    <row r="337" spans="1:13">
      <c r="A337" s="246">
        <v>327</v>
      </c>
      <c r="B337" s="470" t="s">
        <v>447</v>
      </c>
      <c r="C337" s="467">
        <v>53.5</v>
      </c>
      <c r="D337" s="468">
        <v>53.20000000000001</v>
      </c>
      <c r="E337" s="468">
        <v>51.500000000000021</v>
      </c>
      <c r="F337" s="468">
        <v>49.500000000000014</v>
      </c>
      <c r="G337" s="468">
        <v>47.800000000000026</v>
      </c>
      <c r="H337" s="468">
        <v>55.200000000000017</v>
      </c>
      <c r="I337" s="468">
        <v>56.900000000000006</v>
      </c>
      <c r="J337" s="468">
        <v>58.900000000000013</v>
      </c>
      <c r="K337" s="467">
        <v>54.9</v>
      </c>
      <c r="L337" s="467">
        <v>51.2</v>
      </c>
      <c r="M337" s="467">
        <v>156.02905000000001</v>
      </c>
    </row>
    <row r="338" spans="1:13">
      <c r="A338" s="246">
        <v>328</v>
      </c>
      <c r="B338" s="470" t="s">
        <v>152</v>
      </c>
      <c r="C338" s="467">
        <v>200</v>
      </c>
      <c r="D338" s="468">
        <v>197.23333333333335</v>
      </c>
      <c r="E338" s="468">
        <v>191.76666666666671</v>
      </c>
      <c r="F338" s="468">
        <v>183.53333333333336</v>
      </c>
      <c r="G338" s="468">
        <v>178.06666666666672</v>
      </c>
      <c r="H338" s="468">
        <v>205.4666666666667</v>
      </c>
      <c r="I338" s="468">
        <v>210.93333333333334</v>
      </c>
      <c r="J338" s="468">
        <v>219.16666666666669</v>
      </c>
      <c r="K338" s="467">
        <v>202.7</v>
      </c>
      <c r="L338" s="467">
        <v>189</v>
      </c>
      <c r="M338" s="467">
        <v>553.17250000000001</v>
      </c>
    </row>
    <row r="339" spans="1:13">
      <c r="A339" s="246">
        <v>329</v>
      </c>
      <c r="B339" s="470" t="s">
        <v>694</v>
      </c>
      <c r="C339" s="467">
        <v>202.2</v>
      </c>
      <c r="D339" s="468">
        <v>199.65</v>
      </c>
      <c r="E339" s="468">
        <v>189.85000000000002</v>
      </c>
      <c r="F339" s="468">
        <v>177.50000000000003</v>
      </c>
      <c r="G339" s="468">
        <v>167.70000000000005</v>
      </c>
      <c r="H339" s="468">
        <v>212</v>
      </c>
      <c r="I339" s="468">
        <v>221.8</v>
      </c>
      <c r="J339" s="468">
        <v>234.14999999999998</v>
      </c>
      <c r="K339" s="467">
        <v>209.45</v>
      </c>
      <c r="L339" s="467">
        <v>187.3</v>
      </c>
      <c r="M339" s="467">
        <v>30.902470000000001</v>
      </c>
    </row>
    <row r="340" spans="1:13">
      <c r="A340" s="246">
        <v>330</v>
      </c>
      <c r="B340" s="470" t="s">
        <v>153</v>
      </c>
      <c r="C340" s="467">
        <v>107.7</v>
      </c>
      <c r="D340" s="468">
        <v>107.09999999999998</v>
      </c>
      <c r="E340" s="468">
        <v>106.19999999999996</v>
      </c>
      <c r="F340" s="468">
        <v>104.69999999999997</v>
      </c>
      <c r="G340" s="468">
        <v>103.79999999999995</v>
      </c>
      <c r="H340" s="468">
        <v>108.59999999999997</v>
      </c>
      <c r="I340" s="468">
        <v>109.49999999999997</v>
      </c>
      <c r="J340" s="468">
        <v>110.99999999999997</v>
      </c>
      <c r="K340" s="467">
        <v>108</v>
      </c>
      <c r="L340" s="467">
        <v>105.6</v>
      </c>
      <c r="M340" s="467">
        <v>239.80945</v>
      </c>
    </row>
    <row r="341" spans="1:13">
      <c r="A341" s="246">
        <v>331</v>
      </c>
      <c r="B341" s="470" t="s">
        <v>448</v>
      </c>
      <c r="C341" s="467">
        <v>405.45</v>
      </c>
      <c r="D341" s="468">
        <v>408.66666666666669</v>
      </c>
      <c r="E341" s="468">
        <v>400.33333333333337</v>
      </c>
      <c r="F341" s="468">
        <v>395.2166666666667</v>
      </c>
      <c r="G341" s="468">
        <v>386.88333333333338</v>
      </c>
      <c r="H341" s="468">
        <v>413.78333333333336</v>
      </c>
      <c r="I341" s="468">
        <v>422.11666666666673</v>
      </c>
      <c r="J341" s="468">
        <v>427.23333333333335</v>
      </c>
      <c r="K341" s="467">
        <v>417</v>
      </c>
      <c r="L341" s="467">
        <v>403.55</v>
      </c>
      <c r="M341" s="467">
        <v>1.3405499999999999</v>
      </c>
    </row>
    <row r="342" spans="1:13">
      <c r="A342" s="246">
        <v>332</v>
      </c>
      <c r="B342" s="470" t="s">
        <v>148</v>
      </c>
      <c r="C342" s="467">
        <v>81.5</v>
      </c>
      <c r="D342" s="468">
        <v>80.2</v>
      </c>
      <c r="E342" s="468">
        <v>78.300000000000011</v>
      </c>
      <c r="F342" s="468">
        <v>75.100000000000009</v>
      </c>
      <c r="G342" s="468">
        <v>73.200000000000017</v>
      </c>
      <c r="H342" s="468">
        <v>83.4</v>
      </c>
      <c r="I342" s="468">
        <v>85.300000000000011</v>
      </c>
      <c r="J342" s="468">
        <v>88.5</v>
      </c>
      <c r="K342" s="467">
        <v>82.1</v>
      </c>
      <c r="L342" s="467">
        <v>77</v>
      </c>
      <c r="M342" s="467">
        <v>994.13238000000001</v>
      </c>
    </row>
    <row r="343" spans="1:13">
      <c r="A343" s="246">
        <v>333</v>
      </c>
      <c r="B343" s="470" t="s">
        <v>449</v>
      </c>
      <c r="C343" s="467">
        <v>62</v>
      </c>
      <c r="D343" s="468">
        <v>62.25</v>
      </c>
      <c r="E343" s="468">
        <v>61.3</v>
      </c>
      <c r="F343" s="468">
        <v>60.599999999999994</v>
      </c>
      <c r="G343" s="468">
        <v>59.649999999999991</v>
      </c>
      <c r="H343" s="468">
        <v>62.95</v>
      </c>
      <c r="I343" s="468">
        <v>63.900000000000006</v>
      </c>
      <c r="J343" s="468">
        <v>64.600000000000009</v>
      </c>
      <c r="K343" s="467">
        <v>63.2</v>
      </c>
      <c r="L343" s="467">
        <v>61.55</v>
      </c>
      <c r="M343" s="467">
        <v>31.162009999999999</v>
      </c>
    </row>
    <row r="344" spans="1:13">
      <c r="A344" s="246">
        <v>334</v>
      </c>
      <c r="B344" s="470" t="s">
        <v>450</v>
      </c>
      <c r="C344" s="467">
        <v>3213.35</v>
      </c>
      <c r="D344" s="468">
        <v>3256.1166666666668</v>
      </c>
      <c r="E344" s="468">
        <v>3157.2333333333336</v>
      </c>
      <c r="F344" s="468">
        <v>3101.1166666666668</v>
      </c>
      <c r="G344" s="468">
        <v>3002.2333333333336</v>
      </c>
      <c r="H344" s="468">
        <v>3312.2333333333336</v>
      </c>
      <c r="I344" s="468">
        <v>3411.1166666666668</v>
      </c>
      <c r="J344" s="468">
        <v>3467.2333333333336</v>
      </c>
      <c r="K344" s="467">
        <v>3355</v>
      </c>
      <c r="L344" s="467">
        <v>3200</v>
      </c>
      <c r="M344" s="467">
        <v>6.18689</v>
      </c>
    </row>
    <row r="345" spans="1:13">
      <c r="A345" s="246">
        <v>335</v>
      </c>
      <c r="B345" s="470" t="s">
        <v>755</v>
      </c>
      <c r="C345" s="467">
        <v>73.900000000000006</v>
      </c>
      <c r="D345" s="468">
        <v>74.466666666666654</v>
      </c>
      <c r="E345" s="468">
        <v>73.133333333333312</v>
      </c>
      <c r="F345" s="468">
        <v>72.36666666666666</v>
      </c>
      <c r="G345" s="468">
        <v>71.033333333333317</v>
      </c>
      <c r="H345" s="468">
        <v>75.233333333333306</v>
      </c>
      <c r="I345" s="468">
        <v>76.566666666666649</v>
      </c>
      <c r="J345" s="468">
        <v>77.3333333333333</v>
      </c>
      <c r="K345" s="467">
        <v>75.8</v>
      </c>
      <c r="L345" s="467">
        <v>73.7</v>
      </c>
      <c r="M345" s="467">
        <v>1.6077399999999999</v>
      </c>
    </row>
    <row r="346" spans="1:13">
      <c r="A346" s="246">
        <v>336</v>
      </c>
      <c r="B346" s="470" t="s">
        <v>151</v>
      </c>
      <c r="C346" s="467">
        <v>16787.3</v>
      </c>
      <c r="D346" s="468">
        <v>16769.100000000002</v>
      </c>
      <c r="E346" s="468">
        <v>16688.200000000004</v>
      </c>
      <c r="F346" s="468">
        <v>16589.100000000002</v>
      </c>
      <c r="G346" s="468">
        <v>16508.200000000004</v>
      </c>
      <c r="H346" s="468">
        <v>16868.200000000004</v>
      </c>
      <c r="I346" s="468">
        <v>16949.100000000006</v>
      </c>
      <c r="J346" s="468">
        <v>17048.200000000004</v>
      </c>
      <c r="K346" s="467">
        <v>16850</v>
      </c>
      <c r="L346" s="467">
        <v>16670</v>
      </c>
      <c r="M346" s="467">
        <v>0.47658</v>
      </c>
    </row>
    <row r="347" spans="1:13">
      <c r="A347" s="246">
        <v>337</v>
      </c>
      <c r="B347" s="470" t="s">
        <v>791</v>
      </c>
      <c r="C347" s="467">
        <v>41</v>
      </c>
      <c r="D347" s="468">
        <v>40.916666666666664</v>
      </c>
      <c r="E347" s="468">
        <v>39.883333333333326</v>
      </c>
      <c r="F347" s="468">
        <v>38.766666666666659</v>
      </c>
      <c r="G347" s="468">
        <v>37.73333333333332</v>
      </c>
      <c r="H347" s="468">
        <v>42.033333333333331</v>
      </c>
      <c r="I347" s="468">
        <v>43.066666666666677</v>
      </c>
      <c r="J347" s="468">
        <v>44.183333333333337</v>
      </c>
      <c r="K347" s="467">
        <v>41.95</v>
      </c>
      <c r="L347" s="467">
        <v>39.799999999999997</v>
      </c>
      <c r="M347" s="467">
        <v>23.691469999999999</v>
      </c>
    </row>
    <row r="348" spans="1:13">
      <c r="A348" s="246">
        <v>338</v>
      </c>
      <c r="B348" s="470" t="s">
        <v>451</v>
      </c>
      <c r="C348" s="467">
        <v>2105.3000000000002</v>
      </c>
      <c r="D348" s="468">
        <v>2080.7666666666669</v>
      </c>
      <c r="E348" s="468">
        <v>2011.5333333333338</v>
      </c>
      <c r="F348" s="468">
        <v>1917.7666666666669</v>
      </c>
      <c r="G348" s="468">
        <v>1848.5333333333338</v>
      </c>
      <c r="H348" s="468">
        <v>2174.5333333333338</v>
      </c>
      <c r="I348" s="468">
        <v>2243.7666666666664</v>
      </c>
      <c r="J348" s="468">
        <v>2337.5333333333338</v>
      </c>
      <c r="K348" s="467">
        <v>2150</v>
      </c>
      <c r="L348" s="467">
        <v>1987</v>
      </c>
      <c r="M348" s="467">
        <v>0.30041000000000001</v>
      </c>
    </row>
    <row r="349" spans="1:13">
      <c r="A349" s="246">
        <v>339</v>
      </c>
      <c r="B349" s="470" t="s">
        <v>790</v>
      </c>
      <c r="C349" s="467">
        <v>350.4</v>
      </c>
      <c r="D349" s="468">
        <v>350.9666666666667</v>
      </c>
      <c r="E349" s="468">
        <v>346.58333333333337</v>
      </c>
      <c r="F349" s="468">
        <v>342.76666666666665</v>
      </c>
      <c r="G349" s="468">
        <v>338.38333333333333</v>
      </c>
      <c r="H349" s="468">
        <v>354.78333333333342</v>
      </c>
      <c r="I349" s="468">
        <v>359.16666666666674</v>
      </c>
      <c r="J349" s="468">
        <v>362.98333333333346</v>
      </c>
      <c r="K349" s="467">
        <v>355.35</v>
      </c>
      <c r="L349" s="467">
        <v>347.15</v>
      </c>
      <c r="M349" s="467">
        <v>4.5354900000000002</v>
      </c>
    </row>
    <row r="350" spans="1:13">
      <c r="A350" s="246">
        <v>340</v>
      </c>
      <c r="B350" s="470" t="s">
        <v>265</v>
      </c>
      <c r="C350" s="467">
        <v>543.6</v>
      </c>
      <c r="D350" s="468">
        <v>547.18333333333339</v>
      </c>
      <c r="E350" s="468">
        <v>538.41666666666674</v>
      </c>
      <c r="F350" s="468">
        <v>533.23333333333335</v>
      </c>
      <c r="G350" s="468">
        <v>524.4666666666667</v>
      </c>
      <c r="H350" s="468">
        <v>552.36666666666679</v>
      </c>
      <c r="I350" s="468">
        <v>561.13333333333344</v>
      </c>
      <c r="J350" s="468">
        <v>566.31666666666683</v>
      </c>
      <c r="K350" s="467">
        <v>555.95000000000005</v>
      </c>
      <c r="L350" s="467">
        <v>542</v>
      </c>
      <c r="M350" s="467">
        <v>1.57656</v>
      </c>
    </row>
    <row r="351" spans="1:13">
      <c r="A351" s="246">
        <v>341</v>
      </c>
      <c r="B351" s="470" t="s">
        <v>155</v>
      </c>
      <c r="C351" s="467">
        <v>113.9</v>
      </c>
      <c r="D351" s="468">
        <v>113.78333333333335</v>
      </c>
      <c r="E351" s="468">
        <v>112.61666666666669</v>
      </c>
      <c r="F351" s="468">
        <v>111.33333333333334</v>
      </c>
      <c r="G351" s="468">
        <v>110.16666666666669</v>
      </c>
      <c r="H351" s="468">
        <v>115.06666666666669</v>
      </c>
      <c r="I351" s="468">
        <v>116.23333333333335</v>
      </c>
      <c r="J351" s="468">
        <v>117.51666666666669</v>
      </c>
      <c r="K351" s="467">
        <v>114.95</v>
      </c>
      <c r="L351" s="467">
        <v>112.5</v>
      </c>
      <c r="M351" s="467">
        <v>334.77141999999998</v>
      </c>
    </row>
    <row r="352" spans="1:13">
      <c r="A352" s="246">
        <v>342</v>
      </c>
      <c r="B352" s="470" t="s">
        <v>154</v>
      </c>
      <c r="C352" s="467">
        <v>126.7</v>
      </c>
      <c r="D352" s="468">
        <v>127.71666666666665</v>
      </c>
      <c r="E352" s="468">
        <v>122.73333333333332</v>
      </c>
      <c r="F352" s="468">
        <v>118.76666666666667</v>
      </c>
      <c r="G352" s="468">
        <v>113.78333333333333</v>
      </c>
      <c r="H352" s="468">
        <v>131.68333333333331</v>
      </c>
      <c r="I352" s="468">
        <v>136.66666666666663</v>
      </c>
      <c r="J352" s="468">
        <v>140.6333333333333</v>
      </c>
      <c r="K352" s="467">
        <v>132.69999999999999</v>
      </c>
      <c r="L352" s="467">
        <v>123.75</v>
      </c>
      <c r="M352" s="467">
        <v>43.915210000000002</v>
      </c>
    </row>
    <row r="353" spans="1:13">
      <c r="A353" s="246">
        <v>343</v>
      </c>
      <c r="B353" s="470" t="s">
        <v>452</v>
      </c>
      <c r="C353" s="467">
        <v>69.400000000000006</v>
      </c>
      <c r="D353" s="468">
        <v>69.233333333333334</v>
      </c>
      <c r="E353" s="468">
        <v>68.566666666666663</v>
      </c>
      <c r="F353" s="468">
        <v>67.733333333333334</v>
      </c>
      <c r="G353" s="468">
        <v>67.066666666666663</v>
      </c>
      <c r="H353" s="468">
        <v>70.066666666666663</v>
      </c>
      <c r="I353" s="468">
        <v>70.73333333333332</v>
      </c>
      <c r="J353" s="468">
        <v>71.566666666666663</v>
      </c>
      <c r="K353" s="467">
        <v>69.900000000000006</v>
      </c>
      <c r="L353" s="467">
        <v>68.400000000000006</v>
      </c>
      <c r="M353" s="467">
        <v>1.4961</v>
      </c>
    </row>
    <row r="354" spans="1:13">
      <c r="A354" s="246">
        <v>344</v>
      </c>
      <c r="B354" s="470" t="s">
        <v>266</v>
      </c>
      <c r="C354" s="467">
        <v>3650.6</v>
      </c>
      <c r="D354" s="468">
        <v>3657.1666666666665</v>
      </c>
      <c r="E354" s="468">
        <v>3594.333333333333</v>
      </c>
      <c r="F354" s="468">
        <v>3538.0666666666666</v>
      </c>
      <c r="G354" s="468">
        <v>3475.2333333333331</v>
      </c>
      <c r="H354" s="468">
        <v>3713.4333333333329</v>
      </c>
      <c r="I354" s="468">
        <v>3776.266666666666</v>
      </c>
      <c r="J354" s="468">
        <v>3832.5333333333328</v>
      </c>
      <c r="K354" s="467">
        <v>3720</v>
      </c>
      <c r="L354" s="467">
        <v>3600.9</v>
      </c>
      <c r="M354" s="467">
        <v>2.6875200000000001</v>
      </c>
    </row>
    <row r="355" spans="1:13">
      <c r="A355" s="246">
        <v>345</v>
      </c>
      <c r="B355" s="470" t="s">
        <v>453</v>
      </c>
      <c r="C355" s="467">
        <v>117.9</v>
      </c>
      <c r="D355" s="468">
        <v>118.46666666666665</v>
      </c>
      <c r="E355" s="468">
        <v>115.93333333333331</v>
      </c>
      <c r="F355" s="468">
        <v>113.96666666666665</v>
      </c>
      <c r="G355" s="468">
        <v>111.43333333333331</v>
      </c>
      <c r="H355" s="468">
        <v>120.43333333333331</v>
      </c>
      <c r="I355" s="468">
        <v>122.96666666666664</v>
      </c>
      <c r="J355" s="468">
        <v>124.93333333333331</v>
      </c>
      <c r="K355" s="467">
        <v>121</v>
      </c>
      <c r="L355" s="467">
        <v>116.5</v>
      </c>
      <c r="M355" s="467">
        <v>9.1853499999999997</v>
      </c>
    </row>
    <row r="356" spans="1:13">
      <c r="A356" s="246">
        <v>346</v>
      </c>
      <c r="B356" s="470" t="s">
        <v>454</v>
      </c>
      <c r="C356" s="467">
        <v>283.64999999999998</v>
      </c>
      <c r="D356" s="468">
        <v>282.71666666666664</v>
      </c>
      <c r="E356" s="468">
        <v>277.93333333333328</v>
      </c>
      <c r="F356" s="468">
        <v>272.21666666666664</v>
      </c>
      <c r="G356" s="468">
        <v>267.43333333333328</v>
      </c>
      <c r="H356" s="468">
        <v>288.43333333333328</v>
      </c>
      <c r="I356" s="468">
        <v>293.2166666666667</v>
      </c>
      <c r="J356" s="468">
        <v>298.93333333333328</v>
      </c>
      <c r="K356" s="467">
        <v>287.5</v>
      </c>
      <c r="L356" s="467">
        <v>277</v>
      </c>
      <c r="M356" s="467">
        <v>8.5888000000000009</v>
      </c>
    </row>
    <row r="357" spans="1:13">
      <c r="A357" s="246">
        <v>347</v>
      </c>
      <c r="B357" s="470" t="s">
        <v>455</v>
      </c>
      <c r="C357" s="467">
        <v>324.60000000000002</v>
      </c>
      <c r="D357" s="468">
        <v>323.2</v>
      </c>
      <c r="E357" s="468">
        <v>316.39999999999998</v>
      </c>
      <c r="F357" s="468">
        <v>308.2</v>
      </c>
      <c r="G357" s="468">
        <v>301.39999999999998</v>
      </c>
      <c r="H357" s="468">
        <v>331.4</v>
      </c>
      <c r="I357" s="468">
        <v>338.20000000000005</v>
      </c>
      <c r="J357" s="468">
        <v>346.4</v>
      </c>
      <c r="K357" s="467">
        <v>330</v>
      </c>
      <c r="L357" s="467">
        <v>315</v>
      </c>
      <c r="M357" s="467">
        <v>2.8782000000000001</v>
      </c>
    </row>
    <row r="358" spans="1:13">
      <c r="A358" s="246">
        <v>348</v>
      </c>
      <c r="B358" s="470" t="s">
        <v>267</v>
      </c>
      <c r="C358" s="467">
        <v>2676.05</v>
      </c>
      <c r="D358" s="468">
        <v>2655.7999999999997</v>
      </c>
      <c r="E358" s="468">
        <v>2581.2499999999995</v>
      </c>
      <c r="F358" s="468">
        <v>2486.4499999999998</v>
      </c>
      <c r="G358" s="468">
        <v>2411.8999999999996</v>
      </c>
      <c r="H358" s="468">
        <v>2750.5999999999995</v>
      </c>
      <c r="I358" s="468">
        <v>2825.1499999999996</v>
      </c>
      <c r="J358" s="468">
        <v>2919.9499999999994</v>
      </c>
      <c r="K358" s="467">
        <v>2730.35</v>
      </c>
      <c r="L358" s="467">
        <v>2561</v>
      </c>
      <c r="M358" s="467">
        <v>6.23888</v>
      </c>
    </row>
    <row r="359" spans="1:13">
      <c r="A359" s="246">
        <v>349</v>
      </c>
      <c r="B359" s="470" t="s">
        <v>268</v>
      </c>
      <c r="C359" s="467">
        <v>366.45</v>
      </c>
      <c r="D359" s="468">
        <v>368.05</v>
      </c>
      <c r="E359" s="468">
        <v>363.6</v>
      </c>
      <c r="F359" s="468">
        <v>360.75</v>
      </c>
      <c r="G359" s="468">
        <v>356.3</v>
      </c>
      <c r="H359" s="468">
        <v>370.90000000000003</v>
      </c>
      <c r="I359" s="468">
        <v>375.34999999999997</v>
      </c>
      <c r="J359" s="468">
        <v>378.20000000000005</v>
      </c>
      <c r="K359" s="467">
        <v>372.5</v>
      </c>
      <c r="L359" s="467">
        <v>365.2</v>
      </c>
      <c r="M359" s="467">
        <v>1.3942099999999999</v>
      </c>
    </row>
    <row r="360" spans="1:13">
      <c r="A360" s="246">
        <v>350</v>
      </c>
      <c r="B360" s="470" t="s">
        <v>456</v>
      </c>
      <c r="C360" s="467">
        <v>224.2</v>
      </c>
      <c r="D360" s="468">
        <v>223.18333333333331</v>
      </c>
      <c r="E360" s="468">
        <v>219.11666666666662</v>
      </c>
      <c r="F360" s="468">
        <v>214.0333333333333</v>
      </c>
      <c r="G360" s="468">
        <v>209.96666666666661</v>
      </c>
      <c r="H360" s="468">
        <v>228.26666666666662</v>
      </c>
      <c r="I360" s="468">
        <v>232.33333333333329</v>
      </c>
      <c r="J360" s="468">
        <v>237.41666666666663</v>
      </c>
      <c r="K360" s="467">
        <v>227.25</v>
      </c>
      <c r="L360" s="467">
        <v>218.1</v>
      </c>
      <c r="M360" s="467">
        <v>7.0744499999999997</v>
      </c>
    </row>
    <row r="361" spans="1:13">
      <c r="A361" s="246">
        <v>351</v>
      </c>
      <c r="B361" s="470" t="s">
        <v>758</v>
      </c>
      <c r="C361" s="467">
        <v>410.6</v>
      </c>
      <c r="D361" s="468">
        <v>412.5</v>
      </c>
      <c r="E361" s="468">
        <v>408.1</v>
      </c>
      <c r="F361" s="468">
        <v>405.6</v>
      </c>
      <c r="G361" s="468">
        <v>401.20000000000005</v>
      </c>
      <c r="H361" s="468">
        <v>415</v>
      </c>
      <c r="I361" s="468">
        <v>419.4</v>
      </c>
      <c r="J361" s="468">
        <v>421.9</v>
      </c>
      <c r="K361" s="467">
        <v>416.9</v>
      </c>
      <c r="L361" s="467">
        <v>410</v>
      </c>
      <c r="M361" s="467">
        <v>0.33609</v>
      </c>
    </row>
    <row r="362" spans="1:13">
      <c r="A362" s="246">
        <v>352</v>
      </c>
      <c r="B362" s="470" t="s">
        <v>457</v>
      </c>
      <c r="C362" s="467">
        <v>83.4</v>
      </c>
      <c r="D362" s="468">
        <v>83.149999999999991</v>
      </c>
      <c r="E362" s="468">
        <v>82.249999999999986</v>
      </c>
      <c r="F362" s="468">
        <v>81.099999999999994</v>
      </c>
      <c r="G362" s="468">
        <v>80.199999999999989</v>
      </c>
      <c r="H362" s="468">
        <v>84.299999999999983</v>
      </c>
      <c r="I362" s="468">
        <v>85.199999999999989</v>
      </c>
      <c r="J362" s="468">
        <v>86.34999999999998</v>
      </c>
      <c r="K362" s="467">
        <v>84.05</v>
      </c>
      <c r="L362" s="467">
        <v>82</v>
      </c>
      <c r="M362" s="467">
        <v>7.11252</v>
      </c>
    </row>
    <row r="363" spans="1:13">
      <c r="A363" s="246">
        <v>353</v>
      </c>
      <c r="B363" s="470" t="s">
        <v>163</v>
      </c>
      <c r="C363" s="467">
        <v>1153.2</v>
      </c>
      <c r="D363" s="468">
        <v>1160.7333333333333</v>
      </c>
      <c r="E363" s="468">
        <v>1142.4666666666667</v>
      </c>
      <c r="F363" s="468">
        <v>1131.7333333333333</v>
      </c>
      <c r="G363" s="468">
        <v>1113.4666666666667</v>
      </c>
      <c r="H363" s="468">
        <v>1171.4666666666667</v>
      </c>
      <c r="I363" s="468">
        <v>1189.7333333333336</v>
      </c>
      <c r="J363" s="468">
        <v>1200.4666666666667</v>
      </c>
      <c r="K363" s="467">
        <v>1179</v>
      </c>
      <c r="L363" s="467">
        <v>1150</v>
      </c>
      <c r="M363" s="467">
        <v>9.2326700000000006</v>
      </c>
    </row>
    <row r="364" spans="1:13">
      <c r="A364" s="246">
        <v>354</v>
      </c>
      <c r="B364" s="470" t="s">
        <v>156</v>
      </c>
      <c r="C364" s="467">
        <v>29127.95</v>
      </c>
      <c r="D364" s="468">
        <v>29323.833333333332</v>
      </c>
      <c r="E364" s="468">
        <v>28760.316666666666</v>
      </c>
      <c r="F364" s="468">
        <v>28392.683333333334</v>
      </c>
      <c r="G364" s="468">
        <v>27829.166666666668</v>
      </c>
      <c r="H364" s="468">
        <v>29691.466666666664</v>
      </c>
      <c r="I364" s="468">
        <v>30254.983333333334</v>
      </c>
      <c r="J364" s="468">
        <v>30622.616666666661</v>
      </c>
      <c r="K364" s="467">
        <v>29887.35</v>
      </c>
      <c r="L364" s="467">
        <v>28956.2</v>
      </c>
      <c r="M364" s="467">
        <v>0.29382999999999998</v>
      </c>
    </row>
    <row r="365" spans="1:13">
      <c r="A365" s="246">
        <v>355</v>
      </c>
      <c r="B365" s="470" t="s">
        <v>458</v>
      </c>
      <c r="C365" s="467">
        <v>2306.35</v>
      </c>
      <c r="D365" s="468">
        <v>2293.4833333333331</v>
      </c>
      <c r="E365" s="468">
        <v>2263.2666666666664</v>
      </c>
      <c r="F365" s="468">
        <v>2220.1833333333334</v>
      </c>
      <c r="G365" s="468">
        <v>2189.9666666666667</v>
      </c>
      <c r="H365" s="468">
        <v>2336.5666666666662</v>
      </c>
      <c r="I365" s="468">
        <v>2366.7833333333324</v>
      </c>
      <c r="J365" s="468">
        <v>2409.8666666666659</v>
      </c>
      <c r="K365" s="467">
        <v>2323.6999999999998</v>
      </c>
      <c r="L365" s="467">
        <v>2250.4</v>
      </c>
      <c r="M365" s="467">
        <v>2.8716200000000001</v>
      </c>
    </row>
    <row r="366" spans="1:13">
      <c r="A366" s="246">
        <v>356</v>
      </c>
      <c r="B366" s="470" t="s">
        <v>158</v>
      </c>
      <c r="C366" s="467">
        <v>241.2</v>
      </c>
      <c r="D366" s="468">
        <v>242.33333333333334</v>
      </c>
      <c r="E366" s="468">
        <v>239.7166666666667</v>
      </c>
      <c r="F366" s="468">
        <v>238.23333333333335</v>
      </c>
      <c r="G366" s="468">
        <v>235.6166666666667</v>
      </c>
      <c r="H366" s="468">
        <v>243.81666666666669</v>
      </c>
      <c r="I366" s="468">
        <v>246.43333333333331</v>
      </c>
      <c r="J366" s="468">
        <v>247.91666666666669</v>
      </c>
      <c r="K366" s="467">
        <v>244.95</v>
      </c>
      <c r="L366" s="467">
        <v>240.85</v>
      </c>
      <c r="M366" s="467">
        <v>17.758990000000001</v>
      </c>
    </row>
    <row r="367" spans="1:13">
      <c r="A367" s="246">
        <v>357</v>
      </c>
      <c r="B367" s="470" t="s">
        <v>269</v>
      </c>
      <c r="C367" s="467">
        <v>5390.6</v>
      </c>
      <c r="D367" s="468">
        <v>5394.8166666666666</v>
      </c>
      <c r="E367" s="468">
        <v>5345.6333333333332</v>
      </c>
      <c r="F367" s="468">
        <v>5300.666666666667</v>
      </c>
      <c r="G367" s="468">
        <v>5251.4833333333336</v>
      </c>
      <c r="H367" s="468">
        <v>5439.7833333333328</v>
      </c>
      <c r="I367" s="468">
        <v>5488.9666666666653</v>
      </c>
      <c r="J367" s="468">
        <v>5533.9333333333325</v>
      </c>
      <c r="K367" s="467">
        <v>5444</v>
      </c>
      <c r="L367" s="467">
        <v>5349.85</v>
      </c>
      <c r="M367" s="467">
        <v>1.0943499999999999</v>
      </c>
    </row>
    <row r="368" spans="1:13">
      <c r="A368" s="246">
        <v>358</v>
      </c>
      <c r="B368" s="470" t="s">
        <v>459</v>
      </c>
      <c r="C368" s="467">
        <v>206.9</v>
      </c>
      <c r="D368" s="468">
        <v>206.23333333333335</v>
      </c>
      <c r="E368" s="468">
        <v>202.66666666666669</v>
      </c>
      <c r="F368" s="468">
        <v>198.43333333333334</v>
      </c>
      <c r="G368" s="468">
        <v>194.86666666666667</v>
      </c>
      <c r="H368" s="468">
        <v>210.4666666666667</v>
      </c>
      <c r="I368" s="468">
        <v>214.03333333333336</v>
      </c>
      <c r="J368" s="468">
        <v>218.26666666666671</v>
      </c>
      <c r="K368" s="467">
        <v>209.8</v>
      </c>
      <c r="L368" s="467">
        <v>202</v>
      </c>
      <c r="M368" s="467">
        <v>18.28369</v>
      </c>
    </row>
    <row r="369" spans="1:13">
      <c r="A369" s="246">
        <v>359</v>
      </c>
      <c r="B369" s="470" t="s">
        <v>460</v>
      </c>
      <c r="C369" s="467">
        <v>739.55</v>
      </c>
      <c r="D369" s="468">
        <v>750.56666666666661</v>
      </c>
      <c r="E369" s="468">
        <v>724.13333333333321</v>
      </c>
      <c r="F369" s="468">
        <v>708.71666666666658</v>
      </c>
      <c r="G369" s="468">
        <v>682.28333333333319</v>
      </c>
      <c r="H369" s="468">
        <v>765.98333333333323</v>
      </c>
      <c r="I369" s="468">
        <v>792.41666666666663</v>
      </c>
      <c r="J369" s="468">
        <v>807.83333333333326</v>
      </c>
      <c r="K369" s="467">
        <v>777</v>
      </c>
      <c r="L369" s="467">
        <v>735.15</v>
      </c>
      <c r="M369" s="467">
        <v>0.45250000000000001</v>
      </c>
    </row>
    <row r="370" spans="1:13">
      <c r="A370" s="246">
        <v>360</v>
      </c>
      <c r="B370" s="470" t="s">
        <v>160</v>
      </c>
      <c r="C370" s="467">
        <v>1846.85</v>
      </c>
      <c r="D370" s="468">
        <v>1840.6333333333332</v>
      </c>
      <c r="E370" s="468">
        <v>1826.2666666666664</v>
      </c>
      <c r="F370" s="468">
        <v>1805.6833333333332</v>
      </c>
      <c r="G370" s="468">
        <v>1791.3166666666664</v>
      </c>
      <c r="H370" s="468">
        <v>1861.2166666666665</v>
      </c>
      <c r="I370" s="468">
        <v>1875.5833333333333</v>
      </c>
      <c r="J370" s="468">
        <v>1896.1666666666665</v>
      </c>
      <c r="K370" s="467">
        <v>1855</v>
      </c>
      <c r="L370" s="467">
        <v>1820.05</v>
      </c>
      <c r="M370" s="467">
        <v>4.6650700000000001</v>
      </c>
    </row>
    <row r="371" spans="1:13">
      <c r="A371" s="246">
        <v>361</v>
      </c>
      <c r="B371" s="470" t="s">
        <v>157</v>
      </c>
      <c r="C371" s="467">
        <v>1707</v>
      </c>
      <c r="D371" s="468">
        <v>1699.7666666666667</v>
      </c>
      <c r="E371" s="468">
        <v>1684.5333333333333</v>
      </c>
      <c r="F371" s="468">
        <v>1662.0666666666666</v>
      </c>
      <c r="G371" s="468">
        <v>1646.8333333333333</v>
      </c>
      <c r="H371" s="468">
        <v>1722.2333333333333</v>
      </c>
      <c r="I371" s="468">
        <v>1737.4666666666665</v>
      </c>
      <c r="J371" s="468">
        <v>1759.9333333333334</v>
      </c>
      <c r="K371" s="467">
        <v>1715</v>
      </c>
      <c r="L371" s="467">
        <v>1677.3</v>
      </c>
      <c r="M371" s="467">
        <v>4.4301000000000004</v>
      </c>
    </row>
    <row r="372" spans="1:13">
      <c r="A372" s="246">
        <v>362</v>
      </c>
      <c r="B372" s="470" t="s">
        <v>756</v>
      </c>
      <c r="C372" s="467">
        <v>1042.45</v>
      </c>
      <c r="D372" s="468">
        <v>1035.1166666666666</v>
      </c>
      <c r="E372" s="468">
        <v>1006.2333333333331</v>
      </c>
      <c r="F372" s="468">
        <v>970.01666666666654</v>
      </c>
      <c r="G372" s="468">
        <v>941.1333333333331</v>
      </c>
      <c r="H372" s="468">
        <v>1071.333333333333</v>
      </c>
      <c r="I372" s="468">
        <v>1100.2166666666667</v>
      </c>
      <c r="J372" s="468">
        <v>1136.4333333333332</v>
      </c>
      <c r="K372" s="467">
        <v>1064</v>
      </c>
      <c r="L372" s="467">
        <v>998.9</v>
      </c>
      <c r="M372" s="467">
        <v>2.5836800000000002</v>
      </c>
    </row>
    <row r="373" spans="1:13">
      <c r="A373" s="246">
        <v>363</v>
      </c>
      <c r="B373" s="470" t="s">
        <v>461</v>
      </c>
      <c r="C373" s="467">
        <v>1492.05</v>
      </c>
      <c r="D373" s="468">
        <v>1493.55</v>
      </c>
      <c r="E373" s="468">
        <v>1473.5</v>
      </c>
      <c r="F373" s="468">
        <v>1454.95</v>
      </c>
      <c r="G373" s="468">
        <v>1434.9</v>
      </c>
      <c r="H373" s="468">
        <v>1512.1</v>
      </c>
      <c r="I373" s="468">
        <v>1532.1499999999996</v>
      </c>
      <c r="J373" s="468">
        <v>1550.6999999999998</v>
      </c>
      <c r="K373" s="467">
        <v>1513.6</v>
      </c>
      <c r="L373" s="467">
        <v>1475</v>
      </c>
      <c r="M373" s="467">
        <v>2.99722</v>
      </c>
    </row>
    <row r="374" spans="1:13">
      <c r="A374" s="246">
        <v>364</v>
      </c>
      <c r="B374" s="470" t="s">
        <v>757</v>
      </c>
      <c r="C374" s="467">
        <v>1143.8</v>
      </c>
      <c r="D374" s="468">
        <v>1129.6166666666666</v>
      </c>
      <c r="E374" s="468">
        <v>1107.1833333333332</v>
      </c>
      <c r="F374" s="468">
        <v>1070.5666666666666</v>
      </c>
      <c r="G374" s="468">
        <v>1048.1333333333332</v>
      </c>
      <c r="H374" s="468">
        <v>1166.2333333333331</v>
      </c>
      <c r="I374" s="468">
        <v>1188.6666666666665</v>
      </c>
      <c r="J374" s="468">
        <v>1225.2833333333331</v>
      </c>
      <c r="K374" s="467">
        <v>1152.05</v>
      </c>
      <c r="L374" s="467">
        <v>1093</v>
      </c>
      <c r="M374" s="467">
        <v>1.4514100000000001</v>
      </c>
    </row>
    <row r="375" spans="1:13">
      <c r="A375" s="246">
        <v>365</v>
      </c>
      <c r="B375" s="470" t="s">
        <v>159</v>
      </c>
      <c r="C375" s="467">
        <v>114.35</v>
      </c>
      <c r="D375" s="468">
        <v>113.41666666666667</v>
      </c>
      <c r="E375" s="468">
        <v>112.03333333333335</v>
      </c>
      <c r="F375" s="468">
        <v>109.71666666666667</v>
      </c>
      <c r="G375" s="468">
        <v>108.33333333333334</v>
      </c>
      <c r="H375" s="468">
        <v>115.73333333333335</v>
      </c>
      <c r="I375" s="468">
        <v>117.11666666666667</v>
      </c>
      <c r="J375" s="468">
        <v>119.43333333333335</v>
      </c>
      <c r="K375" s="467">
        <v>114.8</v>
      </c>
      <c r="L375" s="467">
        <v>111.1</v>
      </c>
      <c r="M375" s="467">
        <v>68.767259999999993</v>
      </c>
    </row>
    <row r="376" spans="1:13">
      <c r="A376" s="246">
        <v>366</v>
      </c>
      <c r="B376" s="470" t="s">
        <v>162</v>
      </c>
      <c r="C376" s="467">
        <v>219.85</v>
      </c>
      <c r="D376" s="468">
        <v>218.31666666666669</v>
      </c>
      <c r="E376" s="468">
        <v>216.48333333333338</v>
      </c>
      <c r="F376" s="468">
        <v>213.11666666666667</v>
      </c>
      <c r="G376" s="468">
        <v>211.28333333333336</v>
      </c>
      <c r="H376" s="468">
        <v>221.68333333333339</v>
      </c>
      <c r="I376" s="468">
        <v>223.51666666666671</v>
      </c>
      <c r="J376" s="468">
        <v>226.88333333333341</v>
      </c>
      <c r="K376" s="467">
        <v>220.15</v>
      </c>
      <c r="L376" s="467">
        <v>214.95</v>
      </c>
      <c r="M376" s="467">
        <v>100.3814</v>
      </c>
    </row>
    <row r="377" spans="1:13">
      <c r="A377" s="246">
        <v>367</v>
      </c>
      <c r="B377" s="470" t="s">
        <v>462</v>
      </c>
      <c r="C377" s="467">
        <v>305.55</v>
      </c>
      <c r="D377" s="468">
        <v>298.84999999999997</v>
      </c>
      <c r="E377" s="468">
        <v>278.69999999999993</v>
      </c>
      <c r="F377" s="468">
        <v>251.84999999999997</v>
      </c>
      <c r="G377" s="468">
        <v>231.69999999999993</v>
      </c>
      <c r="H377" s="468">
        <v>325.69999999999993</v>
      </c>
      <c r="I377" s="468">
        <v>345.84999999999991</v>
      </c>
      <c r="J377" s="468">
        <v>372.69999999999993</v>
      </c>
      <c r="K377" s="467">
        <v>319</v>
      </c>
      <c r="L377" s="467">
        <v>272</v>
      </c>
      <c r="M377" s="467">
        <v>124.28986</v>
      </c>
    </row>
    <row r="378" spans="1:13">
      <c r="A378" s="246">
        <v>368</v>
      </c>
      <c r="B378" s="470" t="s">
        <v>270</v>
      </c>
      <c r="C378" s="467">
        <v>268.2</v>
      </c>
      <c r="D378" s="468">
        <v>269.7166666666667</v>
      </c>
      <c r="E378" s="468">
        <v>265.18333333333339</v>
      </c>
      <c r="F378" s="468">
        <v>262.16666666666669</v>
      </c>
      <c r="G378" s="468">
        <v>257.63333333333338</v>
      </c>
      <c r="H378" s="468">
        <v>272.73333333333341</v>
      </c>
      <c r="I378" s="468">
        <v>277.26666666666671</v>
      </c>
      <c r="J378" s="468">
        <v>280.28333333333342</v>
      </c>
      <c r="K378" s="467">
        <v>274.25</v>
      </c>
      <c r="L378" s="467">
        <v>266.7</v>
      </c>
      <c r="M378" s="467">
        <v>2.0478999999999998</v>
      </c>
    </row>
    <row r="379" spans="1:13">
      <c r="A379" s="246">
        <v>369</v>
      </c>
      <c r="B379" s="470" t="s">
        <v>463</v>
      </c>
      <c r="C379" s="467">
        <v>131.05000000000001</v>
      </c>
      <c r="D379" s="468">
        <v>131.9</v>
      </c>
      <c r="E379" s="468">
        <v>129.20000000000002</v>
      </c>
      <c r="F379" s="468">
        <v>127.35000000000002</v>
      </c>
      <c r="G379" s="468">
        <v>124.65000000000003</v>
      </c>
      <c r="H379" s="468">
        <v>133.75</v>
      </c>
      <c r="I379" s="468">
        <v>136.44999999999999</v>
      </c>
      <c r="J379" s="468">
        <v>138.29999999999998</v>
      </c>
      <c r="K379" s="467">
        <v>134.6</v>
      </c>
      <c r="L379" s="467">
        <v>130.05000000000001</v>
      </c>
      <c r="M379" s="467">
        <v>1.2222200000000001</v>
      </c>
    </row>
    <row r="380" spans="1:13">
      <c r="A380" s="246">
        <v>370</v>
      </c>
      <c r="B380" s="470" t="s">
        <v>464</v>
      </c>
      <c r="C380" s="467">
        <v>5845</v>
      </c>
      <c r="D380" s="468">
        <v>5828.3499999999995</v>
      </c>
      <c r="E380" s="468">
        <v>5756.6999999999989</v>
      </c>
      <c r="F380" s="468">
        <v>5668.4</v>
      </c>
      <c r="G380" s="468">
        <v>5596.7499999999991</v>
      </c>
      <c r="H380" s="468">
        <v>5916.6499999999987</v>
      </c>
      <c r="I380" s="468">
        <v>5988.2999999999984</v>
      </c>
      <c r="J380" s="468">
        <v>6076.5999999999985</v>
      </c>
      <c r="K380" s="467">
        <v>5900</v>
      </c>
      <c r="L380" s="467">
        <v>5740.05</v>
      </c>
      <c r="M380" s="467">
        <v>0.30068</v>
      </c>
    </row>
    <row r="381" spans="1:13">
      <c r="A381" s="246">
        <v>371</v>
      </c>
      <c r="B381" s="470" t="s">
        <v>271</v>
      </c>
      <c r="C381" s="467">
        <v>13770.05</v>
      </c>
      <c r="D381" s="468">
        <v>13679.666666666666</v>
      </c>
      <c r="E381" s="468">
        <v>13460.383333333331</v>
      </c>
      <c r="F381" s="468">
        <v>13150.716666666665</v>
      </c>
      <c r="G381" s="468">
        <v>12931.433333333331</v>
      </c>
      <c r="H381" s="468">
        <v>13989.333333333332</v>
      </c>
      <c r="I381" s="468">
        <v>14208.616666666669</v>
      </c>
      <c r="J381" s="468">
        <v>14518.283333333333</v>
      </c>
      <c r="K381" s="467">
        <v>13898.95</v>
      </c>
      <c r="L381" s="467">
        <v>13370</v>
      </c>
      <c r="M381" s="467">
        <v>9.4259999999999997E-2</v>
      </c>
    </row>
    <row r="382" spans="1:13">
      <c r="A382" s="246">
        <v>372</v>
      </c>
      <c r="B382" s="470" t="s">
        <v>161</v>
      </c>
      <c r="C382" s="467">
        <v>35.6</v>
      </c>
      <c r="D382" s="468">
        <v>35.766666666666673</v>
      </c>
      <c r="E382" s="468">
        <v>34.833333333333343</v>
      </c>
      <c r="F382" s="468">
        <v>34.06666666666667</v>
      </c>
      <c r="G382" s="468">
        <v>33.13333333333334</v>
      </c>
      <c r="H382" s="468">
        <v>36.533333333333346</v>
      </c>
      <c r="I382" s="468">
        <v>37.466666666666669</v>
      </c>
      <c r="J382" s="468">
        <v>38.233333333333348</v>
      </c>
      <c r="K382" s="467">
        <v>36.700000000000003</v>
      </c>
      <c r="L382" s="467">
        <v>35</v>
      </c>
      <c r="M382" s="467">
        <v>1756.5373</v>
      </c>
    </row>
    <row r="383" spans="1:13">
      <c r="A383" s="246">
        <v>373</v>
      </c>
      <c r="B383" s="470" t="s">
        <v>272</v>
      </c>
      <c r="C383" s="467">
        <v>650.79999999999995</v>
      </c>
      <c r="D383" s="468">
        <v>653.51666666666665</v>
      </c>
      <c r="E383" s="468">
        <v>642.0333333333333</v>
      </c>
      <c r="F383" s="468">
        <v>633.26666666666665</v>
      </c>
      <c r="G383" s="468">
        <v>621.7833333333333</v>
      </c>
      <c r="H383" s="468">
        <v>662.2833333333333</v>
      </c>
      <c r="I383" s="468">
        <v>673.76666666666665</v>
      </c>
      <c r="J383" s="468">
        <v>682.5333333333333</v>
      </c>
      <c r="K383" s="467">
        <v>665</v>
      </c>
      <c r="L383" s="467">
        <v>644.75</v>
      </c>
      <c r="M383" s="467">
        <v>1.2419899999999999</v>
      </c>
    </row>
    <row r="384" spans="1:13">
      <c r="A384" s="246">
        <v>374</v>
      </c>
      <c r="B384" s="470" t="s">
        <v>165</v>
      </c>
      <c r="C384" s="467">
        <v>187.55</v>
      </c>
      <c r="D384" s="468">
        <v>188.66666666666666</v>
      </c>
      <c r="E384" s="468">
        <v>185.33333333333331</v>
      </c>
      <c r="F384" s="468">
        <v>183.11666666666665</v>
      </c>
      <c r="G384" s="468">
        <v>179.7833333333333</v>
      </c>
      <c r="H384" s="468">
        <v>190.88333333333333</v>
      </c>
      <c r="I384" s="468">
        <v>194.21666666666664</v>
      </c>
      <c r="J384" s="468">
        <v>196.43333333333334</v>
      </c>
      <c r="K384" s="467">
        <v>192</v>
      </c>
      <c r="L384" s="467">
        <v>186.45</v>
      </c>
      <c r="M384" s="467">
        <v>142.40635</v>
      </c>
    </row>
    <row r="385" spans="1:13">
      <c r="A385" s="246">
        <v>375</v>
      </c>
      <c r="B385" s="470" t="s">
        <v>166</v>
      </c>
      <c r="C385" s="467">
        <v>135.5</v>
      </c>
      <c r="D385" s="468">
        <v>134.5</v>
      </c>
      <c r="E385" s="468">
        <v>132.69999999999999</v>
      </c>
      <c r="F385" s="468">
        <v>129.89999999999998</v>
      </c>
      <c r="G385" s="468">
        <v>128.09999999999997</v>
      </c>
      <c r="H385" s="468">
        <v>137.30000000000001</v>
      </c>
      <c r="I385" s="468">
        <v>139.10000000000002</v>
      </c>
      <c r="J385" s="468">
        <v>141.90000000000003</v>
      </c>
      <c r="K385" s="467">
        <v>136.30000000000001</v>
      </c>
      <c r="L385" s="467">
        <v>131.69999999999999</v>
      </c>
      <c r="M385" s="467">
        <v>47.181489999999997</v>
      </c>
    </row>
    <row r="386" spans="1:13">
      <c r="A386" s="246">
        <v>376</v>
      </c>
      <c r="B386" s="470" t="s">
        <v>465</v>
      </c>
      <c r="C386" s="467">
        <v>238.15</v>
      </c>
      <c r="D386" s="468">
        <v>238.76666666666665</v>
      </c>
      <c r="E386" s="468">
        <v>237.1333333333333</v>
      </c>
      <c r="F386" s="468">
        <v>236.11666666666665</v>
      </c>
      <c r="G386" s="468">
        <v>234.48333333333329</v>
      </c>
      <c r="H386" s="468">
        <v>239.7833333333333</v>
      </c>
      <c r="I386" s="468">
        <v>241.41666666666663</v>
      </c>
      <c r="J386" s="468">
        <v>242.43333333333331</v>
      </c>
      <c r="K386" s="467">
        <v>240.4</v>
      </c>
      <c r="L386" s="467">
        <v>237.75</v>
      </c>
      <c r="M386" s="467">
        <v>3.0947300000000002</v>
      </c>
    </row>
    <row r="387" spans="1:13">
      <c r="A387" s="246">
        <v>377</v>
      </c>
      <c r="B387" s="470" t="s">
        <v>466</v>
      </c>
      <c r="C387" s="467">
        <v>555.45000000000005</v>
      </c>
      <c r="D387" s="468">
        <v>558.58333333333337</v>
      </c>
      <c r="E387" s="468">
        <v>541.91666666666674</v>
      </c>
      <c r="F387" s="468">
        <v>528.38333333333333</v>
      </c>
      <c r="G387" s="468">
        <v>511.7166666666667</v>
      </c>
      <c r="H387" s="468">
        <v>572.11666666666679</v>
      </c>
      <c r="I387" s="468">
        <v>588.78333333333353</v>
      </c>
      <c r="J387" s="468">
        <v>602.31666666666683</v>
      </c>
      <c r="K387" s="467">
        <v>575.25</v>
      </c>
      <c r="L387" s="467">
        <v>545.04999999999995</v>
      </c>
      <c r="M387" s="467">
        <v>1.4098599999999999</v>
      </c>
    </row>
    <row r="388" spans="1:13">
      <c r="A388" s="246">
        <v>378</v>
      </c>
      <c r="B388" s="470" t="s">
        <v>467</v>
      </c>
      <c r="C388" s="467">
        <v>28.95</v>
      </c>
      <c r="D388" s="468">
        <v>28.8</v>
      </c>
      <c r="E388" s="468">
        <v>28.3</v>
      </c>
      <c r="F388" s="468">
        <v>27.65</v>
      </c>
      <c r="G388" s="468">
        <v>27.15</v>
      </c>
      <c r="H388" s="468">
        <v>29.450000000000003</v>
      </c>
      <c r="I388" s="468">
        <v>29.950000000000003</v>
      </c>
      <c r="J388" s="468">
        <v>30.600000000000005</v>
      </c>
      <c r="K388" s="467">
        <v>29.3</v>
      </c>
      <c r="L388" s="467">
        <v>28.15</v>
      </c>
      <c r="M388" s="467">
        <v>77.565280000000001</v>
      </c>
    </row>
    <row r="389" spans="1:13">
      <c r="A389" s="246">
        <v>379</v>
      </c>
      <c r="B389" s="470" t="s">
        <v>468</v>
      </c>
      <c r="C389" s="467">
        <v>182.55</v>
      </c>
      <c r="D389" s="468">
        <v>183.35</v>
      </c>
      <c r="E389" s="468">
        <v>181.2</v>
      </c>
      <c r="F389" s="468">
        <v>179.85</v>
      </c>
      <c r="G389" s="468">
        <v>177.7</v>
      </c>
      <c r="H389" s="468">
        <v>184.7</v>
      </c>
      <c r="I389" s="468">
        <v>186.85000000000002</v>
      </c>
      <c r="J389" s="468">
        <v>188.2</v>
      </c>
      <c r="K389" s="467">
        <v>185.5</v>
      </c>
      <c r="L389" s="467">
        <v>182</v>
      </c>
      <c r="M389" s="467">
        <v>55.243650000000002</v>
      </c>
    </row>
    <row r="390" spans="1:13">
      <c r="A390" s="246">
        <v>380</v>
      </c>
      <c r="B390" s="470" t="s">
        <v>273</v>
      </c>
      <c r="C390" s="467">
        <v>518.54999999999995</v>
      </c>
      <c r="D390" s="468">
        <v>517.68333333333328</v>
      </c>
      <c r="E390" s="468">
        <v>513.36666666666656</v>
      </c>
      <c r="F390" s="468">
        <v>508.18333333333328</v>
      </c>
      <c r="G390" s="468">
        <v>503.86666666666656</v>
      </c>
      <c r="H390" s="468">
        <v>522.86666666666656</v>
      </c>
      <c r="I390" s="468">
        <v>527.18333333333339</v>
      </c>
      <c r="J390" s="468">
        <v>532.36666666666656</v>
      </c>
      <c r="K390" s="467">
        <v>522</v>
      </c>
      <c r="L390" s="467">
        <v>512.5</v>
      </c>
      <c r="M390" s="467">
        <v>1.4230400000000001</v>
      </c>
    </row>
    <row r="391" spans="1:13">
      <c r="A391" s="246">
        <v>381</v>
      </c>
      <c r="B391" s="470" t="s">
        <v>469</v>
      </c>
      <c r="C391" s="467">
        <v>301.8</v>
      </c>
      <c r="D391" s="468">
        <v>300.53333333333336</v>
      </c>
      <c r="E391" s="468">
        <v>294.41666666666674</v>
      </c>
      <c r="F391" s="468">
        <v>287.03333333333336</v>
      </c>
      <c r="G391" s="468">
        <v>280.91666666666674</v>
      </c>
      <c r="H391" s="468">
        <v>307.91666666666674</v>
      </c>
      <c r="I391" s="468">
        <v>314.03333333333342</v>
      </c>
      <c r="J391" s="468">
        <v>321.41666666666674</v>
      </c>
      <c r="K391" s="467">
        <v>306.64999999999998</v>
      </c>
      <c r="L391" s="467">
        <v>293.14999999999998</v>
      </c>
      <c r="M391" s="467">
        <v>18.205079999999999</v>
      </c>
    </row>
    <row r="392" spans="1:13">
      <c r="A392" s="246">
        <v>382</v>
      </c>
      <c r="B392" s="470" t="s">
        <v>470</v>
      </c>
      <c r="C392" s="467">
        <v>79.099999999999994</v>
      </c>
      <c r="D392" s="468">
        <v>79.099999999999994</v>
      </c>
      <c r="E392" s="468">
        <v>77.599999999999994</v>
      </c>
      <c r="F392" s="468">
        <v>76.099999999999994</v>
      </c>
      <c r="G392" s="468">
        <v>74.599999999999994</v>
      </c>
      <c r="H392" s="468">
        <v>80.599999999999994</v>
      </c>
      <c r="I392" s="468">
        <v>82.1</v>
      </c>
      <c r="J392" s="468">
        <v>83.6</v>
      </c>
      <c r="K392" s="467">
        <v>80.599999999999994</v>
      </c>
      <c r="L392" s="467">
        <v>77.599999999999994</v>
      </c>
      <c r="M392" s="467">
        <v>59.36016</v>
      </c>
    </row>
    <row r="393" spans="1:13">
      <c r="A393" s="246">
        <v>383</v>
      </c>
      <c r="B393" s="470" t="s">
        <v>471</v>
      </c>
      <c r="C393" s="467">
        <v>1918.15</v>
      </c>
      <c r="D393" s="468">
        <v>1926.7166666666665</v>
      </c>
      <c r="E393" s="468">
        <v>1903.4333333333329</v>
      </c>
      <c r="F393" s="468">
        <v>1888.7166666666665</v>
      </c>
      <c r="G393" s="468">
        <v>1865.4333333333329</v>
      </c>
      <c r="H393" s="468">
        <v>1941.4333333333329</v>
      </c>
      <c r="I393" s="468">
        <v>1964.7166666666662</v>
      </c>
      <c r="J393" s="468">
        <v>1979.4333333333329</v>
      </c>
      <c r="K393" s="467">
        <v>1950</v>
      </c>
      <c r="L393" s="467">
        <v>1912</v>
      </c>
      <c r="M393" s="467">
        <v>0.15629999999999999</v>
      </c>
    </row>
    <row r="394" spans="1:13">
      <c r="A394" s="246">
        <v>384</v>
      </c>
      <c r="B394" s="470" t="s">
        <v>472</v>
      </c>
      <c r="C394" s="467">
        <v>343.25</v>
      </c>
      <c r="D394" s="468">
        <v>342.64999999999992</v>
      </c>
      <c r="E394" s="468">
        <v>339.49999999999983</v>
      </c>
      <c r="F394" s="468">
        <v>335.74999999999989</v>
      </c>
      <c r="G394" s="468">
        <v>332.5999999999998</v>
      </c>
      <c r="H394" s="468">
        <v>346.39999999999986</v>
      </c>
      <c r="I394" s="468">
        <v>349.54999999999995</v>
      </c>
      <c r="J394" s="468">
        <v>353.2999999999999</v>
      </c>
      <c r="K394" s="467">
        <v>345.8</v>
      </c>
      <c r="L394" s="467">
        <v>338.9</v>
      </c>
      <c r="M394" s="467">
        <v>6.6131200000000003</v>
      </c>
    </row>
    <row r="395" spans="1:13">
      <c r="A395" s="246">
        <v>385</v>
      </c>
      <c r="B395" s="470" t="s">
        <v>473</v>
      </c>
      <c r="C395" s="467">
        <v>188.35</v>
      </c>
      <c r="D395" s="468">
        <v>186.80000000000004</v>
      </c>
      <c r="E395" s="468">
        <v>180.60000000000008</v>
      </c>
      <c r="F395" s="468">
        <v>172.85000000000005</v>
      </c>
      <c r="G395" s="468">
        <v>166.65000000000009</v>
      </c>
      <c r="H395" s="468">
        <v>194.55000000000007</v>
      </c>
      <c r="I395" s="468">
        <v>200.75000000000006</v>
      </c>
      <c r="J395" s="468">
        <v>208.50000000000006</v>
      </c>
      <c r="K395" s="467">
        <v>193</v>
      </c>
      <c r="L395" s="467">
        <v>179.05</v>
      </c>
      <c r="M395" s="467">
        <v>12.194290000000001</v>
      </c>
    </row>
    <row r="396" spans="1:13">
      <c r="A396" s="246">
        <v>386</v>
      </c>
      <c r="B396" s="470" t="s">
        <v>474</v>
      </c>
      <c r="C396" s="467">
        <v>895.9</v>
      </c>
      <c r="D396" s="468">
        <v>892.38333333333321</v>
      </c>
      <c r="E396" s="468">
        <v>886.71666666666647</v>
      </c>
      <c r="F396" s="468">
        <v>877.5333333333333</v>
      </c>
      <c r="G396" s="468">
        <v>871.86666666666656</v>
      </c>
      <c r="H396" s="468">
        <v>901.56666666666638</v>
      </c>
      <c r="I396" s="468">
        <v>907.23333333333312</v>
      </c>
      <c r="J396" s="468">
        <v>916.41666666666629</v>
      </c>
      <c r="K396" s="467">
        <v>898.05</v>
      </c>
      <c r="L396" s="467">
        <v>883.2</v>
      </c>
      <c r="M396" s="467">
        <v>2.5149900000000001</v>
      </c>
    </row>
    <row r="397" spans="1:13">
      <c r="A397" s="246">
        <v>387</v>
      </c>
      <c r="B397" s="470" t="s">
        <v>167</v>
      </c>
      <c r="C397" s="467">
        <v>1926.2</v>
      </c>
      <c r="D397" s="468">
        <v>1931.3166666666666</v>
      </c>
      <c r="E397" s="468">
        <v>1915.8333333333333</v>
      </c>
      <c r="F397" s="468">
        <v>1905.4666666666667</v>
      </c>
      <c r="G397" s="468">
        <v>1889.9833333333333</v>
      </c>
      <c r="H397" s="468">
        <v>1941.6833333333332</v>
      </c>
      <c r="I397" s="468">
        <v>1957.1666666666667</v>
      </c>
      <c r="J397" s="468">
        <v>1967.5333333333331</v>
      </c>
      <c r="K397" s="467">
        <v>1946.8</v>
      </c>
      <c r="L397" s="467">
        <v>1920.95</v>
      </c>
      <c r="M397" s="467">
        <v>64.338790000000003</v>
      </c>
    </row>
    <row r="398" spans="1:13">
      <c r="A398" s="246">
        <v>388</v>
      </c>
      <c r="B398" s="470" t="s">
        <v>815</v>
      </c>
      <c r="C398" s="467">
        <v>977.2</v>
      </c>
      <c r="D398" s="468">
        <v>979.35</v>
      </c>
      <c r="E398" s="468">
        <v>969</v>
      </c>
      <c r="F398" s="468">
        <v>960.8</v>
      </c>
      <c r="G398" s="468">
        <v>950.44999999999993</v>
      </c>
      <c r="H398" s="468">
        <v>987.55000000000007</v>
      </c>
      <c r="I398" s="468">
        <v>997.9000000000002</v>
      </c>
      <c r="J398" s="468">
        <v>1006.1000000000001</v>
      </c>
      <c r="K398" s="467">
        <v>989.7</v>
      </c>
      <c r="L398" s="467">
        <v>971.15</v>
      </c>
      <c r="M398" s="467">
        <v>8.4522999999999993</v>
      </c>
    </row>
    <row r="399" spans="1:13">
      <c r="A399" s="246">
        <v>389</v>
      </c>
      <c r="B399" s="470" t="s">
        <v>274</v>
      </c>
      <c r="C399" s="467">
        <v>1005</v>
      </c>
      <c r="D399" s="468">
        <v>1005.8333333333334</v>
      </c>
      <c r="E399" s="468">
        <v>994.16666666666674</v>
      </c>
      <c r="F399" s="468">
        <v>983.33333333333337</v>
      </c>
      <c r="G399" s="468">
        <v>971.66666666666674</v>
      </c>
      <c r="H399" s="468">
        <v>1016.6666666666667</v>
      </c>
      <c r="I399" s="468">
        <v>1028.3333333333335</v>
      </c>
      <c r="J399" s="468">
        <v>1039.1666666666667</v>
      </c>
      <c r="K399" s="467">
        <v>1017.5</v>
      </c>
      <c r="L399" s="467">
        <v>995</v>
      </c>
      <c r="M399" s="467">
        <v>23.70879</v>
      </c>
    </row>
    <row r="400" spans="1:13">
      <c r="A400" s="246">
        <v>390</v>
      </c>
      <c r="B400" s="470" t="s">
        <v>476</v>
      </c>
      <c r="C400" s="467">
        <v>26.15</v>
      </c>
      <c r="D400" s="468">
        <v>26.049999999999997</v>
      </c>
      <c r="E400" s="468">
        <v>25.899999999999995</v>
      </c>
      <c r="F400" s="468">
        <v>25.65</v>
      </c>
      <c r="G400" s="468">
        <v>25.499999999999996</v>
      </c>
      <c r="H400" s="468">
        <v>26.299999999999994</v>
      </c>
      <c r="I400" s="468">
        <v>26.45</v>
      </c>
      <c r="J400" s="468">
        <v>26.699999999999992</v>
      </c>
      <c r="K400" s="467">
        <v>26.2</v>
      </c>
      <c r="L400" s="467">
        <v>25.8</v>
      </c>
      <c r="M400" s="467">
        <v>17.530940000000001</v>
      </c>
    </row>
    <row r="401" spans="1:13">
      <c r="A401" s="246">
        <v>391</v>
      </c>
      <c r="B401" s="470" t="s">
        <v>477</v>
      </c>
      <c r="C401" s="467">
        <v>2264.6</v>
      </c>
      <c r="D401" s="468">
        <v>2286.0833333333335</v>
      </c>
      <c r="E401" s="468">
        <v>2239.5166666666669</v>
      </c>
      <c r="F401" s="468">
        <v>2214.4333333333334</v>
      </c>
      <c r="G401" s="468">
        <v>2167.8666666666668</v>
      </c>
      <c r="H401" s="468">
        <v>2311.166666666667</v>
      </c>
      <c r="I401" s="468">
        <v>2357.7333333333336</v>
      </c>
      <c r="J401" s="468">
        <v>2382.8166666666671</v>
      </c>
      <c r="K401" s="467">
        <v>2332.65</v>
      </c>
      <c r="L401" s="467">
        <v>2261</v>
      </c>
      <c r="M401" s="467">
        <v>0.41927999999999999</v>
      </c>
    </row>
    <row r="402" spans="1:13">
      <c r="A402" s="246">
        <v>392</v>
      </c>
      <c r="B402" s="470" t="s">
        <v>172</v>
      </c>
      <c r="C402" s="467">
        <v>6299.4</v>
      </c>
      <c r="D402" s="468">
        <v>6298.2999999999993</v>
      </c>
      <c r="E402" s="468">
        <v>6254.3999999999987</v>
      </c>
      <c r="F402" s="468">
        <v>6209.4</v>
      </c>
      <c r="G402" s="468">
        <v>6165.4999999999991</v>
      </c>
      <c r="H402" s="468">
        <v>6343.2999999999984</v>
      </c>
      <c r="I402" s="468">
        <v>6387.2</v>
      </c>
      <c r="J402" s="468">
        <v>6432.199999999998</v>
      </c>
      <c r="K402" s="467">
        <v>6342.2</v>
      </c>
      <c r="L402" s="467">
        <v>6253.3</v>
      </c>
      <c r="M402" s="467">
        <v>2.9767100000000002</v>
      </c>
    </row>
    <row r="403" spans="1:13">
      <c r="A403" s="246">
        <v>393</v>
      </c>
      <c r="B403" s="470" t="s">
        <v>478</v>
      </c>
      <c r="C403" s="467">
        <v>7802.05</v>
      </c>
      <c r="D403" s="468">
        <v>7800.7333333333327</v>
      </c>
      <c r="E403" s="468">
        <v>7756.4666666666653</v>
      </c>
      <c r="F403" s="468">
        <v>7710.8833333333323</v>
      </c>
      <c r="G403" s="468">
        <v>7666.616666666665</v>
      </c>
      <c r="H403" s="468">
        <v>7846.3166666666657</v>
      </c>
      <c r="I403" s="468">
        <v>7890.5833333333339</v>
      </c>
      <c r="J403" s="468">
        <v>7936.1666666666661</v>
      </c>
      <c r="K403" s="467">
        <v>7845</v>
      </c>
      <c r="L403" s="467">
        <v>7755.15</v>
      </c>
      <c r="M403" s="467">
        <v>0.13542000000000001</v>
      </c>
    </row>
    <row r="404" spans="1:13">
      <c r="A404" s="246">
        <v>394</v>
      </c>
      <c r="B404" s="470" t="s">
        <v>479</v>
      </c>
      <c r="C404" s="467">
        <v>4969.1499999999996</v>
      </c>
      <c r="D404" s="468">
        <v>4980.0666666666666</v>
      </c>
      <c r="E404" s="468">
        <v>4933.1333333333332</v>
      </c>
      <c r="F404" s="468">
        <v>4897.1166666666668</v>
      </c>
      <c r="G404" s="468">
        <v>4850.1833333333334</v>
      </c>
      <c r="H404" s="468">
        <v>5016.083333333333</v>
      </c>
      <c r="I404" s="468">
        <v>5063.0166666666655</v>
      </c>
      <c r="J404" s="468">
        <v>5099.0333333333328</v>
      </c>
      <c r="K404" s="467">
        <v>5027</v>
      </c>
      <c r="L404" s="467">
        <v>4944.05</v>
      </c>
      <c r="M404" s="467">
        <v>0.10403</v>
      </c>
    </row>
    <row r="405" spans="1:13">
      <c r="A405" s="246">
        <v>395</v>
      </c>
      <c r="B405" s="470" t="s">
        <v>759</v>
      </c>
      <c r="C405" s="467">
        <v>95.2</v>
      </c>
      <c r="D405" s="468">
        <v>95.533333333333346</v>
      </c>
      <c r="E405" s="468">
        <v>93.916666666666686</v>
      </c>
      <c r="F405" s="468">
        <v>92.63333333333334</v>
      </c>
      <c r="G405" s="468">
        <v>91.01666666666668</v>
      </c>
      <c r="H405" s="468">
        <v>96.816666666666691</v>
      </c>
      <c r="I405" s="468">
        <v>98.433333333333337</v>
      </c>
      <c r="J405" s="468">
        <v>99.716666666666697</v>
      </c>
      <c r="K405" s="467">
        <v>97.15</v>
      </c>
      <c r="L405" s="467">
        <v>94.25</v>
      </c>
      <c r="M405" s="467">
        <v>4.9748599999999996</v>
      </c>
    </row>
    <row r="406" spans="1:13">
      <c r="A406" s="246">
        <v>396</v>
      </c>
      <c r="B406" s="470" t="s">
        <v>480</v>
      </c>
      <c r="C406" s="467">
        <v>374.1</v>
      </c>
      <c r="D406" s="468">
        <v>374.63333333333338</v>
      </c>
      <c r="E406" s="468">
        <v>372.46666666666675</v>
      </c>
      <c r="F406" s="468">
        <v>370.83333333333337</v>
      </c>
      <c r="G406" s="468">
        <v>368.66666666666674</v>
      </c>
      <c r="H406" s="468">
        <v>376.26666666666677</v>
      </c>
      <c r="I406" s="468">
        <v>378.43333333333339</v>
      </c>
      <c r="J406" s="468">
        <v>380.06666666666678</v>
      </c>
      <c r="K406" s="467">
        <v>376.8</v>
      </c>
      <c r="L406" s="467">
        <v>373</v>
      </c>
      <c r="M406" s="467">
        <v>1.4962800000000001</v>
      </c>
    </row>
    <row r="407" spans="1:13">
      <c r="A407" s="246">
        <v>397</v>
      </c>
      <c r="B407" s="470" t="s">
        <v>761</v>
      </c>
      <c r="C407" s="467">
        <v>287</v>
      </c>
      <c r="D407" s="468">
        <v>288.7166666666667</v>
      </c>
      <c r="E407" s="468">
        <v>284.33333333333337</v>
      </c>
      <c r="F407" s="468">
        <v>281.66666666666669</v>
      </c>
      <c r="G407" s="468">
        <v>277.28333333333336</v>
      </c>
      <c r="H407" s="468">
        <v>291.38333333333338</v>
      </c>
      <c r="I407" s="468">
        <v>295.76666666666671</v>
      </c>
      <c r="J407" s="468">
        <v>298.43333333333339</v>
      </c>
      <c r="K407" s="467">
        <v>293.10000000000002</v>
      </c>
      <c r="L407" s="467">
        <v>286.05</v>
      </c>
      <c r="M407" s="467">
        <v>5.7329400000000001</v>
      </c>
    </row>
    <row r="408" spans="1:13">
      <c r="A408" s="246">
        <v>398</v>
      </c>
      <c r="B408" s="470" t="s">
        <v>481</v>
      </c>
      <c r="C408" s="467">
        <v>2022.9</v>
      </c>
      <c r="D408" s="468">
        <v>2019.3</v>
      </c>
      <c r="E408" s="468">
        <v>2003.6</v>
      </c>
      <c r="F408" s="468">
        <v>1984.3</v>
      </c>
      <c r="G408" s="468">
        <v>1968.6</v>
      </c>
      <c r="H408" s="468">
        <v>2038.6</v>
      </c>
      <c r="I408" s="468">
        <v>2054.3000000000002</v>
      </c>
      <c r="J408" s="468">
        <v>2073.6</v>
      </c>
      <c r="K408" s="467">
        <v>2035</v>
      </c>
      <c r="L408" s="467">
        <v>2000</v>
      </c>
      <c r="M408" s="467">
        <v>6.8129999999999996E-2</v>
      </c>
    </row>
    <row r="409" spans="1:13">
      <c r="A409" s="246">
        <v>399</v>
      </c>
      <c r="B409" s="470" t="s">
        <v>482</v>
      </c>
      <c r="C409" s="467">
        <v>448.85</v>
      </c>
      <c r="D409" s="468">
        <v>449.58333333333331</v>
      </c>
      <c r="E409" s="468">
        <v>441.16666666666663</v>
      </c>
      <c r="F409" s="468">
        <v>433.48333333333329</v>
      </c>
      <c r="G409" s="468">
        <v>425.06666666666661</v>
      </c>
      <c r="H409" s="468">
        <v>457.26666666666665</v>
      </c>
      <c r="I409" s="468">
        <v>465.68333333333328</v>
      </c>
      <c r="J409" s="468">
        <v>473.36666666666667</v>
      </c>
      <c r="K409" s="467">
        <v>458</v>
      </c>
      <c r="L409" s="467">
        <v>441.9</v>
      </c>
      <c r="M409" s="467">
        <v>4.8601599999999996</v>
      </c>
    </row>
    <row r="410" spans="1:13">
      <c r="A410" s="246">
        <v>400</v>
      </c>
      <c r="B410" s="470" t="s">
        <v>760</v>
      </c>
      <c r="C410" s="467">
        <v>118.9</v>
      </c>
      <c r="D410" s="468">
        <v>118.06666666666668</v>
      </c>
      <c r="E410" s="468">
        <v>115.73333333333335</v>
      </c>
      <c r="F410" s="468">
        <v>112.56666666666668</v>
      </c>
      <c r="G410" s="468">
        <v>110.23333333333335</v>
      </c>
      <c r="H410" s="468">
        <v>121.23333333333335</v>
      </c>
      <c r="I410" s="468">
        <v>123.56666666666669</v>
      </c>
      <c r="J410" s="468">
        <v>126.73333333333335</v>
      </c>
      <c r="K410" s="467">
        <v>120.4</v>
      </c>
      <c r="L410" s="467">
        <v>114.9</v>
      </c>
      <c r="M410" s="467">
        <v>60.381570000000004</v>
      </c>
    </row>
    <row r="411" spans="1:13">
      <c r="A411" s="246">
        <v>401</v>
      </c>
      <c r="B411" s="470" t="s">
        <v>483</v>
      </c>
      <c r="C411" s="467">
        <v>196.5</v>
      </c>
      <c r="D411" s="468">
        <v>196.48333333333335</v>
      </c>
      <c r="E411" s="468">
        <v>194.4666666666667</v>
      </c>
      <c r="F411" s="468">
        <v>192.43333333333334</v>
      </c>
      <c r="G411" s="468">
        <v>190.41666666666669</v>
      </c>
      <c r="H411" s="468">
        <v>198.51666666666671</v>
      </c>
      <c r="I411" s="468">
        <v>200.53333333333336</v>
      </c>
      <c r="J411" s="468">
        <v>202.56666666666672</v>
      </c>
      <c r="K411" s="467">
        <v>198.5</v>
      </c>
      <c r="L411" s="467">
        <v>194.45</v>
      </c>
      <c r="M411" s="467">
        <v>0.65044000000000002</v>
      </c>
    </row>
    <row r="412" spans="1:13">
      <c r="A412" s="246">
        <v>402</v>
      </c>
      <c r="B412" s="470" t="s">
        <v>170</v>
      </c>
      <c r="C412" s="467">
        <v>27309.95</v>
      </c>
      <c r="D412" s="468">
        <v>27527.833333333332</v>
      </c>
      <c r="E412" s="468">
        <v>27020.516666666663</v>
      </c>
      <c r="F412" s="468">
        <v>26731.083333333332</v>
      </c>
      <c r="G412" s="468">
        <v>26223.766666666663</v>
      </c>
      <c r="H412" s="468">
        <v>27817.266666666663</v>
      </c>
      <c r="I412" s="468">
        <v>28324.583333333336</v>
      </c>
      <c r="J412" s="468">
        <v>28614.016666666663</v>
      </c>
      <c r="K412" s="467">
        <v>28035.15</v>
      </c>
      <c r="L412" s="467">
        <v>27238.400000000001</v>
      </c>
      <c r="M412" s="467">
        <v>0.49736000000000002</v>
      </c>
    </row>
    <row r="413" spans="1:13">
      <c r="A413" s="246">
        <v>403</v>
      </c>
      <c r="B413" s="470" t="s">
        <v>484</v>
      </c>
      <c r="C413" s="467">
        <v>1635.8</v>
      </c>
      <c r="D413" s="468">
        <v>1634.7666666666667</v>
      </c>
      <c r="E413" s="468">
        <v>1616.0333333333333</v>
      </c>
      <c r="F413" s="468">
        <v>1596.2666666666667</v>
      </c>
      <c r="G413" s="468">
        <v>1577.5333333333333</v>
      </c>
      <c r="H413" s="468">
        <v>1654.5333333333333</v>
      </c>
      <c r="I413" s="468">
        <v>1673.2666666666664</v>
      </c>
      <c r="J413" s="468">
        <v>1693.0333333333333</v>
      </c>
      <c r="K413" s="467">
        <v>1653.5</v>
      </c>
      <c r="L413" s="467">
        <v>1615</v>
      </c>
      <c r="M413" s="467">
        <v>0.81454000000000004</v>
      </c>
    </row>
    <row r="414" spans="1:13">
      <c r="A414" s="246">
        <v>404</v>
      </c>
      <c r="B414" s="470" t="s">
        <v>173</v>
      </c>
      <c r="C414" s="467">
        <v>1332.75</v>
      </c>
      <c r="D414" s="468">
        <v>1323.3666666666666</v>
      </c>
      <c r="E414" s="468">
        <v>1305.7333333333331</v>
      </c>
      <c r="F414" s="468">
        <v>1278.7166666666665</v>
      </c>
      <c r="G414" s="468">
        <v>1261.083333333333</v>
      </c>
      <c r="H414" s="468">
        <v>1350.3833333333332</v>
      </c>
      <c r="I414" s="468">
        <v>1368.0166666666669</v>
      </c>
      <c r="J414" s="468">
        <v>1395.0333333333333</v>
      </c>
      <c r="K414" s="467">
        <v>1341</v>
      </c>
      <c r="L414" s="467">
        <v>1296.3499999999999</v>
      </c>
      <c r="M414" s="467">
        <v>18.185510000000001</v>
      </c>
    </row>
    <row r="415" spans="1:13">
      <c r="A415" s="246">
        <v>405</v>
      </c>
      <c r="B415" s="470" t="s">
        <v>171</v>
      </c>
      <c r="C415" s="467">
        <v>1883</v>
      </c>
      <c r="D415" s="468">
        <v>1875.7</v>
      </c>
      <c r="E415" s="468">
        <v>1862.3000000000002</v>
      </c>
      <c r="F415" s="468">
        <v>1841.6000000000001</v>
      </c>
      <c r="G415" s="468">
        <v>1828.2000000000003</v>
      </c>
      <c r="H415" s="468">
        <v>1896.4</v>
      </c>
      <c r="I415" s="468">
        <v>1909.8000000000002</v>
      </c>
      <c r="J415" s="468">
        <v>1930.5</v>
      </c>
      <c r="K415" s="467">
        <v>1889.1</v>
      </c>
      <c r="L415" s="467">
        <v>1855</v>
      </c>
      <c r="M415" s="467">
        <v>1.6025199999999999</v>
      </c>
    </row>
    <row r="416" spans="1:13">
      <c r="A416" s="246">
        <v>406</v>
      </c>
      <c r="B416" s="470" t="s">
        <v>485</v>
      </c>
      <c r="C416" s="467">
        <v>469.05</v>
      </c>
      <c r="D416" s="468">
        <v>470.41666666666669</v>
      </c>
      <c r="E416" s="468">
        <v>458.98333333333335</v>
      </c>
      <c r="F416" s="468">
        <v>448.91666666666669</v>
      </c>
      <c r="G416" s="468">
        <v>437.48333333333335</v>
      </c>
      <c r="H416" s="468">
        <v>480.48333333333335</v>
      </c>
      <c r="I416" s="468">
        <v>491.91666666666663</v>
      </c>
      <c r="J416" s="468">
        <v>501.98333333333335</v>
      </c>
      <c r="K416" s="467">
        <v>481.85</v>
      </c>
      <c r="L416" s="467">
        <v>460.35</v>
      </c>
      <c r="M416" s="467">
        <v>7.2970800000000002</v>
      </c>
    </row>
    <row r="417" spans="1:13">
      <c r="A417" s="246">
        <v>407</v>
      </c>
      <c r="B417" s="470" t="s">
        <v>486</v>
      </c>
      <c r="C417" s="467">
        <v>1240.4000000000001</v>
      </c>
      <c r="D417" s="468">
        <v>1243.4833333333333</v>
      </c>
      <c r="E417" s="468">
        <v>1226.9666666666667</v>
      </c>
      <c r="F417" s="468">
        <v>1213.5333333333333</v>
      </c>
      <c r="G417" s="468">
        <v>1197.0166666666667</v>
      </c>
      <c r="H417" s="468">
        <v>1256.9166666666667</v>
      </c>
      <c r="I417" s="468">
        <v>1273.4333333333336</v>
      </c>
      <c r="J417" s="468">
        <v>1286.8666666666668</v>
      </c>
      <c r="K417" s="467">
        <v>1260</v>
      </c>
      <c r="L417" s="467">
        <v>1230.05</v>
      </c>
      <c r="M417" s="467">
        <v>0.99292000000000002</v>
      </c>
    </row>
    <row r="418" spans="1:13">
      <c r="A418" s="246">
        <v>408</v>
      </c>
      <c r="B418" s="470" t="s">
        <v>762</v>
      </c>
      <c r="C418" s="467">
        <v>1649.7</v>
      </c>
      <c r="D418" s="468">
        <v>1626.2333333333333</v>
      </c>
      <c r="E418" s="468">
        <v>1598.4666666666667</v>
      </c>
      <c r="F418" s="468">
        <v>1547.2333333333333</v>
      </c>
      <c r="G418" s="468">
        <v>1519.4666666666667</v>
      </c>
      <c r="H418" s="468">
        <v>1677.4666666666667</v>
      </c>
      <c r="I418" s="468">
        <v>1705.2333333333336</v>
      </c>
      <c r="J418" s="468">
        <v>1756.4666666666667</v>
      </c>
      <c r="K418" s="467">
        <v>1654</v>
      </c>
      <c r="L418" s="467">
        <v>1575</v>
      </c>
      <c r="M418" s="467">
        <v>5.8590999999999998</v>
      </c>
    </row>
    <row r="419" spans="1:13">
      <c r="A419" s="246">
        <v>409</v>
      </c>
      <c r="B419" s="470" t="s">
        <v>487</v>
      </c>
      <c r="C419" s="467">
        <v>592.15</v>
      </c>
      <c r="D419" s="468">
        <v>595.01666666666665</v>
      </c>
      <c r="E419" s="468">
        <v>587.13333333333333</v>
      </c>
      <c r="F419" s="468">
        <v>582.11666666666667</v>
      </c>
      <c r="G419" s="468">
        <v>574.23333333333335</v>
      </c>
      <c r="H419" s="468">
        <v>600.0333333333333</v>
      </c>
      <c r="I419" s="468">
        <v>607.91666666666652</v>
      </c>
      <c r="J419" s="468">
        <v>612.93333333333328</v>
      </c>
      <c r="K419" s="467">
        <v>602.9</v>
      </c>
      <c r="L419" s="467">
        <v>590</v>
      </c>
      <c r="M419" s="467">
        <v>0.76704000000000006</v>
      </c>
    </row>
    <row r="420" spans="1:13">
      <c r="A420" s="246">
        <v>410</v>
      </c>
      <c r="B420" s="470" t="s">
        <v>488</v>
      </c>
      <c r="C420" s="467">
        <v>10.25</v>
      </c>
      <c r="D420" s="468">
        <v>10.083333333333334</v>
      </c>
      <c r="E420" s="468">
        <v>9.7666666666666675</v>
      </c>
      <c r="F420" s="468">
        <v>9.2833333333333332</v>
      </c>
      <c r="G420" s="468">
        <v>8.9666666666666668</v>
      </c>
      <c r="H420" s="468">
        <v>10.566666666666668</v>
      </c>
      <c r="I420" s="468">
        <v>10.883333333333335</v>
      </c>
      <c r="J420" s="468">
        <v>11.366666666666669</v>
      </c>
      <c r="K420" s="467">
        <v>10.4</v>
      </c>
      <c r="L420" s="467">
        <v>9.6</v>
      </c>
      <c r="M420" s="467">
        <v>1480.8665900000001</v>
      </c>
    </row>
    <row r="421" spans="1:13">
      <c r="A421" s="246">
        <v>411</v>
      </c>
      <c r="B421" s="470" t="s">
        <v>763</v>
      </c>
      <c r="C421" s="467">
        <v>63.6</v>
      </c>
      <c r="D421" s="468">
        <v>63.233333333333327</v>
      </c>
      <c r="E421" s="468">
        <v>62.616666666666653</v>
      </c>
      <c r="F421" s="468">
        <v>61.633333333333326</v>
      </c>
      <c r="G421" s="468">
        <v>61.016666666666652</v>
      </c>
      <c r="H421" s="468">
        <v>64.216666666666654</v>
      </c>
      <c r="I421" s="468">
        <v>64.833333333333329</v>
      </c>
      <c r="J421" s="468">
        <v>65.816666666666663</v>
      </c>
      <c r="K421" s="467">
        <v>63.85</v>
      </c>
      <c r="L421" s="467">
        <v>62.25</v>
      </c>
      <c r="M421" s="467">
        <v>18.790310000000002</v>
      </c>
    </row>
    <row r="422" spans="1:13">
      <c r="A422" s="246">
        <v>412</v>
      </c>
      <c r="B422" s="470" t="s">
        <v>489</v>
      </c>
      <c r="C422" s="467">
        <v>102.6</v>
      </c>
      <c r="D422" s="468">
        <v>103.56666666666666</v>
      </c>
      <c r="E422" s="468">
        <v>101.13333333333333</v>
      </c>
      <c r="F422" s="468">
        <v>99.666666666666657</v>
      </c>
      <c r="G422" s="468">
        <v>97.23333333333332</v>
      </c>
      <c r="H422" s="468">
        <v>105.03333333333333</v>
      </c>
      <c r="I422" s="468">
        <v>107.46666666666667</v>
      </c>
      <c r="J422" s="468">
        <v>108.93333333333334</v>
      </c>
      <c r="K422" s="467">
        <v>106</v>
      </c>
      <c r="L422" s="467">
        <v>102.1</v>
      </c>
      <c r="M422" s="467">
        <v>3.0949599999999999</v>
      </c>
    </row>
    <row r="423" spans="1:13">
      <c r="A423" s="246">
        <v>413</v>
      </c>
      <c r="B423" s="470" t="s">
        <v>169</v>
      </c>
      <c r="C423" s="467">
        <v>361.7</v>
      </c>
      <c r="D423" s="468">
        <v>362.5</v>
      </c>
      <c r="E423" s="468">
        <v>358</v>
      </c>
      <c r="F423" s="468">
        <v>354.3</v>
      </c>
      <c r="G423" s="468">
        <v>349.8</v>
      </c>
      <c r="H423" s="468">
        <v>366.2</v>
      </c>
      <c r="I423" s="468">
        <v>370.7</v>
      </c>
      <c r="J423" s="468">
        <v>374.4</v>
      </c>
      <c r="K423" s="467">
        <v>367</v>
      </c>
      <c r="L423" s="467">
        <v>358.8</v>
      </c>
      <c r="M423" s="467">
        <v>417.39323999999999</v>
      </c>
    </row>
    <row r="424" spans="1:13">
      <c r="A424" s="246">
        <v>414</v>
      </c>
      <c r="B424" s="470" t="s">
        <v>168</v>
      </c>
      <c r="C424" s="467">
        <v>146.30000000000001</v>
      </c>
      <c r="D424" s="468">
        <v>147.53333333333333</v>
      </c>
      <c r="E424" s="468">
        <v>143.76666666666665</v>
      </c>
      <c r="F424" s="468">
        <v>141.23333333333332</v>
      </c>
      <c r="G424" s="468">
        <v>137.46666666666664</v>
      </c>
      <c r="H424" s="468">
        <v>150.06666666666666</v>
      </c>
      <c r="I424" s="468">
        <v>153.83333333333337</v>
      </c>
      <c r="J424" s="468">
        <v>156.36666666666667</v>
      </c>
      <c r="K424" s="467">
        <v>151.30000000000001</v>
      </c>
      <c r="L424" s="467">
        <v>145</v>
      </c>
      <c r="M424" s="467">
        <v>1143.03952</v>
      </c>
    </row>
    <row r="425" spans="1:13">
      <c r="A425" s="246">
        <v>415</v>
      </c>
      <c r="B425" s="470" t="s">
        <v>766</v>
      </c>
      <c r="C425" s="467">
        <v>304.64999999999998</v>
      </c>
      <c r="D425" s="468">
        <v>306.25</v>
      </c>
      <c r="E425" s="468">
        <v>301.7</v>
      </c>
      <c r="F425" s="468">
        <v>298.75</v>
      </c>
      <c r="G425" s="468">
        <v>294.2</v>
      </c>
      <c r="H425" s="468">
        <v>309.2</v>
      </c>
      <c r="I425" s="468">
        <v>313.74999999999994</v>
      </c>
      <c r="J425" s="468">
        <v>316.7</v>
      </c>
      <c r="K425" s="467">
        <v>310.8</v>
      </c>
      <c r="L425" s="467">
        <v>303.3</v>
      </c>
      <c r="M425" s="467">
        <v>4.0543399999999998</v>
      </c>
    </row>
    <row r="426" spans="1:13">
      <c r="A426" s="246">
        <v>416</v>
      </c>
      <c r="B426" s="470" t="s">
        <v>834</v>
      </c>
      <c r="C426" s="467">
        <v>227.2</v>
      </c>
      <c r="D426" s="468">
        <v>227.71666666666667</v>
      </c>
      <c r="E426" s="468">
        <v>224.63333333333333</v>
      </c>
      <c r="F426" s="468">
        <v>222.06666666666666</v>
      </c>
      <c r="G426" s="468">
        <v>218.98333333333332</v>
      </c>
      <c r="H426" s="468">
        <v>230.28333333333333</v>
      </c>
      <c r="I426" s="468">
        <v>233.36666666666665</v>
      </c>
      <c r="J426" s="468">
        <v>235.93333333333334</v>
      </c>
      <c r="K426" s="467">
        <v>230.8</v>
      </c>
      <c r="L426" s="467">
        <v>225.15</v>
      </c>
      <c r="M426" s="467">
        <v>4.0332499999999998</v>
      </c>
    </row>
    <row r="427" spans="1:13">
      <c r="A427" s="246">
        <v>417</v>
      </c>
      <c r="B427" s="470" t="s">
        <v>174</v>
      </c>
      <c r="C427" s="467">
        <v>838.45</v>
      </c>
      <c r="D427" s="468">
        <v>840.69999999999993</v>
      </c>
      <c r="E427" s="468">
        <v>831.39999999999986</v>
      </c>
      <c r="F427" s="468">
        <v>824.34999999999991</v>
      </c>
      <c r="G427" s="468">
        <v>815.04999999999984</v>
      </c>
      <c r="H427" s="468">
        <v>847.74999999999989</v>
      </c>
      <c r="I427" s="468">
        <v>857.04999999999984</v>
      </c>
      <c r="J427" s="468">
        <v>864.09999999999991</v>
      </c>
      <c r="K427" s="467">
        <v>850</v>
      </c>
      <c r="L427" s="467">
        <v>833.65</v>
      </c>
      <c r="M427" s="467">
        <v>4.2570600000000001</v>
      </c>
    </row>
    <row r="428" spans="1:13">
      <c r="A428" s="246">
        <v>418</v>
      </c>
      <c r="B428" s="470" t="s">
        <v>490</v>
      </c>
      <c r="C428" s="467">
        <v>641.25</v>
      </c>
      <c r="D428" s="468">
        <v>643.08333333333337</v>
      </c>
      <c r="E428" s="468">
        <v>628.16666666666674</v>
      </c>
      <c r="F428" s="468">
        <v>615.08333333333337</v>
      </c>
      <c r="G428" s="468">
        <v>600.16666666666674</v>
      </c>
      <c r="H428" s="468">
        <v>656.16666666666674</v>
      </c>
      <c r="I428" s="468">
        <v>671.08333333333348</v>
      </c>
      <c r="J428" s="468">
        <v>684.16666666666674</v>
      </c>
      <c r="K428" s="467">
        <v>658</v>
      </c>
      <c r="L428" s="467">
        <v>630</v>
      </c>
      <c r="M428" s="467">
        <v>2.52224</v>
      </c>
    </row>
    <row r="429" spans="1:13">
      <c r="A429" s="246">
        <v>419</v>
      </c>
      <c r="B429" s="470" t="s">
        <v>793</v>
      </c>
      <c r="C429" s="467">
        <v>294.95</v>
      </c>
      <c r="D429" s="468">
        <v>297.79999999999995</v>
      </c>
      <c r="E429" s="468">
        <v>291.19999999999993</v>
      </c>
      <c r="F429" s="468">
        <v>287.45</v>
      </c>
      <c r="G429" s="468">
        <v>280.84999999999997</v>
      </c>
      <c r="H429" s="468">
        <v>301.5499999999999</v>
      </c>
      <c r="I429" s="468">
        <v>308.14999999999992</v>
      </c>
      <c r="J429" s="468">
        <v>311.89999999999986</v>
      </c>
      <c r="K429" s="467">
        <v>304.39999999999998</v>
      </c>
      <c r="L429" s="467">
        <v>294.05</v>
      </c>
      <c r="M429" s="467">
        <v>5.5704900000000004</v>
      </c>
    </row>
    <row r="430" spans="1:13">
      <c r="A430" s="246">
        <v>420</v>
      </c>
      <c r="B430" s="470" t="s">
        <v>491</v>
      </c>
      <c r="C430" s="467">
        <v>220.35</v>
      </c>
      <c r="D430" s="468">
        <v>209.73333333333335</v>
      </c>
      <c r="E430" s="468">
        <v>197.6166666666667</v>
      </c>
      <c r="F430" s="468">
        <v>174.88333333333335</v>
      </c>
      <c r="G430" s="468">
        <v>162.76666666666671</v>
      </c>
      <c r="H430" s="468">
        <v>232.4666666666667</v>
      </c>
      <c r="I430" s="468">
        <v>244.58333333333337</v>
      </c>
      <c r="J430" s="468">
        <v>267.31666666666672</v>
      </c>
      <c r="K430" s="467">
        <v>221.85</v>
      </c>
      <c r="L430" s="467">
        <v>187</v>
      </c>
      <c r="M430" s="467">
        <v>157.9169</v>
      </c>
    </row>
    <row r="431" spans="1:13">
      <c r="A431" s="246">
        <v>421</v>
      </c>
      <c r="B431" s="470" t="s">
        <v>175</v>
      </c>
      <c r="C431" s="467">
        <v>698.2</v>
      </c>
      <c r="D431" s="468">
        <v>695.1</v>
      </c>
      <c r="E431" s="468">
        <v>686.7</v>
      </c>
      <c r="F431" s="468">
        <v>675.2</v>
      </c>
      <c r="G431" s="468">
        <v>666.80000000000007</v>
      </c>
      <c r="H431" s="468">
        <v>706.6</v>
      </c>
      <c r="I431" s="468">
        <v>714.99999999999989</v>
      </c>
      <c r="J431" s="468">
        <v>726.5</v>
      </c>
      <c r="K431" s="467">
        <v>703.5</v>
      </c>
      <c r="L431" s="467">
        <v>683.6</v>
      </c>
      <c r="M431" s="467">
        <v>109.24222</v>
      </c>
    </row>
    <row r="432" spans="1:13">
      <c r="A432" s="246">
        <v>422</v>
      </c>
      <c r="B432" s="470" t="s">
        <v>176</v>
      </c>
      <c r="C432" s="467">
        <v>505.25</v>
      </c>
      <c r="D432" s="468">
        <v>502.98333333333335</v>
      </c>
      <c r="E432" s="468">
        <v>496.9666666666667</v>
      </c>
      <c r="F432" s="468">
        <v>488.68333333333334</v>
      </c>
      <c r="G432" s="468">
        <v>482.66666666666669</v>
      </c>
      <c r="H432" s="468">
        <v>511.26666666666671</v>
      </c>
      <c r="I432" s="468">
        <v>517.2833333333333</v>
      </c>
      <c r="J432" s="468">
        <v>525.56666666666672</v>
      </c>
      <c r="K432" s="467">
        <v>509</v>
      </c>
      <c r="L432" s="467">
        <v>494.7</v>
      </c>
      <c r="M432" s="467">
        <v>28.729990000000001</v>
      </c>
    </row>
    <row r="433" spans="1:13">
      <c r="A433" s="246">
        <v>423</v>
      </c>
      <c r="B433" s="470" t="s">
        <v>492</v>
      </c>
      <c r="C433" s="467">
        <v>2409.75</v>
      </c>
      <c r="D433" s="468">
        <v>2436.65</v>
      </c>
      <c r="E433" s="468">
        <v>2353.3000000000002</v>
      </c>
      <c r="F433" s="468">
        <v>2296.85</v>
      </c>
      <c r="G433" s="468">
        <v>2213.5</v>
      </c>
      <c r="H433" s="468">
        <v>2493.1000000000004</v>
      </c>
      <c r="I433" s="468">
        <v>2576.4499999999998</v>
      </c>
      <c r="J433" s="468">
        <v>2632.9000000000005</v>
      </c>
      <c r="K433" s="467">
        <v>2520</v>
      </c>
      <c r="L433" s="467">
        <v>2380.1999999999998</v>
      </c>
      <c r="M433" s="467">
        <v>0.18667</v>
      </c>
    </row>
    <row r="434" spans="1:13">
      <c r="A434" s="246">
        <v>424</v>
      </c>
      <c r="B434" s="470" t="s">
        <v>493</v>
      </c>
      <c r="C434" s="467">
        <v>715.1</v>
      </c>
      <c r="D434" s="468">
        <v>719.51666666666677</v>
      </c>
      <c r="E434" s="468">
        <v>703.03333333333353</v>
      </c>
      <c r="F434" s="468">
        <v>690.96666666666681</v>
      </c>
      <c r="G434" s="468">
        <v>674.48333333333358</v>
      </c>
      <c r="H434" s="468">
        <v>731.58333333333348</v>
      </c>
      <c r="I434" s="468">
        <v>748.06666666666683</v>
      </c>
      <c r="J434" s="468">
        <v>760.13333333333344</v>
      </c>
      <c r="K434" s="467">
        <v>736</v>
      </c>
      <c r="L434" s="467">
        <v>707.45</v>
      </c>
      <c r="M434" s="467">
        <v>1.0347</v>
      </c>
    </row>
    <row r="435" spans="1:13">
      <c r="A435" s="246">
        <v>425</v>
      </c>
      <c r="B435" s="470" t="s">
        <v>494</v>
      </c>
      <c r="C435" s="467">
        <v>268.35000000000002</v>
      </c>
      <c r="D435" s="468">
        <v>265.84999999999997</v>
      </c>
      <c r="E435" s="468">
        <v>257.69999999999993</v>
      </c>
      <c r="F435" s="468">
        <v>247.04999999999995</v>
      </c>
      <c r="G435" s="468">
        <v>238.89999999999992</v>
      </c>
      <c r="H435" s="468">
        <v>276.49999999999994</v>
      </c>
      <c r="I435" s="468">
        <v>284.64999999999992</v>
      </c>
      <c r="J435" s="468">
        <v>295.29999999999995</v>
      </c>
      <c r="K435" s="467">
        <v>274</v>
      </c>
      <c r="L435" s="467">
        <v>255.2</v>
      </c>
      <c r="M435" s="467">
        <v>6.8390300000000002</v>
      </c>
    </row>
    <row r="436" spans="1:13">
      <c r="A436" s="246">
        <v>426</v>
      </c>
      <c r="B436" s="470" t="s">
        <v>495</v>
      </c>
      <c r="C436" s="467">
        <v>252.25</v>
      </c>
      <c r="D436" s="468">
        <v>250.93333333333331</v>
      </c>
      <c r="E436" s="468">
        <v>246.96666666666661</v>
      </c>
      <c r="F436" s="468">
        <v>241.68333333333331</v>
      </c>
      <c r="G436" s="468">
        <v>237.71666666666661</v>
      </c>
      <c r="H436" s="468">
        <v>256.21666666666658</v>
      </c>
      <c r="I436" s="468">
        <v>260.18333333333328</v>
      </c>
      <c r="J436" s="468">
        <v>265.46666666666658</v>
      </c>
      <c r="K436" s="467">
        <v>254.9</v>
      </c>
      <c r="L436" s="467">
        <v>245.65</v>
      </c>
      <c r="M436" s="467">
        <v>1.5289299999999999</v>
      </c>
    </row>
    <row r="437" spans="1:13">
      <c r="A437" s="246">
        <v>427</v>
      </c>
      <c r="B437" s="470" t="s">
        <v>496</v>
      </c>
      <c r="C437" s="467">
        <v>2149.4499999999998</v>
      </c>
      <c r="D437" s="468">
        <v>2167.4833333333331</v>
      </c>
      <c r="E437" s="468">
        <v>2126.9666666666662</v>
      </c>
      <c r="F437" s="468">
        <v>2104.4833333333331</v>
      </c>
      <c r="G437" s="468">
        <v>2063.9666666666662</v>
      </c>
      <c r="H437" s="468">
        <v>2189.9666666666662</v>
      </c>
      <c r="I437" s="468">
        <v>2230.4833333333336</v>
      </c>
      <c r="J437" s="468">
        <v>2252.9666666666662</v>
      </c>
      <c r="K437" s="467">
        <v>2208</v>
      </c>
      <c r="L437" s="467">
        <v>2145</v>
      </c>
      <c r="M437" s="467">
        <v>1.0636000000000001</v>
      </c>
    </row>
    <row r="438" spans="1:13">
      <c r="A438" s="246">
        <v>428</v>
      </c>
      <c r="B438" s="470" t="s">
        <v>764</v>
      </c>
      <c r="C438" s="467">
        <v>702</v>
      </c>
      <c r="D438" s="468">
        <v>707.63333333333333</v>
      </c>
      <c r="E438" s="468">
        <v>692.36666666666667</v>
      </c>
      <c r="F438" s="468">
        <v>682.73333333333335</v>
      </c>
      <c r="G438" s="468">
        <v>667.4666666666667</v>
      </c>
      <c r="H438" s="468">
        <v>717.26666666666665</v>
      </c>
      <c r="I438" s="468">
        <v>732.5333333333333</v>
      </c>
      <c r="J438" s="468">
        <v>742.16666666666663</v>
      </c>
      <c r="K438" s="467">
        <v>722.9</v>
      </c>
      <c r="L438" s="467">
        <v>698</v>
      </c>
      <c r="M438" s="467">
        <v>1.3425100000000001</v>
      </c>
    </row>
    <row r="439" spans="1:13">
      <c r="A439" s="246">
        <v>429</v>
      </c>
      <c r="B439" s="470" t="s">
        <v>814</v>
      </c>
      <c r="C439" s="467">
        <v>541.9</v>
      </c>
      <c r="D439" s="468">
        <v>540.83333333333337</v>
      </c>
      <c r="E439" s="468">
        <v>534.66666666666674</v>
      </c>
      <c r="F439" s="468">
        <v>527.43333333333339</v>
      </c>
      <c r="G439" s="468">
        <v>521.26666666666677</v>
      </c>
      <c r="H439" s="468">
        <v>548.06666666666672</v>
      </c>
      <c r="I439" s="468">
        <v>554.23333333333346</v>
      </c>
      <c r="J439" s="468">
        <v>561.4666666666667</v>
      </c>
      <c r="K439" s="467">
        <v>547</v>
      </c>
      <c r="L439" s="467">
        <v>533.6</v>
      </c>
      <c r="M439" s="467">
        <v>4.4230499999999999</v>
      </c>
    </row>
    <row r="440" spans="1:13">
      <c r="A440" s="246">
        <v>430</v>
      </c>
      <c r="B440" s="470" t="s">
        <v>497</v>
      </c>
      <c r="C440" s="467">
        <v>5.6</v>
      </c>
      <c r="D440" s="468">
        <v>5.45</v>
      </c>
      <c r="E440" s="468">
        <v>5.3000000000000007</v>
      </c>
      <c r="F440" s="468">
        <v>5.0000000000000009</v>
      </c>
      <c r="G440" s="468">
        <v>4.8500000000000014</v>
      </c>
      <c r="H440" s="468">
        <v>5.75</v>
      </c>
      <c r="I440" s="468">
        <v>5.9</v>
      </c>
      <c r="J440" s="468">
        <v>6.1999999999999993</v>
      </c>
      <c r="K440" s="467">
        <v>5.6</v>
      </c>
      <c r="L440" s="467">
        <v>5.15</v>
      </c>
      <c r="M440" s="467">
        <v>437.47152999999997</v>
      </c>
    </row>
    <row r="441" spans="1:13">
      <c r="A441" s="246">
        <v>431</v>
      </c>
      <c r="B441" s="470" t="s">
        <v>498</v>
      </c>
      <c r="C441" s="467">
        <v>133.80000000000001</v>
      </c>
      <c r="D441" s="468">
        <v>132.80000000000001</v>
      </c>
      <c r="E441" s="468">
        <v>130.80000000000001</v>
      </c>
      <c r="F441" s="468">
        <v>127.80000000000001</v>
      </c>
      <c r="G441" s="468">
        <v>125.80000000000001</v>
      </c>
      <c r="H441" s="468">
        <v>135.80000000000001</v>
      </c>
      <c r="I441" s="468">
        <v>137.80000000000001</v>
      </c>
      <c r="J441" s="468">
        <v>140.80000000000001</v>
      </c>
      <c r="K441" s="467">
        <v>134.80000000000001</v>
      </c>
      <c r="L441" s="467">
        <v>129.80000000000001</v>
      </c>
      <c r="M441" s="467">
        <v>1.8737900000000001</v>
      </c>
    </row>
    <row r="442" spans="1:13">
      <c r="A442" s="246">
        <v>432</v>
      </c>
      <c r="B442" s="470" t="s">
        <v>765</v>
      </c>
      <c r="C442" s="467">
        <v>1549.25</v>
      </c>
      <c r="D442" s="468">
        <v>1545.3500000000001</v>
      </c>
      <c r="E442" s="468">
        <v>1524.8500000000004</v>
      </c>
      <c r="F442" s="468">
        <v>1500.4500000000003</v>
      </c>
      <c r="G442" s="468">
        <v>1479.9500000000005</v>
      </c>
      <c r="H442" s="468">
        <v>1569.7500000000002</v>
      </c>
      <c r="I442" s="468">
        <v>1590.2499999999998</v>
      </c>
      <c r="J442" s="468">
        <v>1614.65</v>
      </c>
      <c r="K442" s="467">
        <v>1565.85</v>
      </c>
      <c r="L442" s="467">
        <v>1520.95</v>
      </c>
      <c r="M442" s="467">
        <v>0.10586</v>
      </c>
    </row>
    <row r="443" spans="1:13">
      <c r="A443" s="246">
        <v>433</v>
      </c>
      <c r="B443" s="470" t="s">
        <v>499</v>
      </c>
      <c r="C443" s="467">
        <v>1105.6500000000001</v>
      </c>
      <c r="D443" s="468">
        <v>1109.2333333333333</v>
      </c>
      <c r="E443" s="468">
        <v>1098.4666666666667</v>
      </c>
      <c r="F443" s="468">
        <v>1091.2833333333333</v>
      </c>
      <c r="G443" s="468">
        <v>1080.5166666666667</v>
      </c>
      <c r="H443" s="468">
        <v>1116.4166666666667</v>
      </c>
      <c r="I443" s="468">
        <v>1127.1833333333336</v>
      </c>
      <c r="J443" s="468">
        <v>1134.3666666666668</v>
      </c>
      <c r="K443" s="467">
        <v>1120</v>
      </c>
      <c r="L443" s="467">
        <v>1102.05</v>
      </c>
      <c r="M443" s="467">
        <v>0.73250000000000004</v>
      </c>
    </row>
    <row r="444" spans="1:13">
      <c r="A444" s="246">
        <v>434</v>
      </c>
      <c r="B444" s="470" t="s">
        <v>275</v>
      </c>
      <c r="C444" s="467">
        <v>587.1</v>
      </c>
      <c r="D444" s="468">
        <v>583.9</v>
      </c>
      <c r="E444" s="468">
        <v>576.19999999999993</v>
      </c>
      <c r="F444" s="468">
        <v>565.29999999999995</v>
      </c>
      <c r="G444" s="468">
        <v>557.59999999999991</v>
      </c>
      <c r="H444" s="468">
        <v>594.79999999999995</v>
      </c>
      <c r="I444" s="468">
        <v>602.5</v>
      </c>
      <c r="J444" s="468">
        <v>613.4</v>
      </c>
      <c r="K444" s="467">
        <v>591.6</v>
      </c>
      <c r="L444" s="467">
        <v>573</v>
      </c>
      <c r="M444" s="467">
        <v>4.30389</v>
      </c>
    </row>
    <row r="445" spans="1:13">
      <c r="A445" s="246">
        <v>435</v>
      </c>
      <c r="B445" s="470" t="s">
        <v>500</v>
      </c>
      <c r="C445" s="467">
        <v>942.3</v>
      </c>
      <c r="D445" s="468">
        <v>942.11666666666667</v>
      </c>
      <c r="E445" s="468">
        <v>931.7833333333333</v>
      </c>
      <c r="F445" s="468">
        <v>921.26666666666665</v>
      </c>
      <c r="G445" s="468">
        <v>910.93333333333328</v>
      </c>
      <c r="H445" s="468">
        <v>952.63333333333333</v>
      </c>
      <c r="I445" s="468">
        <v>962.96666666666658</v>
      </c>
      <c r="J445" s="468">
        <v>973.48333333333335</v>
      </c>
      <c r="K445" s="467">
        <v>952.45</v>
      </c>
      <c r="L445" s="467">
        <v>931.6</v>
      </c>
      <c r="M445" s="467">
        <v>0.1211</v>
      </c>
    </row>
    <row r="446" spans="1:13">
      <c r="A446" s="246">
        <v>436</v>
      </c>
      <c r="B446" s="470" t="s">
        <v>501</v>
      </c>
      <c r="C446" s="467">
        <v>508.7</v>
      </c>
      <c r="D446" s="468">
        <v>510.95</v>
      </c>
      <c r="E446" s="468">
        <v>502.65</v>
      </c>
      <c r="F446" s="468">
        <v>496.59999999999997</v>
      </c>
      <c r="G446" s="468">
        <v>488.29999999999995</v>
      </c>
      <c r="H446" s="468">
        <v>517</v>
      </c>
      <c r="I446" s="468">
        <v>525.30000000000007</v>
      </c>
      <c r="J446" s="468">
        <v>531.35</v>
      </c>
      <c r="K446" s="467">
        <v>519.25</v>
      </c>
      <c r="L446" s="467">
        <v>504.9</v>
      </c>
      <c r="M446" s="467">
        <v>0.26739000000000002</v>
      </c>
    </row>
    <row r="447" spans="1:13">
      <c r="A447" s="246">
        <v>437</v>
      </c>
      <c r="B447" s="470" t="s">
        <v>502</v>
      </c>
      <c r="C447" s="467">
        <v>7257.5</v>
      </c>
      <c r="D447" s="468">
        <v>7290.8666666666659</v>
      </c>
      <c r="E447" s="468">
        <v>7176.7333333333318</v>
      </c>
      <c r="F447" s="468">
        <v>7095.9666666666662</v>
      </c>
      <c r="G447" s="468">
        <v>6981.8333333333321</v>
      </c>
      <c r="H447" s="468">
        <v>7371.6333333333314</v>
      </c>
      <c r="I447" s="468">
        <v>7485.7666666666646</v>
      </c>
      <c r="J447" s="468">
        <v>7566.533333333331</v>
      </c>
      <c r="K447" s="467">
        <v>7405</v>
      </c>
      <c r="L447" s="467">
        <v>7210.1</v>
      </c>
      <c r="M447" s="467">
        <v>6.9930000000000006E-2</v>
      </c>
    </row>
    <row r="448" spans="1:13">
      <c r="A448" s="246">
        <v>438</v>
      </c>
      <c r="B448" s="470" t="s">
        <v>503</v>
      </c>
      <c r="C448" s="467">
        <v>286.35000000000002</v>
      </c>
      <c r="D448" s="468">
        <v>288.76666666666665</v>
      </c>
      <c r="E448" s="468">
        <v>281.58333333333331</v>
      </c>
      <c r="F448" s="468">
        <v>276.81666666666666</v>
      </c>
      <c r="G448" s="468">
        <v>269.63333333333333</v>
      </c>
      <c r="H448" s="468">
        <v>293.5333333333333</v>
      </c>
      <c r="I448" s="468">
        <v>300.7166666666667</v>
      </c>
      <c r="J448" s="468">
        <v>305.48333333333329</v>
      </c>
      <c r="K448" s="467">
        <v>295.95</v>
      </c>
      <c r="L448" s="467">
        <v>284</v>
      </c>
      <c r="M448" s="467">
        <v>0.94333999999999996</v>
      </c>
    </row>
    <row r="449" spans="1:13">
      <c r="A449" s="246">
        <v>439</v>
      </c>
      <c r="B449" s="470" t="s">
        <v>504</v>
      </c>
      <c r="C449" s="467">
        <v>38.35</v>
      </c>
      <c r="D449" s="468">
        <v>37.866666666666667</v>
      </c>
      <c r="E449" s="468">
        <v>36.483333333333334</v>
      </c>
      <c r="F449" s="468">
        <v>34.616666666666667</v>
      </c>
      <c r="G449" s="468">
        <v>33.233333333333334</v>
      </c>
      <c r="H449" s="468">
        <v>39.733333333333334</v>
      </c>
      <c r="I449" s="468">
        <v>41.116666666666674</v>
      </c>
      <c r="J449" s="468">
        <v>42.983333333333334</v>
      </c>
      <c r="K449" s="467">
        <v>39.25</v>
      </c>
      <c r="L449" s="467">
        <v>36</v>
      </c>
      <c r="M449" s="467">
        <v>236.13052999999999</v>
      </c>
    </row>
    <row r="450" spans="1:13">
      <c r="A450" s="246">
        <v>440</v>
      </c>
      <c r="B450" s="470" t="s">
        <v>188</v>
      </c>
      <c r="C450" s="467">
        <v>611.54999999999995</v>
      </c>
      <c r="D450" s="468">
        <v>615.41666666666663</v>
      </c>
      <c r="E450" s="468">
        <v>606.18333333333328</v>
      </c>
      <c r="F450" s="468">
        <v>600.81666666666661</v>
      </c>
      <c r="G450" s="468">
        <v>591.58333333333326</v>
      </c>
      <c r="H450" s="468">
        <v>620.7833333333333</v>
      </c>
      <c r="I450" s="468">
        <v>630.01666666666665</v>
      </c>
      <c r="J450" s="468">
        <v>635.38333333333333</v>
      </c>
      <c r="K450" s="467">
        <v>624.65</v>
      </c>
      <c r="L450" s="467">
        <v>610.04999999999995</v>
      </c>
      <c r="M450" s="467">
        <v>14.290050000000001</v>
      </c>
    </row>
    <row r="451" spans="1:13">
      <c r="A451" s="246">
        <v>441</v>
      </c>
      <c r="B451" s="470" t="s">
        <v>767</v>
      </c>
      <c r="C451" s="467">
        <v>15207</v>
      </c>
      <c r="D451" s="468">
        <v>15271.516666666668</v>
      </c>
      <c r="E451" s="468">
        <v>15080.533333333336</v>
      </c>
      <c r="F451" s="468">
        <v>14954.066666666668</v>
      </c>
      <c r="G451" s="468">
        <v>14763.083333333336</v>
      </c>
      <c r="H451" s="468">
        <v>15397.983333333337</v>
      </c>
      <c r="I451" s="468">
        <v>15588.966666666671</v>
      </c>
      <c r="J451" s="468">
        <v>15715.433333333338</v>
      </c>
      <c r="K451" s="467">
        <v>15462.5</v>
      </c>
      <c r="L451" s="467">
        <v>15145.05</v>
      </c>
      <c r="M451" s="467">
        <v>1.2540000000000001E-2</v>
      </c>
    </row>
    <row r="452" spans="1:13">
      <c r="A452" s="246">
        <v>442</v>
      </c>
      <c r="B452" s="470" t="s">
        <v>177</v>
      </c>
      <c r="C452" s="467">
        <v>683.8</v>
      </c>
      <c r="D452" s="468">
        <v>684.88333333333321</v>
      </c>
      <c r="E452" s="468">
        <v>679.96666666666647</v>
      </c>
      <c r="F452" s="468">
        <v>676.13333333333321</v>
      </c>
      <c r="G452" s="468">
        <v>671.21666666666647</v>
      </c>
      <c r="H452" s="468">
        <v>688.71666666666647</v>
      </c>
      <c r="I452" s="468">
        <v>693.63333333333321</v>
      </c>
      <c r="J452" s="468">
        <v>697.46666666666647</v>
      </c>
      <c r="K452" s="467">
        <v>689.8</v>
      </c>
      <c r="L452" s="467">
        <v>681.05</v>
      </c>
      <c r="M452" s="467">
        <v>26.318760000000001</v>
      </c>
    </row>
    <row r="453" spans="1:13">
      <c r="A453" s="246">
        <v>443</v>
      </c>
      <c r="B453" s="470" t="s">
        <v>768</v>
      </c>
      <c r="C453" s="467">
        <v>168.4</v>
      </c>
      <c r="D453" s="468">
        <v>164.51666666666665</v>
      </c>
      <c r="E453" s="468">
        <v>157.0333333333333</v>
      </c>
      <c r="F453" s="468">
        <v>145.66666666666666</v>
      </c>
      <c r="G453" s="468">
        <v>138.18333333333331</v>
      </c>
      <c r="H453" s="468">
        <v>175.8833333333333</v>
      </c>
      <c r="I453" s="468">
        <v>183.36666666666665</v>
      </c>
      <c r="J453" s="468">
        <v>194.73333333333329</v>
      </c>
      <c r="K453" s="467">
        <v>172</v>
      </c>
      <c r="L453" s="467">
        <v>153.15</v>
      </c>
      <c r="M453" s="467">
        <v>210.80586</v>
      </c>
    </row>
    <row r="454" spans="1:13">
      <c r="A454" s="246">
        <v>444</v>
      </c>
      <c r="B454" s="470" t="s">
        <v>769</v>
      </c>
      <c r="C454" s="467">
        <v>1087.2</v>
      </c>
      <c r="D454" s="468">
        <v>1091.0666666666666</v>
      </c>
      <c r="E454" s="468">
        <v>1077.1333333333332</v>
      </c>
      <c r="F454" s="468">
        <v>1067.0666666666666</v>
      </c>
      <c r="G454" s="468">
        <v>1053.1333333333332</v>
      </c>
      <c r="H454" s="468">
        <v>1101.1333333333332</v>
      </c>
      <c r="I454" s="468">
        <v>1115.0666666666666</v>
      </c>
      <c r="J454" s="468">
        <v>1125.1333333333332</v>
      </c>
      <c r="K454" s="467">
        <v>1105</v>
      </c>
      <c r="L454" s="467">
        <v>1081</v>
      </c>
      <c r="M454" s="467">
        <v>2.66614</v>
      </c>
    </row>
    <row r="455" spans="1:13">
      <c r="A455" s="246">
        <v>445</v>
      </c>
      <c r="B455" s="470" t="s">
        <v>183</v>
      </c>
      <c r="C455" s="467">
        <v>3145.5</v>
      </c>
      <c r="D455" s="468">
        <v>3144.9</v>
      </c>
      <c r="E455" s="468">
        <v>3125.6000000000004</v>
      </c>
      <c r="F455" s="468">
        <v>3105.7000000000003</v>
      </c>
      <c r="G455" s="468">
        <v>3086.4000000000005</v>
      </c>
      <c r="H455" s="468">
        <v>3164.8</v>
      </c>
      <c r="I455" s="468">
        <v>3184.1000000000004</v>
      </c>
      <c r="J455" s="468">
        <v>3204</v>
      </c>
      <c r="K455" s="467">
        <v>3164.2</v>
      </c>
      <c r="L455" s="467">
        <v>3125</v>
      </c>
      <c r="M455" s="467">
        <v>21.37153</v>
      </c>
    </row>
    <row r="456" spans="1:13">
      <c r="A456" s="246">
        <v>446</v>
      </c>
      <c r="B456" s="470" t="s">
        <v>804</v>
      </c>
      <c r="C456" s="467">
        <v>633.15</v>
      </c>
      <c r="D456" s="468">
        <v>630.36666666666667</v>
      </c>
      <c r="E456" s="468">
        <v>623.7833333333333</v>
      </c>
      <c r="F456" s="468">
        <v>614.41666666666663</v>
      </c>
      <c r="G456" s="468">
        <v>607.83333333333326</v>
      </c>
      <c r="H456" s="468">
        <v>639.73333333333335</v>
      </c>
      <c r="I456" s="468">
        <v>646.31666666666661</v>
      </c>
      <c r="J456" s="468">
        <v>655.68333333333339</v>
      </c>
      <c r="K456" s="467">
        <v>636.95000000000005</v>
      </c>
      <c r="L456" s="467">
        <v>621</v>
      </c>
      <c r="M456" s="467">
        <v>50.26811</v>
      </c>
    </row>
    <row r="457" spans="1:13">
      <c r="A457" s="246">
        <v>447</v>
      </c>
      <c r="B457" s="470" t="s">
        <v>178</v>
      </c>
      <c r="C457" s="467">
        <v>3613.15</v>
      </c>
      <c r="D457" s="468">
        <v>3647.0499999999997</v>
      </c>
      <c r="E457" s="468">
        <v>3567.0999999999995</v>
      </c>
      <c r="F457" s="468">
        <v>3521.0499999999997</v>
      </c>
      <c r="G457" s="468">
        <v>3441.0999999999995</v>
      </c>
      <c r="H457" s="468">
        <v>3693.0999999999995</v>
      </c>
      <c r="I457" s="468">
        <v>3773.0499999999993</v>
      </c>
      <c r="J457" s="468">
        <v>3819.0999999999995</v>
      </c>
      <c r="K457" s="467">
        <v>3727</v>
      </c>
      <c r="L457" s="467">
        <v>3601</v>
      </c>
      <c r="M457" s="467">
        <v>1.7970200000000001</v>
      </c>
    </row>
    <row r="458" spans="1:13">
      <c r="A458" s="246">
        <v>448</v>
      </c>
      <c r="B458" s="470" t="s">
        <v>505</v>
      </c>
      <c r="C458" s="467">
        <v>1067.25</v>
      </c>
      <c r="D458" s="468">
        <v>1064.05</v>
      </c>
      <c r="E458" s="468">
        <v>1054.1999999999998</v>
      </c>
      <c r="F458" s="468">
        <v>1041.1499999999999</v>
      </c>
      <c r="G458" s="468">
        <v>1031.2999999999997</v>
      </c>
      <c r="H458" s="468">
        <v>1077.0999999999999</v>
      </c>
      <c r="I458" s="468">
        <v>1086.9499999999998</v>
      </c>
      <c r="J458" s="468">
        <v>1100</v>
      </c>
      <c r="K458" s="467">
        <v>1073.9000000000001</v>
      </c>
      <c r="L458" s="467">
        <v>1051</v>
      </c>
      <c r="M458" s="467">
        <v>0.34794000000000003</v>
      </c>
    </row>
    <row r="459" spans="1:13">
      <c r="A459" s="246">
        <v>449</v>
      </c>
      <c r="B459" s="470" t="s">
        <v>180</v>
      </c>
      <c r="C459" s="467">
        <v>142.05000000000001</v>
      </c>
      <c r="D459" s="468">
        <v>139.73333333333335</v>
      </c>
      <c r="E459" s="468">
        <v>136.9666666666667</v>
      </c>
      <c r="F459" s="468">
        <v>131.88333333333335</v>
      </c>
      <c r="G459" s="468">
        <v>129.1166666666667</v>
      </c>
      <c r="H459" s="468">
        <v>144.81666666666669</v>
      </c>
      <c r="I459" s="468">
        <v>147.58333333333334</v>
      </c>
      <c r="J459" s="468">
        <v>152.66666666666669</v>
      </c>
      <c r="K459" s="467">
        <v>142.5</v>
      </c>
      <c r="L459" s="467">
        <v>134.65</v>
      </c>
      <c r="M459" s="467">
        <v>93.519599999999997</v>
      </c>
    </row>
    <row r="460" spans="1:13">
      <c r="A460" s="246">
        <v>450</v>
      </c>
      <c r="B460" s="470" t="s">
        <v>179</v>
      </c>
      <c r="C460" s="467">
        <v>314.85000000000002</v>
      </c>
      <c r="D460" s="468">
        <v>311.51666666666665</v>
      </c>
      <c r="E460" s="468">
        <v>307.33333333333331</v>
      </c>
      <c r="F460" s="468">
        <v>299.81666666666666</v>
      </c>
      <c r="G460" s="468">
        <v>295.63333333333333</v>
      </c>
      <c r="H460" s="468">
        <v>319.0333333333333</v>
      </c>
      <c r="I460" s="468">
        <v>323.2166666666667</v>
      </c>
      <c r="J460" s="468">
        <v>330.73333333333329</v>
      </c>
      <c r="K460" s="467">
        <v>315.7</v>
      </c>
      <c r="L460" s="467">
        <v>304</v>
      </c>
      <c r="M460" s="467">
        <v>532.60388</v>
      </c>
    </row>
    <row r="461" spans="1:13">
      <c r="A461" s="246">
        <v>451</v>
      </c>
      <c r="B461" s="470" t="s">
        <v>181</v>
      </c>
      <c r="C461" s="467">
        <v>109.95</v>
      </c>
      <c r="D461" s="468">
        <v>107.88333333333333</v>
      </c>
      <c r="E461" s="468">
        <v>105.26666666666665</v>
      </c>
      <c r="F461" s="468">
        <v>100.58333333333333</v>
      </c>
      <c r="G461" s="468">
        <v>97.966666666666654</v>
      </c>
      <c r="H461" s="468">
        <v>112.56666666666665</v>
      </c>
      <c r="I461" s="468">
        <v>115.18333333333332</v>
      </c>
      <c r="J461" s="468">
        <v>119.86666666666665</v>
      </c>
      <c r="K461" s="467">
        <v>110.5</v>
      </c>
      <c r="L461" s="467">
        <v>103.2</v>
      </c>
      <c r="M461" s="467">
        <v>700.28129000000001</v>
      </c>
    </row>
    <row r="462" spans="1:13">
      <c r="A462" s="246">
        <v>452</v>
      </c>
      <c r="B462" s="470" t="s">
        <v>770</v>
      </c>
      <c r="C462" s="467">
        <v>104.45</v>
      </c>
      <c r="D462" s="468">
        <v>102.64999999999999</v>
      </c>
      <c r="E462" s="468">
        <v>99.799999999999983</v>
      </c>
      <c r="F462" s="468">
        <v>95.149999999999991</v>
      </c>
      <c r="G462" s="468">
        <v>92.299999999999983</v>
      </c>
      <c r="H462" s="468">
        <v>107.29999999999998</v>
      </c>
      <c r="I462" s="468">
        <v>110.14999999999998</v>
      </c>
      <c r="J462" s="468">
        <v>114.79999999999998</v>
      </c>
      <c r="K462" s="467">
        <v>105.5</v>
      </c>
      <c r="L462" s="467">
        <v>98</v>
      </c>
      <c r="M462" s="467">
        <v>385.17453</v>
      </c>
    </row>
    <row r="463" spans="1:13">
      <c r="A463" s="246">
        <v>453</v>
      </c>
      <c r="B463" s="470" t="s">
        <v>182</v>
      </c>
      <c r="C463" s="467">
        <v>1216.3499999999999</v>
      </c>
      <c r="D463" s="468">
        <v>1215.1166666666666</v>
      </c>
      <c r="E463" s="468">
        <v>1201.2333333333331</v>
      </c>
      <c r="F463" s="468">
        <v>1186.1166666666666</v>
      </c>
      <c r="G463" s="468">
        <v>1172.2333333333331</v>
      </c>
      <c r="H463" s="468">
        <v>1230.2333333333331</v>
      </c>
      <c r="I463" s="468">
        <v>1244.1166666666668</v>
      </c>
      <c r="J463" s="468">
        <v>1259.2333333333331</v>
      </c>
      <c r="K463" s="467">
        <v>1229</v>
      </c>
      <c r="L463" s="467">
        <v>1200</v>
      </c>
      <c r="M463" s="467">
        <v>280.80883999999998</v>
      </c>
    </row>
    <row r="464" spans="1:13">
      <c r="A464" s="246">
        <v>454</v>
      </c>
      <c r="B464" s="470" t="s">
        <v>506</v>
      </c>
      <c r="C464" s="467">
        <v>3231.4</v>
      </c>
      <c r="D464" s="468">
        <v>3265.4666666666667</v>
      </c>
      <c r="E464" s="468">
        <v>3185.9333333333334</v>
      </c>
      <c r="F464" s="468">
        <v>3140.4666666666667</v>
      </c>
      <c r="G464" s="468">
        <v>3060.9333333333334</v>
      </c>
      <c r="H464" s="468">
        <v>3310.9333333333334</v>
      </c>
      <c r="I464" s="468">
        <v>3390.4666666666672</v>
      </c>
      <c r="J464" s="468">
        <v>3435.9333333333334</v>
      </c>
      <c r="K464" s="467">
        <v>3345</v>
      </c>
      <c r="L464" s="467">
        <v>3220</v>
      </c>
      <c r="M464" s="467">
        <v>7.0900000000000005E-2</v>
      </c>
    </row>
    <row r="465" spans="1:13">
      <c r="A465" s="246">
        <v>455</v>
      </c>
      <c r="B465" s="470" t="s">
        <v>184</v>
      </c>
      <c r="C465" s="467">
        <v>990.5</v>
      </c>
      <c r="D465" s="468">
        <v>985.41666666666663</v>
      </c>
      <c r="E465" s="468">
        <v>978.18333333333328</v>
      </c>
      <c r="F465" s="468">
        <v>965.86666666666667</v>
      </c>
      <c r="G465" s="468">
        <v>958.63333333333333</v>
      </c>
      <c r="H465" s="468">
        <v>997.73333333333323</v>
      </c>
      <c r="I465" s="468">
        <v>1004.9666666666666</v>
      </c>
      <c r="J465" s="468">
        <v>1017.2833333333332</v>
      </c>
      <c r="K465" s="467">
        <v>992.65</v>
      </c>
      <c r="L465" s="467">
        <v>973.1</v>
      </c>
      <c r="M465" s="467">
        <v>20.36101</v>
      </c>
    </row>
    <row r="466" spans="1:13">
      <c r="A466" s="246">
        <v>456</v>
      </c>
      <c r="B466" s="470" t="s">
        <v>276</v>
      </c>
      <c r="C466" s="467">
        <v>152.35</v>
      </c>
      <c r="D466" s="468">
        <v>152.56666666666663</v>
      </c>
      <c r="E466" s="468">
        <v>150.93333333333328</v>
      </c>
      <c r="F466" s="468">
        <v>149.51666666666665</v>
      </c>
      <c r="G466" s="468">
        <v>147.8833333333333</v>
      </c>
      <c r="H466" s="468">
        <v>153.98333333333326</v>
      </c>
      <c r="I466" s="468">
        <v>155.61666666666665</v>
      </c>
      <c r="J466" s="468">
        <v>157.03333333333325</v>
      </c>
      <c r="K466" s="467">
        <v>154.19999999999999</v>
      </c>
      <c r="L466" s="467">
        <v>151.15</v>
      </c>
      <c r="M466" s="467">
        <v>4.2942900000000002</v>
      </c>
    </row>
    <row r="467" spans="1:13">
      <c r="A467" s="246">
        <v>457</v>
      </c>
      <c r="B467" s="470" t="s">
        <v>164</v>
      </c>
      <c r="C467" s="467">
        <v>951.9</v>
      </c>
      <c r="D467" s="468">
        <v>958.30000000000007</v>
      </c>
      <c r="E467" s="468">
        <v>943.60000000000014</v>
      </c>
      <c r="F467" s="468">
        <v>935.30000000000007</v>
      </c>
      <c r="G467" s="468">
        <v>920.60000000000014</v>
      </c>
      <c r="H467" s="468">
        <v>966.60000000000014</v>
      </c>
      <c r="I467" s="468">
        <v>981.30000000000018</v>
      </c>
      <c r="J467" s="468">
        <v>989.60000000000014</v>
      </c>
      <c r="K467" s="467">
        <v>973</v>
      </c>
      <c r="L467" s="467">
        <v>950</v>
      </c>
      <c r="M467" s="467">
        <v>3.3805499999999999</v>
      </c>
    </row>
    <row r="468" spans="1:13">
      <c r="A468" s="246">
        <v>458</v>
      </c>
      <c r="B468" s="470" t="s">
        <v>507</v>
      </c>
      <c r="C468" s="467">
        <v>1492.25</v>
      </c>
      <c r="D468" s="468">
        <v>1497.9333333333334</v>
      </c>
      <c r="E468" s="468">
        <v>1470.8666666666668</v>
      </c>
      <c r="F468" s="468">
        <v>1449.4833333333333</v>
      </c>
      <c r="G468" s="468">
        <v>1422.4166666666667</v>
      </c>
      <c r="H468" s="468">
        <v>1519.3166666666668</v>
      </c>
      <c r="I468" s="468">
        <v>1546.3833333333334</v>
      </c>
      <c r="J468" s="468">
        <v>1567.7666666666669</v>
      </c>
      <c r="K468" s="467">
        <v>1525</v>
      </c>
      <c r="L468" s="467">
        <v>1476.55</v>
      </c>
      <c r="M468" s="467">
        <v>0.20102999999999999</v>
      </c>
    </row>
    <row r="469" spans="1:13">
      <c r="A469" s="246">
        <v>459</v>
      </c>
      <c r="B469" s="470" t="s">
        <v>508</v>
      </c>
      <c r="C469" s="467">
        <v>1063.5999999999999</v>
      </c>
      <c r="D469" s="468">
        <v>1072.2499999999998</v>
      </c>
      <c r="E469" s="468">
        <v>1051.4499999999996</v>
      </c>
      <c r="F469" s="468">
        <v>1039.2999999999997</v>
      </c>
      <c r="G469" s="468">
        <v>1018.4999999999995</v>
      </c>
      <c r="H469" s="468">
        <v>1084.3999999999996</v>
      </c>
      <c r="I469" s="468">
        <v>1105.1999999999998</v>
      </c>
      <c r="J469" s="468">
        <v>1117.3499999999997</v>
      </c>
      <c r="K469" s="467">
        <v>1093.05</v>
      </c>
      <c r="L469" s="467">
        <v>1060.0999999999999</v>
      </c>
      <c r="M469" s="467">
        <v>3.5090300000000001</v>
      </c>
    </row>
    <row r="470" spans="1:13">
      <c r="A470" s="246">
        <v>460</v>
      </c>
      <c r="B470" s="470" t="s">
        <v>509</v>
      </c>
      <c r="C470" s="467">
        <v>1347.8</v>
      </c>
      <c r="D470" s="468">
        <v>1365.8833333333332</v>
      </c>
      <c r="E470" s="468">
        <v>1322.9166666666665</v>
      </c>
      <c r="F470" s="468">
        <v>1298.0333333333333</v>
      </c>
      <c r="G470" s="468">
        <v>1255.0666666666666</v>
      </c>
      <c r="H470" s="468">
        <v>1390.7666666666664</v>
      </c>
      <c r="I470" s="468">
        <v>1433.7333333333331</v>
      </c>
      <c r="J470" s="468">
        <v>1458.6166666666663</v>
      </c>
      <c r="K470" s="467">
        <v>1408.85</v>
      </c>
      <c r="L470" s="467">
        <v>1341</v>
      </c>
      <c r="M470" s="467">
        <v>0.39907999999999999</v>
      </c>
    </row>
    <row r="471" spans="1:13">
      <c r="A471" s="246">
        <v>461</v>
      </c>
      <c r="B471" s="470" t="s">
        <v>185</v>
      </c>
      <c r="C471" s="467">
        <v>1455.15</v>
      </c>
      <c r="D471" s="468">
        <v>1456.6333333333332</v>
      </c>
      <c r="E471" s="468">
        <v>1443.5166666666664</v>
      </c>
      <c r="F471" s="468">
        <v>1431.8833333333332</v>
      </c>
      <c r="G471" s="468">
        <v>1418.7666666666664</v>
      </c>
      <c r="H471" s="468">
        <v>1468.2666666666664</v>
      </c>
      <c r="I471" s="468">
        <v>1481.3833333333332</v>
      </c>
      <c r="J471" s="468">
        <v>1493.0166666666664</v>
      </c>
      <c r="K471" s="467">
        <v>1469.75</v>
      </c>
      <c r="L471" s="467">
        <v>1445</v>
      </c>
      <c r="M471" s="467">
        <v>13.22561</v>
      </c>
    </row>
    <row r="472" spans="1:13">
      <c r="A472" s="246">
        <v>462</v>
      </c>
      <c r="B472" s="470" t="s">
        <v>186</v>
      </c>
      <c r="C472" s="467">
        <v>2766.8</v>
      </c>
      <c r="D472" s="468">
        <v>2722.8833333333332</v>
      </c>
      <c r="E472" s="468">
        <v>2662.9166666666665</v>
      </c>
      <c r="F472" s="468">
        <v>2559.0333333333333</v>
      </c>
      <c r="G472" s="468">
        <v>2499.0666666666666</v>
      </c>
      <c r="H472" s="468">
        <v>2826.7666666666664</v>
      </c>
      <c r="I472" s="468">
        <v>2886.7333333333336</v>
      </c>
      <c r="J472" s="468">
        <v>2990.6166666666663</v>
      </c>
      <c r="K472" s="467">
        <v>2782.85</v>
      </c>
      <c r="L472" s="467">
        <v>2619</v>
      </c>
      <c r="M472" s="467">
        <v>10.04172</v>
      </c>
    </row>
    <row r="473" spans="1:13">
      <c r="A473" s="246">
        <v>463</v>
      </c>
      <c r="B473" s="470" t="s">
        <v>187</v>
      </c>
      <c r="C473" s="467">
        <v>451.2</v>
      </c>
      <c r="D473" s="468">
        <v>440.95</v>
      </c>
      <c r="E473" s="468">
        <v>427.9</v>
      </c>
      <c r="F473" s="468">
        <v>404.59999999999997</v>
      </c>
      <c r="G473" s="468">
        <v>391.54999999999995</v>
      </c>
      <c r="H473" s="468">
        <v>464.25</v>
      </c>
      <c r="I473" s="468">
        <v>477.30000000000007</v>
      </c>
      <c r="J473" s="468">
        <v>500.6</v>
      </c>
      <c r="K473" s="467">
        <v>454</v>
      </c>
      <c r="L473" s="467">
        <v>417.65</v>
      </c>
      <c r="M473" s="467">
        <v>30.967569999999998</v>
      </c>
    </row>
    <row r="474" spans="1:13">
      <c r="A474" s="246">
        <v>464</v>
      </c>
      <c r="B474" s="470" t="s">
        <v>510</v>
      </c>
      <c r="C474" s="467">
        <v>747.75</v>
      </c>
      <c r="D474" s="468">
        <v>753.25</v>
      </c>
      <c r="E474" s="468">
        <v>740.5</v>
      </c>
      <c r="F474" s="468">
        <v>733.25</v>
      </c>
      <c r="G474" s="468">
        <v>720.5</v>
      </c>
      <c r="H474" s="468">
        <v>760.5</v>
      </c>
      <c r="I474" s="468">
        <v>773.25</v>
      </c>
      <c r="J474" s="468">
        <v>780.5</v>
      </c>
      <c r="K474" s="467">
        <v>766</v>
      </c>
      <c r="L474" s="467">
        <v>746</v>
      </c>
      <c r="M474" s="467">
        <v>4.3402099999999999</v>
      </c>
    </row>
    <row r="475" spans="1:13">
      <c r="A475" s="246">
        <v>465</v>
      </c>
      <c r="B475" s="470" t="s">
        <v>511</v>
      </c>
      <c r="C475" s="467">
        <v>16.75</v>
      </c>
      <c r="D475" s="468">
        <v>16.466666666666665</v>
      </c>
      <c r="E475" s="468">
        <v>16.18333333333333</v>
      </c>
      <c r="F475" s="468">
        <v>15.616666666666665</v>
      </c>
      <c r="G475" s="468">
        <v>15.33333333333333</v>
      </c>
      <c r="H475" s="468">
        <v>17.033333333333331</v>
      </c>
      <c r="I475" s="468">
        <v>17.31666666666667</v>
      </c>
      <c r="J475" s="468">
        <v>17.883333333333329</v>
      </c>
      <c r="K475" s="467">
        <v>16.75</v>
      </c>
      <c r="L475" s="467">
        <v>15.9</v>
      </c>
      <c r="M475" s="467">
        <v>348.32118000000003</v>
      </c>
    </row>
    <row r="476" spans="1:13">
      <c r="A476" s="246">
        <v>466</v>
      </c>
      <c r="B476" s="470" t="s">
        <v>512</v>
      </c>
      <c r="C476" s="467">
        <v>1185.5</v>
      </c>
      <c r="D476" s="468">
        <v>1197.5</v>
      </c>
      <c r="E476" s="468">
        <v>1163</v>
      </c>
      <c r="F476" s="468">
        <v>1140.5</v>
      </c>
      <c r="G476" s="468">
        <v>1106</v>
      </c>
      <c r="H476" s="468">
        <v>1220</v>
      </c>
      <c r="I476" s="468">
        <v>1254.5</v>
      </c>
      <c r="J476" s="468">
        <v>1277</v>
      </c>
      <c r="K476" s="467">
        <v>1232</v>
      </c>
      <c r="L476" s="467">
        <v>1175</v>
      </c>
      <c r="M476" s="467">
        <v>0.31434000000000001</v>
      </c>
    </row>
    <row r="477" spans="1:13">
      <c r="A477" s="246">
        <v>467</v>
      </c>
      <c r="B477" s="470" t="s">
        <v>513</v>
      </c>
      <c r="C477" s="467">
        <v>11.4</v>
      </c>
      <c r="D477" s="468">
        <v>11.4</v>
      </c>
      <c r="E477" s="468">
        <v>11.3</v>
      </c>
      <c r="F477" s="468">
        <v>11.200000000000001</v>
      </c>
      <c r="G477" s="468">
        <v>11.100000000000001</v>
      </c>
      <c r="H477" s="468">
        <v>11.5</v>
      </c>
      <c r="I477" s="468">
        <v>11.599999999999998</v>
      </c>
      <c r="J477" s="468">
        <v>11.7</v>
      </c>
      <c r="K477" s="467">
        <v>11.5</v>
      </c>
      <c r="L477" s="467">
        <v>11.3</v>
      </c>
      <c r="M477" s="467">
        <v>41.812849999999997</v>
      </c>
    </row>
    <row r="478" spans="1:13">
      <c r="A478" s="246">
        <v>468</v>
      </c>
      <c r="B478" s="470" t="s">
        <v>514</v>
      </c>
      <c r="C478" s="467">
        <v>443.15</v>
      </c>
      <c r="D478" s="468">
        <v>441.55</v>
      </c>
      <c r="E478" s="468">
        <v>435.6</v>
      </c>
      <c r="F478" s="468">
        <v>428.05</v>
      </c>
      <c r="G478" s="468">
        <v>422.1</v>
      </c>
      <c r="H478" s="468">
        <v>449.1</v>
      </c>
      <c r="I478" s="468">
        <v>455.04999999999995</v>
      </c>
      <c r="J478" s="468">
        <v>462.6</v>
      </c>
      <c r="K478" s="467">
        <v>447.5</v>
      </c>
      <c r="L478" s="467">
        <v>434</v>
      </c>
      <c r="M478" s="467">
        <v>1.47834</v>
      </c>
    </row>
    <row r="479" spans="1:13">
      <c r="A479" s="246">
        <v>469</v>
      </c>
      <c r="B479" s="470" t="s">
        <v>193</v>
      </c>
      <c r="C479" s="467">
        <v>674.6</v>
      </c>
      <c r="D479" s="468">
        <v>663.5</v>
      </c>
      <c r="E479" s="468">
        <v>646.65</v>
      </c>
      <c r="F479" s="468">
        <v>618.69999999999993</v>
      </c>
      <c r="G479" s="468">
        <v>601.84999999999991</v>
      </c>
      <c r="H479" s="468">
        <v>691.45</v>
      </c>
      <c r="I479" s="468">
        <v>708.3</v>
      </c>
      <c r="J479" s="468">
        <v>736.25000000000011</v>
      </c>
      <c r="K479" s="467">
        <v>680.35</v>
      </c>
      <c r="L479" s="467">
        <v>635.54999999999995</v>
      </c>
      <c r="M479" s="467">
        <v>167.27736999999999</v>
      </c>
    </row>
    <row r="480" spans="1:13">
      <c r="A480" s="246">
        <v>470</v>
      </c>
      <c r="B480" s="470" t="s">
        <v>190</v>
      </c>
      <c r="C480" s="467">
        <v>202.15</v>
      </c>
      <c r="D480" s="468">
        <v>203.61666666666665</v>
      </c>
      <c r="E480" s="468">
        <v>199.73333333333329</v>
      </c>
      <c r="F480" s="468">
        <v>197.31666666666663</v>
      </c>
      <c r="G480" s="468">
        <v>193.43333333333328</v>
      </c>
      <c r="H480" s="468">
        <v>206.0333333333333</v>
      </c>
      <c r="I480" s="468">
        <v>209.91666666666669</v>
      </c>
      <c r="J480" s="468">
        <v>212.33333333333331</v>
      </c>
      <c r="K480" s="467">
        <v>207.5</v>
      </c>
      <c r="L480" s="467">
        <v>201.2</v>
      </c>
      <c r="M480" s="467">
        <v>4.9587599999999998</v>
      </c>
    </row>
    <row r="481" spans="1:13">
      <c r="A481" s="246">
        <v>471</v>
      </c>
      <c r="B481" s="470" t="s">
        <v>784</v>
      </c>
      <c r="C481" s="467">
        <v>29.05</v>
      </c>
      <c r="D481" s="468">
        <v>29.25</v>
      </c>
      <c r="E481" s="468">
        <v>28.8</v>
      </c>
      <c r="F481" s="468">
        <v>28.55</v>
      </c>
      <c r="G481" s="468">
        <v>28.1</v>
      </c>
      <c r="H481" s="468">
        <v>29.5</v>
      </c>
      <c r="I481" s="468">
        <v>29.950000000000003</v>
      </c>
      <c r="J481" s="468">
        <v>30.2</v>
      </c>
      <c r="K481" s="467">
        <v>29.7</v>
      </c>
      <c r="L481" s="467">
        <v>29</v>
      </c>
      <c r="M481" s="467">
        <v>19.001809999999999</v>
      </c>
    </row>
    <row r="482" spans="1:13">
      <c r="A482" s="246">
        <v>472</v>
      </c>
      <c r="B482" s="470" t="s">
        <v>191</v>
      </c>
      <c r="C482" s="467">
        <v>6403.1</v>
      </c>
      <c r="D482" s="468">
        <v>6446.0333333333328</v>
      </c>
      <c r="E482" s="468">
        <v>6287.0666666666657</v>
      </c>
      <c r="F482" s="468">
        <v>6171.0333333333328</v>
      </c>
      <c r="G482" s="468">
        <v>6012.0666666666657</v>
      </c>
      <c r="H482" s="468">
        <v>6562.0666666666657</v>
      </c>
      <c r="I482" s="468">
        <v>6721.0333333333328</v>
      </c>
      <c r="J482" s="468">
        <v>6837.0666666666657</v>
      </c>
      <c r="K482" s="467">
        <v>6605</v>
      </c>
      <c r="L482" s="467">
        <v>6330</v>
      </c>
      <c r="M482" s="467">
        <v>8.72011</v>
      </c>
    </row>
    <row r="483" spans="1:13">
      <c r="A483" s="246">
        <v>473</v>
      </c>
      <c r="B483" s="470" t="s">
        <v>192</v>
      </c>
      <c r="C483" s="467">
        <v>34.5</v>
      </c>
      <c r="D483" s="468">
        <v>34.766666666666673</v>
      </c>
      <c r="E483" s="468">
        <v>34.083333333333343</v>
      </c>
      <c r="F483" s="468">
        <v>33.666666666666671</v>
      </c>
      <c r="G483" s="468">
        <v>32.983333333333341</v>
      </c>
      <c r="H483" s="468">
        <v>35.183333333333344</v>
      </c>
      <c r="I483" s="468">
        <v>35.866666666666667</v>
      </c>
      <c r="J483" s="468">
        <v>36.283333333333346</v>
      </c>
      <c r="K483" s="467">
        <v>35.450000000000003</v>
      </c>
      <c r="L483" s="467">
        <v>34.35</v>
      </c>
      <c r="M483" s="467">
        <v>114.46516</v>
      </c>
    </row>
    <row r="484" spans="1:13">
      <c r="A484" s="246">
        <v>474</v>
      </c>
      <c r="B484" s="470" t="s">
        <v>189</v>
      </c>
      <c r="C484" s="467">
        <v>1207.5999999999999</v>
      </c>
      <c r="D484" s="468">
        <v>1217.1666666666665</v>
      </c>
      <c r="E484" s="468">
        <v>1195.7833333333331</v>
      </c>
      <c r="F484" s="468">
        <v>1183.9666666666665</v>
      </c>
      <c r="G484" s="468">
        <v>1162.583333333333</v>
      </c>
      <c r="H484" s="468">
        <v>1228.9833333333331</v>
      </c>
      <c r="I484" s="468">
        <v>1250.3666666666663</v>
      </c>
      <c r="J484" s="468">
        <v>1262.1833333333332</v>
      </c>
      <c r="K484" s="467">
        <v>1238.55</v>
      </c>
      <c r="L484" s="467">
        <v>1205.3499999999999</v>
      </c>
      <c r="M484" s="467">
        <v>3.1065700000000001</v>
      </c>
    </row>
    <row r="485" spans="1:13">
      <c r="A485" s="246">
        <v>475</v>
      </c>
      <c r="B485" s="470" t="s">
        <v>141</v>
      </c>
      <c r="C485" s="467">
        <v>551.54999999999995</v>
      </c>
      <c r="D485" s="468">
        <v>550.19999999999993</v>
      </c>
      <c r="E485" s="468">
        <v>545.39999999999986</v>
      </c>
      <c r="F485" s="468">
        <v>539.24999999999989</v>
      </c>
      <c r="G485" s="468">
        <v>534.44999999999982</v>
      </c>
      <c r="H485" s="468">
        <v>556.34999999999991</v>
      </c>
      <c r="I485" s="468">
        <v>561.14999999999986</v>
      </c>
      <c r="J485" s="468">
        <v>567.29999999999995</v>
      </c>
      <c r="K485" s="467">
        <v>555</v>
      </c>
      <c r="L485" s="467">
        <v>544.04999999999995</v>
      </c>
      <c r="M485" s="467">
        <v>10.43521</v>
      </c>
    </row>
    <row r="486" spans="1:13">
      <c r="A486" s="246">
        <v>476</v>
      </c>
      <c r="B486" s="470" t="s">
        <v>277</v>
      </c>
      <c r="C486" s="467">
        <v>224.8</v>
      </c>
      <c r="D486" s="468">
        <v>224.66666666666666</v>
      </c>
      <c r="E486" s="468">
        <v>222.58333333333331</v>
      </c>
      <c r="F486" s="468">
        <v>220.36666666666665</v>
      </c>
      <c r="G486" s="468">
        <v>218.2833333333333</v>
      </c>
      <c r="H486" s="468">
        <v>226.88333333333333</v>
      </c>
      <c r="I486" s="468">
        <v>228.96666666666664</v>
      </c>
      <c r="J486" s="468">
        <v>231.18333333333334</v>
      </c>
      <c r="K486" s="467">
        <v>226.75</v>
      </c>
      <c r="L486" s="467">
        <v>222.45</v>
      </c>
      <c r="M486" s="467">
        <v>6.7533500000000002</v>
      </c>
    </row>
    <row r="487" spans="1:13">
      <c r="A487" s="246">
        <v>477</v>
      </c>
      <c r="B487" s="470" t="s">
        <v>515</v>
      </c>
      <c r="C487" s="467">
        <v>2708</v>
      </c>
      <c r="D487" s="468">
        <v>2726.2999999999997</v>
      </c>
      <c r="E487" s="468">
        <v>2662.6999999999994</v>
      </c>
      <c r="F487" s="468">
        <v>2617.3999999999996</v>
      </c>
      <c r="G487" s="468">
        <v>2553.7999999999993</v>
      </c>
      <c r="H487" s="468">
        <v>2771.5999999999995</v>
      </c>
      <c r="I487" s="468">
        <v>2835.2</v>
      </c>
      <c r="J487" s="468">
        <v>2880.4999999999995</v>
      </c>
      <c r="K487" s="467">
        <v>2789.9</v>
      </c>
      <c r="L487" s="467">
        <v>2681</v>
      </c>
      <c r="M487" s="467">
        <v>0.17904999999999999</v>
      </c>
    </row>
    <row r="488" spans="1:13">
      <c r="A488" s="246">
        <v>478</v>
      </c>
      <c r="B488" s="470" t="s">
        <v>516</v>
      </c>
      <c r="C488" s="467">
        <v>330.7</v>
      </c>
      <c r="D488" s="468">
        <v>332.40000000000003</v>
      </c>
      <c r="E488" s="468">
        <v>328.35000000000008</v>
      </c>
      <c r="F488" s="468">
        <v>326.00000000000006</v>
      </c>
      <c r="G488" s="468">
        <v>321.9500000000001</v>
      </c>
      <c r="H488" s="468">
        <v>334.75000000000006</v>
      </c>
      <c r="I488" s="468">
        <v>338.8</v>
      </c>
      <c r="J488" s="468">
        <v>341.15000000000003</v>
      </c>
      <c r="K488" s="467">
        <v>336.45</v>
      </c>
      <c r="L488" s="467">
        <v>330.05</v>
      </c>
      <c r="M488" s="467">
        <v>4.4396300000000002</v>
      </c>
    </row>
    <row r="489" spans="1:13">
      <c r="A489" s="246">
        <v>479</v>
      </c>
      <c r="B489" s="470" t="s">
        <v>517</v>
      </c>
      <c r="C489" s="467">
        <v>216.4</v>
      </c>
      <c r="D489" s="468">
        <v>217.58333333333334</v>
      </c>
      <c r="E489" s="468">
        <v>213.66666666666669</v>
      </c>
      <c r="F489" s="468">
        <v>210.93333333333334</v>
      </c>
      <c r="G489" s="468">
        <v>207.01666666666668</v>
      </c>
      <c r="H489" s="468">
        <v>220.31666666666669</v>
      </c>
      <c r="I489" s="468">
        <v>224.23333333333338</v>
      </c>
      <c r="J489" s="468">
        <v>226.9666666666667</v>
      </c>
      <c r="K489" s="467">
        <v>221.5</v>
      </c>
      <c r="L489" s="467">
        <v>214.85</v>
      </c>
      <c r="M489" s="467">
        <v>0.92239000000000004</v>
      </c>
    </row>
    <row r="490" spans="1:13">
      <c r="A490" s="246">
        <v>480</v>
      </c>
      <c r="B490" s="470" t="s">
        <v>518</v>
      </c>
      <c r="C490" s="467">
        <v>3173.6</v>
      </c>
      <c r="D490" s="468">
        <v>3174.7166666666667</v>
      </c>
      <c r="E490" s="468">
        <v>3140.5333333333333</v>
      </c>
      <c r="F490" s="468">
        <v>3107.4666666666667</v>
      </c>
      <c r="G490" s="468">
        <v>3073.2833333333333</v>
      </c>
      <c r="H490" s="468">
        <v>3207.7833333333333</v>
      </c>
      <c r="I490" s="468">
        <v>3241.9666666666667</v>
      </c>
      <c r="J490" s="468">
        <v>3275.0333333333333</v>
      </c>
      <c r="K490" s="467">
        <v>3208.9</v>
      </c>
      <c r="L490" s="467">
        <v>3141.65</v>
      </c>
      <c r="M490" s="467">
        <v>7.5759999999999994E-2</v>
      </c>
    </row>
    <row r="491" spans="1:13">
      <c r="A491" s="246">
        <v>481</v>
      </c>
      <c r="B491" s="470" t="s">
        <v>519</v>
      </c>
      <c r="C491" s="467">
        <v>974.1</v>
      </c>
      <c r="D491" s="468">
        <v>996.54999999999984</v>
      </c>
      <c r="E491" s="468">
        <v>943.09999999999968</v>
      </c>
      <c r="F491" s="468">
        <v>912.0999999999998</v>
      </c>
      <c r="G491" s="468">
        <v>858.64999999999964</v>
      </c>
      <c r="H491" s="468">
        <v>1027.5499999999997</v>
      </c>
      <c r="I491" s="468">
        <v>1080.9999999999998</v>
      </c>
      <c r="J491" s="468">
        <v>1111.9999999999998</v>
      </c>
      <c r="K491" s="467">
        <v>1050</v>
      </c>
      <c r="L491" s="467">
        <v>965.55</v>
      </c>
      <c r="M491" s="467">
        <v>2.8339099999999999</v>
      </c>
    </row>
    <row r="492" spans="1:13">
      <c r="A492" s="246">
        <v>482</v>
      </c>
      <c r="B492" s="470" t="s">
        <v>520</v>
      </c>
      <c r="C492" s="467">
        <v>50.05</v>
      </c>
      <c r="D492" s="468">
        <v>50.5</v>
      </c>
      <c r="E492" s="468">
        <v>49.5</v>
      </c>
      <c r="F492" s="468">
        <v>48.95</v>
      </c>
      <c r="G492" s="468">
        <v>47.95</v>
      </c>
      <c r="H492" s="468">
        <v>51.05</v>
      </c>
      <c r="I492" s="468">
        <v>52.05</v>
      </c>
      <c r="J492" s="468">
        <v>52.599999999999994</v>
      </c>
      <c r="K492" s="467">
        <v>51.5</v>
      </c>
      <c r="L492" s="467">
        <v>49.95</v>
      </c>
      <c r="M492" s="467">
        <v>18.685269999999999</v>
      </c>
    </row>
    <row r="493" spans="1:13">
      <c r="A493" s="246">
        <v>483</v>
      </c>
      <c r="B493" s="470" t="s">
        <v>521</v>
      </c>
      <c r="C493" s="467">
        <v>1308.55</v>
      </c>
      <c r="D493" s="468">
        <v>1294.45</v>
      </c>
      <c r="E493" s="468">
        <v>1261.9000000000001</v>
      </c>
      <c r="F493" s="468">
        <v>1215.25</v>
      </c>
      <c r="G493" s="468">
        <v>1182.7</v>
      </c>
      <c r="H493" s="468">
        <v>1341.1000000000001</v>
      </c>
      <c r="I493" s="468">
        <v>1373.6499999999999</v>
      </c>
      <c r="J493" s="468">
        <v>1420.3000000000002</v>
      </c>
      <c r="K493" s="467">
        <v>1327</v>
      </c>
      <c r="L493" s="467">
        <v>1247.8</v>
      </c>
      <c r="M493" s="467">
        <v>2.20879</v>
      </c>
    </row>
    <row r="494" spans="1:13">
      <c r="A494" s="246">
        <v>484</v>
      </c>
      <c r="B494" s="470" t="s">
        <v>278</v>
      </c>
      <c r="C494" s="467">
        <v>385.05</v>
      </c>
      <c r="D494" s="468">
        <v>388.3</v>
      </c>
      <c r="E494" s="468">
        <v>377.8</v>
      </c>
      <c r="F494" s="468">
        <v>370.55</v>
      </c>
      <c r="G494" s="468">
        <v>360.05</v>
      </c>
      <c r="H494" s="468">
        <v>395.55</v>
      </c>
      <c r="I494" s="468">
        <v>406.05</v>
      </c>
      <c r="J494" s="468">
        <v>413.3</v>
      </c>
      <c r="K494" s="467">
        <v>398.8</v>
      </c>
      <c r="L494" s="467">
        <v>381.05</v>
      </c>
      <c r="M494" s="467">
        <v>2.7922899999999999</v>
      </c>
    </row>
    <row r="495" spans="1:13">
      <c r="A495" s="246">
        <v>485</v>
      </c>
      <c r="B495" s="470" t="s">
        <v>522</v>
      </c>
      <c r="C495" s="467">
        <v>985.2</v>
      </c>
      <c r="D495" s="468">
        <v>991.30000000000007</v>
      </c>
      <c r="E495" s="468">
        <v>975.00000000000011</v>
      </c>
      <c r="F495" s="468">
        <v>964.80000000000007</v>
      </c>
      <c r="G495" s="468">
        <v>948.50000000000011</v>
      </c>
      <c r="H495" s="468">
        <v>1001.5000000000001</v>
      </c>
      <c r="I495" s="468">
        <v>1017.8000000000001</v>
      </c>
      <c r="J495" s="468">
        <v>1028</v>
      </c>
      <c r="K495" s="467">
        <v>1007.6</v>
      </c>
      <c r="L495" s="467">
        <v>981.1</v>
      </c>
      <c r="M495" s="467">
        <v>1.3645</v>
      </c>
    </row>
    <row r="496" spans="1:13">
      <c r="A496" s="246">
        <v>486</v>
      </c>
      <c r="B496" s="470" t="s">
        <v>523</v>
      </c>
      <c r="C496" s="467">
        <v>1685.15</v>
      </c>
      <c r="D496" s="468">
        <v>1706.1000000000001</v>
      </c>
      <c r="E496" s="468">
        <v>1647.2000000000003</v>
      </c>
      <c r="F496" s="468">
        <v>1609.2500000000002</v>
      </c>
      <c r="G496" s="468">
        <v>1550.3500000000004</v>
      </c>
      <c r="H496" s="468">
        <v>1744.0500000000002</v>
      </c>
      <c r="I496" s="468">
        <v>1802.9500000000003</v>
      </c>
      <c r="J496" s="468">
        <v>1840.9</v>
      </c>
      <c r="K496" s="467">
        <v>1765</v>
      </c>
      <c r="L496" s="467">
        <v>1668.15</v>
      </c>
      <c r="M496" s="467">
        <v>10.75684</v>
      </c>
    </row>
    <row r="497" spans="1:13">
      <c r="A497" s="246">
        <v>487</v>
      </c>
      <c r="B497" s="470" t="s">
        <v>524</v>
      </c>
      <c r="C497" s="467">
        <v>1706.25</v>
      </c>
      <c r="D497" s="468">
        <v>1715.1666666666667</v>
      </c>
      <c r="E497" s="468">
        <v>1692.3333333333335</v>
      </c>
      <c r="F497" s="468">
        <v>1678.4166666666667</v>
      </c>
      <c r="G497" s="468">
        <v>1655.5833333333335</v>
      </c>
      <c r="H497" s="468">
        <v>1729.0833333333335</v>
      </c>
      <c r="I497" s="468">
        <v>1751.916666666667</v>
      </c>
      <c r="J497" s="468">
        <v>1765.8333333333335</v>
      </c>
      <c r="K497" s="467">
        <v>1738</v>
      </c>
      <c r="L497" s="467">
        <v>1701.25</v>
      </c>
      <c r="M497" s="467">
        <v>0.80400000000000005</v>
      </c>
    </row>
    <row r="498" spans="1:13">
      <c r="A498" s="246">
        <v>488</v>
      </c>
      <c r="B498" s="470" t="s">
        <v>118</v>
      </c>
      <c r="C498" s="467">
        <v>8.1999999999999993</v>
      </c>
      <c r="D498" s="468">
        <v>8.1833333333333336</v>
      </c>
      <c r="E498" s="468">
        <v>8.0666666666666664</v>
      </c>
      <c r="F498" s="468">
        <v>7.9333333333333336</v>
      </c>
      <c r="G498" s="468">
        <v>7.8166666666666664</v>
      </c>
      <c r="H498" s="468">
        <v>8.3166666666666664</v>
      </c>
      <c r="I498" s="468">
        <v>8.4333333333333336</v>
      </c>
      <c r="J498" s="468">
        <v>8.5666666666666664</v>
      </c>
      <c r="K498" s="467">
        <v>8.3000000000000007</v>
      </c>
      <c r="L498" s="467">
        <v>8.0500000000000007</v>
      </c>
      <c r="M498" s="467">
        <v>1735.713</v>
      </c>
    </row>
    <row r="499" spans="1:13">
      <c r="A499" s="246">
        <v>489</v>
      </c>
      <c r="B499" s="470" t="s">
        <v>195</v>
      </c>
      <c r="C499" s="467">
        <v>967.9</v>
      </c>
      <c r="D499" s="468">
        <v>969.19999999999993</v>
      </c>
      <c r="E499" s="468">
        <v>959.69999999999982</v>
      </c>
      <c r="F499" s="468">
        <v>951.49999999999989</v>
      </c>
      <c r="G499" s="468">
        <v>941.99999999999977</v>
      </c>
      <c r="H499" s="468">
        <v>977.39999999999986</v>
      </c>
      <c r="I499" s="468">
        <v>986.90000000000009</v>
      </c>
      <c r="J499" s="468">
        <v>995.09999999999991</v>
      </c>
      <c r="K499" s="467">
        <v>978.7</v>
      </c>
      <c r="L499" s="467">
        <v>961</v>
      </c>
      <c r="M499" s="467">
        <v>12.691330000000001</v>
      </c>
    </row>
    <row r="500" spans="1:13">
      <c r="A500" s="246">
        <v>490</v>
      </c>
      <c r="B500" s="470" t="s">
        <v>525</v>
      </c>
      <c r="C500" s="467">
        <v>6978.65</v>
      </c>
      <c r="D500" s="468">
        <v>6987.55</v>
      </c>
      <c r="E500" s="468">
        <v>6841.1</v>
      </c>
      <c r="F500" s="468">
        <v>6703.55</v>
      </c>
      <c r="G500" s="468">
        <v>6557.1</v>
      </c>
      <c r="H500" s="468">
        <v>7125.1</v>
      </c>
      <c r="I500" s="468">
        <v>7271.5499999999993</v>
      </c>
      <c r="J500" s="468">
        <v>7409.1</v>
      </c>
      <c r="K500" s="467">
        <v>7134</v>
      </c>
      <c r="L500" s="467">
        <v>6850</v>
      </c>
      <c r="M500" s="467">
        <v>7.7530000000000002E-2</v>
      </c>
    </row>
    <row r="501" spans="1:13">
      <c r="A501" s="246">
        <v>491</v>
      </c>
      <c r="B501" s="470" t="s">
        <v>526</v>
      </c>
      <c r="C501" s="467">
        <v>147.9</v>
      </c>
      <c r="D501" s="468">
        <v>148.38333333333333</v>
      </c>
      <c r="E501" s="468">
        <v>146.01666666666665</v>
      </c>
      <c r="F501" s="468">
        <v>144.13333333333333</v>
      </c>
      <c r="G501" s="468">
        <v>141.76666666666665</v>
      </c>
      <c r="H501" s="468">
        <v>150.26666666666665</v>
      </c>
      <c r="I501" s="468">
        <v>152.63333333333333</v>
      </c>
      <c r="J501" s="468">
        <v>154.51666666666665</v>
      </c>
      <c r="K501" s="467">
        <v>150.75</v>
      </c>
      <c r="L501" s="467">
        <v>146.5</v>
      </c>
      <c r="M501" s="467">
        <v>18.388200000000001</v>
      </c>
    </row>
    <row r="502" spans="1:13">
      <c r="A502" s="246">
        <v>492</v>
      </c>
      <c r="B502" s="470" t="s">
        <v>527</v>
      </c>
      <c r="C502" s="467">
        <v>96.45</v>
      </c>
      <c r="D502" s="468">
        <v>97.2</v>
      </c>
      <c r="E502" s="468">
        <v>94.4</v>
      </c>
      <c r="F502" s="468">
        <v>92.350000000000009</v>
      </c>
      <c r="G502" s="468">
        <v>89.550000000000011</v>
      </c>
      <c r="H502" s="468">
        <v>99.25</v>
      </c>
      <c r="I502" s="468">
        <v>102.04999999999998</v>
      </c>
      <c r="J502" s="468">
        <v>104.1</v>
      </c>
      <c r="K502" s="467">
        <v>100</v>
      </c>
      <c r="L502" s="467">
        <v>95.15</v>
      </c>
      <c r="M502" s="467">
        <v>59.910510000000002</v>
      </c>
    </row>
    <row r="503" spans="1:13">
      <c r="A503" s="246">
        <v>493</v>
      </c>
      <c r="B503" s="470" t="s">
        <v>771</v>
      </c>
      <c r="C503" s="467">
        <v>421.75</v>
      </c>
      <c r="D503" s="468">
        <v>423.08333333333331</v>
      </c>
      <c r="E503" s="468">
        <v>417.16666666666663</v>
      </c>
      <c r="F503" s="468">
        <v>412.58333333333331</v>
      </c>
      <c r="G503" s="468">
        <v>406.66666666666663</v>
      </c>
      <c r="H503" s="468">
        <v>427.66666666666663</v>
      </c>
      <c r="I503" s="468">
        <v>433.58333333333326</v>
      </c>
      <c r="J503" s="468">
        <v>438.16666666666663</v>
      </c>
      <c r="K503" s="467">
        <v>429</v>
      </c>
      <c r="L503" s="467">
        <v>418.5</v>
      </c>
      <c r="M503" s="467">
        <v>1.1569199999999999</v>
      </c>
    </row>
    <row r="504" spans="1:13">
      <c r="A504" s="246">
        <v>494</v>
      </c>
      <c r="B504" s="470" t="s">
        <v>528</v>
      </c>
      <c r="C504" s="467">
        <v>2135</v>
      </c>
      <c r="D504" s="468">
        <v>2137.5666666666671</v>
      </c>
      <c r="E504" s="468">
        <v>2111.2833333333342</v>
      </c>
      <c r="F504" s="468">
        <v>2087.5666666666671</v>
      </c>
      <c r="G504" s="468">
        <v>2061.2833333333342</v>
      </c>
      <c r="H504" s="468">
        <v>2161.2833333333342</v>
      </c>
      <c r="I504" s="468">
        <v>2187.5666666666671</v>
      </c>
      <c r="J504" s="468">
        <v>2211.2833333333342</v>
      </c>
      <c r="K504" s="467">
        <v>2163.85</v>
      </c>
      <c r="L504" s="467">
        <v>2113.85</v>
      </c>
      <c r="M504" s="467">
        <v>0.94806000000000001</v>
      </c>
    </row>
    <row r="505" spans="1:13">
      <c r="A505" s="246">
        <v>495</v>
      </c>
      <c r="B505" s="470" t="s">
        <v>196</v>
      </c>
      <c r="C505" s="467">
        <v>525.95000000000005</v>
      </c>
      <c r="D505" s="468">
        <v>522.56666666666672</v>
      </c>
      <c r="E505" s="468">
        <v>516.63333333333344</v>
      </c>
      <c r="F505" s="468">
        <v>507.31666666666672</v>
      </c>
      <c r="G505" s="468">
        <v>501.38333333333344</v>
      </c>
      <c r="H505" s="468">
        <v>531.88333333333344</v>
      </c>
      <c r="I505" s="468">
        <v>537.81666666666661</v>
      </c>
      <c r="J505" s="468">
        <v>547.13333333333344</v>
      </c>
      <c r="K505" s="467">
        <v>528.5</v>
      </c>
      <c r="L505" s="467">
        <v>513.25</v>
      </c>
      <c r="M505" s="467">
        <v>125.44472</v>
      </c>
    </row>
    <row r="506" spans="1:13">
      <c r="A506" s="246">
        <v>496</v>
      </c>
      <c r="B506" s="470" t="s">
        <v>529</v>
      </c>
      <c r="C506" s="467">
        <v>597.04999999999995</v>
      </c>
      <c r="D506" s="468">
        <v>594.91666666666663</v>
      </c>
      <c r="E506" s="468">
        <v>578.13333333333321</v>
      </c>
      <c r="F506" s="468">
        <v>559.21666666666658</v>
      </c>
      <c r="G506" s="468">
        <v>542.43333333333317</v>
      </c>
      <c r="H506" s="468">
        <v>613.83333333333326</v>
      </c>
      <c r="I506" s="468">
        <v>630.61666666666679</v>
      </c>
      <c r="J506" s="468">
        <v>649.5333333333333</v>
      </c>
      <c r="K506" s="467">
        <v>611.70000000000005</v>
      </c>
      <c r="L506" s="467">
        <v>576</v>
      </c>
      <c r="M506" s="467">
        <v>45.299309999999998</v>
      </c>
    </row>
    <row r="507" spans="1:13">
      <c r="A507" s="246">
        <v>497</v>
      </c>
      <c r="B507" s="470" t="s">
        <v>197</v>
      </c>
      <c r="C507" s="467">
        <v>13.1</v>
      </c>
      <c r="D507" s="468">
        <v>13.199999999999998</v>
      </c>
      <c r="E507" s="468">
        <v>12.949999999999996</v>
      </c>
      <c r="F507" s="468">
        <v>12.799999999999999</v>
      </c>
      <c r="G507" s="468">
        <v>12.549999999999997</v>
      </c>
      <c r="H507" s="468">
        <v>13.349999999999994</v>
      </c>
      <c r="I507" s="468">
        <v>13.599999999999998</v>
      </c>
      <c r="J507" s="468">
        <v>13.749999999999993</v>
      </c>
      <c r="K507" s="467">
        <v>13.45</v>
      </c>
      <c r="L507" s="467">
        <v>13.05</v>
      </c>
      <c r="M507" s="467">
        <v>1139.7049400000001</v>
      </c>
    </row>
    <row r="508" spans="1:13">
      <c r="A508" s="246">
        <v>498</v>
      </c>
      <c r="B508" s="470" t="s">
        <v>198</v>
      </c>
      <c r="C508" s="467">
        <v>189</v>
      </c>
      <c r="D508" s="468">
        <v>189.7166666666667</v>
      </c>
      <c r="E508" s="468">
        <v>185.8333333333334</v>
      </c>
      <c r="F508" s="468">
        <v>182.66666666666671</v>
      </c>
      <c r="G508" s="468">
        <v>178.78333333333342</v>
      </c>
      <c r="H508" s="468">
        <v>192.88333333333338</v>
      </c>
      <c r="I508" s="468">
        <v>196.76666666666671</v>
      </c>
      <c r="J508" s="468">
        <v>199.93333333333337</v>
      </c>
      <c r="K508" s="467">
        <v>193.6</v>
      </c>
      <c r="L508" s="467">
        <v>186.55</v>
      </c>
      <c r="M508" s="467">
        <v>136.95685</v>
      </c>
    </row>
    <row r="509" spans="1:13">
      <c r="A509" s="246">
        <v>499</v>
      </c>
      <c r="B509" s="470" t="s">
        <v>530</v>
      </c>
      <c r="C509" s="467">
        <v>270.89999999999998</v>
      </c>
      <c r="D509" s="468">
        <v>271.55</v>
      </c>
      <c r="E509" s="468">
        <v>268.35000000000002</v>
      </c>
      <c r="F509" s="468">
        <v>265.8</v>
      </c>
      <c r="G509" s="468">
        <v>262.60000000000002</v>
      </c>
      <c r="H509" s="468">
        <v>274.10000000000002</v>
      </c>
      <c r="I509" s="468">
        <v>277.29999999999995</v>
      </c>
      <c r="J509" s="468">
        <v>279.85000000000002</v>
      </c>
      <c r="K509" s="467">
        <v>274.75</v>
      </c>
      <c r="L509" s="467">
        <v>269</v>
      </c>
      <c r="M509" s="467">
        <v>1.516</v>
      </c>
    </row>
    <row r="510" spans="1:13">
      <c r="A510" s="246">
        <v>500</v>
      </c>
      <c r="B510" s="470" t="s">
        <v>531</v>
      </c>
      <c r="C510" s="467">
        <v>2108.85</v>
      </c>
      <c r="D510" s="468">
        <v>2136.8166666666671</v>
      </c>
      <c r="E510" s="468">
        <v>2053.6333333333341</v>
      </c>
      <c r="F510" s="468">
        <v>1998.416666666667</v>
      </c>
      <c r="G510" s="468">
        <v>1915.233333333334</v>
      </c>
      <c r="H510" s="468">
        <v>2192.0333333333342</v>
      </c>
      <c r="I510" s="468">
        <v>2275.2166666666676</v>
      </c>
      <c r="J510" s="468">
        <v>2330.4333333333343</v>
      </c>
      <c r="K510" s="467">
        <v>2220</v>
      </c>
      <c r="L510" s="467">
        <v>2081.6</v>
      </c>
      <c r="M510" s="467">
        <v>6.5039999999999996</v>
      </c>
    </row>
    <row r="511" spans="1:13">
      <c r="A511" s="246">
        <v>501</v>
      </c>
      <c r="B511" s="470" t="s">
        <v>741</v>
      </c>
      <c r="C511" s="467">
        <v>1250.0999999999999</v>
      </c>
      <c r="D511" s="468">
        <v>1265.1666666666667</v>
      </c>
      <c r="E511" s="468">
        <v>1223.3333333333335</v>
      </c>
      <c r="F511" s="468">
        <v>1196.5666666666668</v>
      </c>
      <c r="G511" s="468">
        <v>1154.7333333333336</v>
      </c>
      <c r="H511" s="468">
        <v>1291.9333333333334</v>
      </c>
      <c r="I511" s="468">
        <v>1333.7666666666669</v>
      </c>
      <c r="J511" s="468">
        <v>1360.5333333333333</v>
      </c>
      <c r="K511" s="467">
        <v>1307</v>
      </c>
      <c r="L511" s="467">
        <v>1238.4000000000001</v>
      </c>
      <c r="M511" s="467">
        <v>0.21159</v>
      </c>
    </row>
    <row r="513" spans="1:1">
      <c r="A513" s="267"/>
    </row>
    <row r="514" spans="1:1">
      <c r="A514" s="249"/>
    </row>
    <row r="515" spans="1:1">
      <c r="A515" s="267"/>
    </row>
    <row r="516" spans="1:1">
      <c r="A516" s="267"/>
    </row>
    <row r="517" spans="1:1">
      <c r="A517" s="268" t="s">
        <v>281</v>
      </c>
    </row>
    <row r="518" spans="1:1">
      <c r="A518" s="269" t="s">
        <v>199</v>
      </c>
    </row>
    <row r="519" spans="1:1">
      <c r="A519" s="269" t="s">
        <v>200</v>
      </c>
    </row>
    <row r="520" spans="1:1">
      <c r="A520" s="269" t="s">
        <v>201</v>
      </c>
    </row>
    <row r="521" spans="1:1">
      <c r="A521" s="269" t="s">
        <v>202</v>
      </c>
    </row>
    <row r="522" spans="1:1">
      <c r="A522" s="269" t="s">
        <v>203</v>
      </c>
    </row>
    <row r="523" spans="1:1">
      <c r="A523" s="270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9" t="s">
        <v>204</v>
      </c>
    </row>
    <row r="529" spans="1:1">
      <c r="A529" s="267" t="s">
        <v>205</v>
      </c>
    </row>
    <row r="530" spans="1:1">
      <c r="A530" s="267" t="s">
        <v>206</v>
      </c>
    </row>
    <row r="531" spans="1:1">
      <c r="A531" s="267" t="s">
        <v>207</v>
      </c>
    </row>
    <row r="532" spans="1:1">
      <c r="A532" s="271" t="s">
        <v>208</v>
      </c>
    </row>
    <row r="533" spans="1:1">
      <c r="A533" s="271" t="s">
        <v>209</v>
      </c>
    </row>
    <row r="534" spans="1:1">
      <c r="A534" s="271" t="s">
        <v>210</v>
      </c>
    </row>
    <row r="535" spans="1:1">
      <c r="A535" s="271" t="s">
        <v>211</v>
      </c>
    </row>
    <row r="536" spans="1:1">
      <c r="A536" s="271" t="s">
        <v>212</v>
      </c>
    </row>
    <row r="537" spans="1:1">
      <c r="A537" s="271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2" customWidth="1"/>
    <col min="2" max="2" width="14.28515625" style="118" customWidth="1"/>
    <col min="3" max="3" width="28.28515625" style="223" customWidth="1"/>
    <col min="4" max="4" width="55.7109375" style="223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4" customWidth="1"/>
    <col min="9" max="16384" width="9.28515625" style="223"/>
  </cols>
  <sheetData>
    <row r="1" spans="1:35" s="221" customFormat="1" ht="12">
      <c r="A1" s="225" t="s">
        <v>283</v>
      </c>
      <c r="B1" s="226"/>
      <c r="C1" s="227"/>
      <c r="D1" s="228"/>
      <c r="E1" s="229"/>
      <c r="F1" s="229"/>
      <c r="G1" s="229"/>
    </row>
    <row r="2" spans="1:35" s="221" customFormat="1" ht="12.75" customHeight="1">
      <c r="A2" s="230"/>
      <c r="B2" s="231"/>
      <c r="C2" s="232"/>
      <c r="D2" s="233"/>
      <c r="E2" s="234"/>
      <c r="F2" s="234"/>
      <c r="G2" s="234"/>
    </row>
    <row r="3" spans="1:35" s="221" customFormat="1" ht="12.75" customHeight="1">
      <c r="A3" s="230"/>
      <c r="B3" s="231"/>
      <c r="C3" s="232"/>
      <c r="D3" s="233"/>
      <c r="E3" s="234"/>
      <c r="F3" s="234"/>
      <c r="G3" s="234"/>
    </row>
    <row r="4" spans="1:35" s="221" customFormat="1" ht="12.75" customHeight="1">
      <c r="A4" s="230"/>
      <c r="B4" s="231"/>
      <c r="C4" s="232"/>
      <c r="D4" s="233"/>
      <c r="E4" s="234"/>
      <c r="F4" s="234"/>
      <c r="G4" s="234"/>
    </row>
    <row r="5" spans="1:35" s="221" customFormat="1" ht="6" customHeight="1">
      <c r="A5" s="520"/>
      <c r="B5" s="520"/>
      <c r="C5" s="521"/>
      <c r="D5" s="521"/>
      <c r="E5" s="229"/>
      <c r="F5" s="229"/>
      <c r="G5" s="229"/>
    </row>
    <row r="6" spans="1:35" s="221" customFormat="1" ht="26.25" customHeight="1">
      <c r="B6" s="237"/>
      <c r="C6" s="236"/>
      <c r="D6" s="236"/>
      <c r="E6" s="238" t="s">
        <v>282</v>
      </c>
      <c r="F6" s="229"/>
      <c r="G6" s="229"/>
    </row>
    <row r="7" spans="1:35" s="221" customFormat="1" ht="16.5" customHeight="1">
      <c r="A7" s="239" t="s">
        <v>532</v>
      </c>
      <c r="B7" s="522" t="s">
        <v>533</v>
      </c>
      <c r="C7" s="522"/>
      <c r="D7" s="240">
        <f>Main!B10</f>
        <v>44327</v>
      </c>
      <c r="E7" s="241"/>
      <c r="F7" s="229"/>
      <c r="G7" s="242"/>
    </row>
    <row r="8" spans="1:35" s="221" customFormat="1" ht="12.75" customHeight="1">
      <c r="A8" s="225"/>
      <c r="B8" s="229"/>
      <c r="C8" s="227"/>
      <c r="D8" s="228"/>
      <c r="E8" s="241"/>
      <c r="F8" s="241"/>
      <c r="G8" s="241"/>
    </row>
    <row r="9" spans="1:35" s="221" customFormat="1" ht="15.75" customHeight="1">
      <c r="A9" s="243" t="s">
        <v>534</v>
      </c>
      <c r="B9" s="244" t="s">
        <v>535</v>
      </c>
      <c r="C9" s="244" t="s">
        <v>536</v>
      </c>
      <c r="D9" s="244" t="s">
        <v>537</v>
      </c>
      <c r="E9" s="244" t="s">
        <v>538</v>
      </c>
      <c r="F9" s="244" t="s">
        <v>539</v>
      </c>
      <c r="G9" s="244" t="s">
        <v>540</v>
      </c>
      <c r="H9" s="244" t="s">
        <v>541</v>
      </c>
    </row>
    <row r="10" spans="1:35">
      <c r="A10" s="222">
        <v>44326</v>
      </c>
      <c r="B10" s="245">
        <v>539570</v>
      </c>
      <c r="C10" s="246" t="s">
        <v>887</v>
      </c>
      <c r="D10" s="246" t="s">
        <v>888</v>
      </c>
      <c r="E10" s="246" t="s">
        <v>543</v>
      </c>
      <c r="F10" s="345">
        <v>201600</v>
      </c>
      <c r="G10" s="245">
        <v>7.73</v>
      </c>
      <c r="H10" s="316" t="s">
        <v>305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</row>
    <row r="11" spans="1:35">
      <c r="A11" s="222">
        <v>44326</v>
      </c>
      <c r="B11" s="245">
        <v>536965</v>
      </c>
      <c r="C11" s="246" t="s">
        <v>926</v>
      </c>
      <c r="D11" s="246" t="s">
        <v>927</v>
      </c>
      <c r="E11" s="246" t="s">
        <v>542</v>
      </c>
      <c r="F11" s="345">
        <v>50000</v>
      </c>
      <c r="G11" s="245">
        <v>2.73</v>
      </c>
      <c r="H11" s="316" t="s">
        <v>305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</row>
    <row r="12" spans="1:35">
      <c r="A12" s="222">
        <v>44326</v>
      </c>
      <c r="B12" s="245">
        <v>536965</v>
      </c>
      <c r="C12" s="246" t="s">
        <v>926</v>
      </c>
      <c r="D12" s="246" t="s">
        <v>928</v>
      </c>
      <c r="E12" s="246" t="s">
        <v>543</v>
      </c>
      <c r="F12" s="345">
        <v>55499</v>
      </c>
      <c r="G12" s="245">
        <v>2.73</v>
      </c>
      <c r="H12" s="316" t="s">
        <v>305</v>
      </c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</row>
    <row r="13" spans="1:35">
      <c r="A13" s="222">
        <v>44326</v>
      </c>
      <c r="B13" s="245">
        <v>532541</v>
      </c>
      <c r="C13" s="246" t="s">
        <v>822</v>
      </c>
      <c r="D13" s="246" t="s">
        <v>929</v>
      </c>
      <c r="E13" s="246" t="s">
        <v>542</v>
      </c>
      <c r="F13" s="345">
        <v>617284</v>
      </c>
      <c r="G13" s="245">
        <v>3240</v>
      </c>
      <c r="H13" s="316" t="s">
        <v>305</v>
      </c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</row>
    <row r="14" spans="1:35">
      <c r="A14" s="222">
        <v>44326</v>
      </c>
      <c r="B14" s="245">
        <v>532541</v>
      </c>
      <c r="C14" s="246" t="s">
        <v>822</v>
      </c>
      <c r="D14" s="246" t="s">
        <v>930</v>
      </c>
      <c r="E14" s="246" t="s">
        <v>543</v>
      </c>
      <c r="F14" s="345">
        <v>1900000</v>
      </c>
      <c r="G14" s="245">
        <v>3242.26</v>
      </c>
      <c r="H14" s="316" t="s">
        <v>305</v>
      </c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</row>
    <row r="15" spans="1:35">
      <c r="A15" s="222">
        <v>44326</v>
      </c>
      <c r="B15" s="245">
        <v>523369</v>
      </c>
      <c r="C15" s="246" t="s">
        <v>931</v>
      </c>
      <c r="D15" s="246" t="s">
        <v>932</v>
      </c>
      <c r="E15" s="246" t="s">
        <v>543</v>
      </c>
      <c r="F15" s="345">
        <v>100000</v>
      </c>
      <c r="G15" s="245">
        <v>303.51</v>
      </c>
      <c r="H15" s="316" t="s">
        <v>305</v>
      </c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</row>
    <row r="16" spans="1:35">
      <c r="A16" s="222">
        <v>44326</v>
      </c>
      <c r="B16" s="245">
        <v>531979</v>
      </c>
      <c r="C16" s="246" t="s">
        <v>909</v>
      </c>
      <c r="D16" s="246" t="s">
        <v>910</v>
      </c>
      <c r="E16" s="246" t="s">
        <v>543</v>
      </c>
      <c r="F16" s="345">
        <v>37240</v>
      </c>
      <c r="G16" s="245">
        <v>39</v>
      </c>
      <c r="H16" s="316" t="s">
        <v>305</v>
      </c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</row>
    <row r="17" spans="1:35">
      <c r="A17" s="222">
        <v>44326</v>
      </c>
      <c r="B17" s="245">
        <v>531979</v>
      </c>
      <c r="C17" s="246" t="s">
        <v>909</v>
      </c>
      <c r="D17" s="246" t="s">
        <v>933</v>
      </c>
      <c r="E17" s="246" t="s">
        <v>543</v>
      </c>
      <c r="F17" s="345">
        <v>90410</v>
      </c>
      <c r="G17" s="245">
        <v>38.28</v>
      </c>
      <c r="H17" s="316" t="s">
        <v>305</v>
      </c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</row>
    <row r="18" spans="1:35">
      <c r="A18" s="222">
        <v>44326</v>
      </c>
      <c r="B18" s="245">
        <v>541627</v>
      </c>
      <c r="C18" s="246" t="s">
        <v>869</v>
      </c>
      <c r="D18" s="246" t="s">
        <v>934</v>
      </c>
      <c r="E18" s="246" t="s">
        <v>543</v>
      </c>
      <c r="F18" s="345">
        <v>72550</v>
      </c>
      <c r="G18" s="245">
        <v>8.25</v>
      </c>
      <c r="H18" s="316" t="s">
        <v>305</v>
      </c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</row>
    <row r="19" spans="1:35">
      <c r="A19" s="222">
        <v>44326</v>
      </c>
      <c r="B19" s="245">
        <v>541627</v>
      </c>
      <c r="C19" s="246" t="s">
        <v>869</v>
      </c>
      <c r="D19" s="246" t="s">
        <v>935</v>
      </c>
      <c r="E19" s="246" t="s">
        <v>543</v>
      </c>
      <c r="F19" s="345">
        <v>117100</v>
      </c>
      <c r="G19" s="245">
        <v>8.25</v>
      </c>
      <c r="H19" s="316" t="s">
        <v>305</v>
      </c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</row>
    <row r="20" spans="1:35">
      <c r="A20" s="222">
        <v>44326</v>
      </c>
      <c r="B20" s="245">
        <v>541627</v>
      </c>
      <c r="C20" s="246" t="s">
        <v>869</v>
      </c>
      <c r="D20" s="246" t="s">
        <v>936</v>
      </c>
      <c r="E20" s="246" t="s">
        <v>543</v>
      </c>
      <c r="F20" s="345">
        <v>37556</v>
      </c>
      <c r="G20" s="245">
        <v>8.25</v>
      </c>
      <c r="H20" s="316" t="s">
        <v>305</v>
      </c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5">
      <c r="A21" s="222">
        <v>44326</v>
      </c>
      <c r="B21" s="245">
        <v>500319</v>
      </c>
      <c r="C21" s="246" t="s">
        <v>937</v>
      </c>
      <c r="D21" s="246" t="s">
        <v>938</v>
      </c>
      <c r="E21" s="246" t="s">
        <v>543</v>
      </c>
      <c r="F21" s="345">
        <v>129345</v>
      </c>
      <c r="G21" s="245">
        <v>35.35</v>
      </c>
      <c r="H21" s="316" t="s">
        <v>305</v>
      </c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</row>
    <row r="22" spans="1:35">
      <c r="A22" s="222">
        <v>44326</v>
      </c>
      <c r="B22" s="245">
        <v>543289</v>
      </c>
      <c r="C22" s="246" t="s">
        <v>939</v>
      </c>
      <c r="D22" s="246" t="s">
        <v>940</v>
      </c>
      <c r="E22" s="246" t="s">
        <v>542</v>
      </c>
      <c r="F22" s="345">
        <v>12000</v>
      </c>
      <c r="G22" s="245">
        <v>22.85</v>
      </c>
      <c r="H22" s="316" t="s">
        <v>305</v>
      </c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</row>
    <row r="23" spans="1:35">
      <c r="A23" s="222">
        <v>44326</v>
      </c>
      <c r="B23" s="245">
        <v>543289</v>
      </c>
      <c r="C23" s="246" t="s">
        <v>939</v>
      </c>
      <c r="D23" s="246" t="s">
        <v>940</v>
      </c>
      <c r="E23" s="246" t="s">
        <v>543</v>
      </c>
      <c r="F23" s="345">
        <v>6000</v>
      </c>
      <c r="G23" s="245">
        <v>22.7</v>
      </c>
      <c r="H23" s="316" t="s">
        <v>305</v>
      </c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</row>
    <row r="24" spans="1:35">
      <c r="A24" s="222">
        <v>44326</v>
      </c>
      <c r="B24" s="245">
        <v>535657</v>
      </c>
      <c r="C24" s="246" t="s">
        <v>941</v>
      </c>
      <c r="D24" s="246" t="s">
        <v>942</v>
      </c>
      <c r="E24" s="246" t="s">
        <v>543</v>
      </c>
      <c r="F24" s="345">
        <v>53737</v>
      </c>
      <c r="G24" s="245">
        <v>2.96</v>
      </c>
      <c r="H24" s="316" t="s">
        <v>305</v>
      </c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</row>
    <row r="25" spans="1:35">
      <c r="A25" s="222">
        <v>44326</v>
      </c>
      <c r="B25" s="245">
        <v>535657</v>
      </c>
      <c r="C25" s="246" t="s">
        <v>941</v>
      </c>
      <c r="D25" s="246" t="s">
        <v>943</v>
      </c>
      <c r="E25" s="246" t="s">
        <v>542</v>
      </c>
      <c r="F25" s="345">
        <v>62596</v>
      </c>
      <c r="G25" s="245">
        <v>2.97</v>
      </c>
      <c r="H25" s="316" t="s">
        <v>305</v>
      </c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</row>
    <row r="26" spans="1:35">
      <c r="A26" s="222">
        <v>44326</v>
      </c>
      <c r="B26" s="245">
        <v>535657</v>
      </c>
      <c r="C26" s="246" t="s">
        <v>941</v>
      </c>
      <c r="D26" s="246" t="s">
        <v>944</v>
      </c>
      <c r="E26" s="246" t="s">
        <v>542</v>
      </c>
      <c r="F26" s="345">
        <v>68000</v>
      </c>
      <c r="G26" s="245">
        <v>2.96</v>
      </c>
      <c r="H26" s="316" t="s">
        <v>305</v>
      </c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</row>
    <row r="27" spans="1:35">
      <c r="A27" s="222">
        <v>44326</v>
      </c>
      <c r="B27" s="245">
        <v>539673</v>
      </c>
      <c r="C27" s="246" t="s">
        <v>945</v>
      </c>
      <c r="D27" s="246" t="s">
        <v>946</v>
      </c>
      <c r="E27" s="246" t="s">
        <v>542</v>
      </c>
      <c r="F27" s="345">
        <v>14503</v>
      </c>
      <c r="G27" s="245">
        <v>8.81</v>
      </c>
      <c r="H27" s="316" t="s">
        <v>305</v>
      </c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</row>
    <row r="28" spans="1:35">
      <c r="A28" s="222">
        <v>44326</v>
      </c>
      <c r="B28" s="245">
        <v>519566</v>
      </c>
      <c r="C28" s="246" t="s">
        <v>947</v>
      </c>
      <c r="D28" s="246" t="s">
        <v>948</v>
      </c>
      <c r="E28" s="246" t="s">
        <v>542</v>
      </c>
      <c r="F28" s="345">
        <v>52703</v>
      </c>
      <c r="G28" s="245">
        <v>102.88</v>
      </c>
      <c r="H28" s="316" t="s">
        <v>305</v>
      </c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</row>
    <row r="29" spans="1:35">
      <c r="A29" s="222">
        <v>44326</v>
      </c>
      <c r="B29" s="245">
        <v>519566</v>
      </c>
      <c r="C29" s="246" t="s">
        <v>947</v>
      </c>
      <c r="D29" s="246" t="s">
        <v>949</v>
      </c>
      <c r="E29" s="246" t="s">
        <v>543</v>
      </c>
      <c r="F29" s="345">
        <v>60262</v>
      </c>
      <c r="G29" s="245">
        <v>102.95</v>
      </c>
      <c r="H29" s="316" t="s">
        <v>305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</row>
    <row r="30" spans="1:35">
      <c r="A30" s="222">
        <v>44326</v>
      </c>
      <c r="B30" s="245">
        <v>519566</v>
      </c>
      <c r="C30" s="246" t="s">
        <v>947</v>
      </c>
      <c r="D30" s="246" t="s">
        <v>950</v>
      </c>
      <c r="E30" s="246" t="s">
        <v>542</v>
      </c>
      <c r="F30" s="345">
        <v>20000</v>
      </c>
      <c r="G30" s="245">
        <v>102.95</v>
      </c>
      <c r="H30" s="316" t="s">
        <v>305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</row>
    <row r="31" spans="1:35">
      <c r="A31" s="222">
        <v>44326</v>
      </c>
      <c r="B31" s="245">
        <v>519566</v>
      </c>
      <c r="C31" s="246" t="s">
        <v>947</v>
      </c>
      <c r="D31" s="246" t="s">
        <v>950</v>
      </c>
      <c r="E31" s="246" t="s">
        <v>543</v>
      </c>
      <c r="F31" s="345">
        <v>2234</v>
      </c>
      <c r="G31" s="245">
        <v>102.95</v>
      </c>
      <c r="H31" s="316" t="s">
        <v>305</v>
      </c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</row>
    <row r="32" spans="1:35">
      <c r="A32" s="222">
        <v>44326</v>
      </c>
      <c r="B32" s="245">
        <v>512014</v>
      </c>
      <c r="C32" s="246" t="s">
        <v>911</v>
      </c>
      <c r="D32" s="246" t="s">
        <v>951</v>
      </c>
      <c r="E32" s="246" t="s">
        <v>542</v>
      </c>
      <c r="F32" s="345">
        <v>8000</v>
      </c>
      <c r="G32" s="245">
        <v>1.72</v>
      </c>
      <c r="H32" s="316" t="s">
        <v>305</v>
      </c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</row>
    <row r="33" spans="1:35">
      <c r="A33" s="222">
        <v>44326</v>
      </c>
      <c r="B33" s="245">
        <v>512014</v>
      </c>
      <c r="C33" s="246" t="s">
        <v>911</v>
      </c>
      <c r="D33" s="246" t="s">
        <v>952</v>
      </c>
      <c r="E33" s="246" t="s">
        <v>543</v>
      </c>
      <c r="F33" s="345">
        <v>10000</v>
      </c>
      <c r="G33" s="245">
        <v>1.72</v>
      </c>
      <c r="H33" s="316" t="s">
        <v>305</v>
      </c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</row>
    <row r="34" spans="1:35">
      <c r="A34" s="222">
        <v>44326</v>
      </c>
      <c r="B34" s="245">
        <v>512014</v>
      </c>
      <c r="C34" s="246" t="s">
        <v>911</v>
      </c>
      <c r="D34" s="246" t="s">
        <v>953</v>
      </c>
      <c r="E34" s="246" t="s">
        <v>542</v>
      </c>
      <c r="F34" s="345">
        <v>2000</v>
      </c>
      <c r="G34" s="245">
        <v>1.72</v>
      </c>
      <c r="H34" s="316" t="s">
        <v>305</v>
      </c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</row>
    <row r="35" spans="1:35">
      <c r="A35" s="222">
        <v>44326</v>
      </c>
      <c r="B35" s="245">
        <v>541540</v>
      </c>
      <c r="C35" s="246" t="s">
        <v>762</v>
      </c>
      <c r="D35" s="246" t="s">
        <v>954</v>
      </c>
      <c r="E35" s="246" t="s">
        <v>542</v>
      </c>
      <c r="F35" s="345">
        <v>257823</v>
      </c>
      <c r="G35" s="245">
        <v>1552.05</v>
      </c>
      <c r="H35" s="316" t="s">
        <v>305</v>
      </c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</row>
    <row r="36" spans="1:35">
      <c r="A36" s="222">
        <v>44326</v>
      </c>
      <c r="B36" s="245">
        <v>541540</v>
      </c>
      <c r="C36" s="246" t="s">
        <v>762</v>
      </c>
      <c r="D36" s="246" t="s">
        <v>955</v>
      </c>
      <c r="E36" s="246" t="s">
        <v>542</v>
      </c>
      <c r="F36" s="345">
        <v>390000</v>
      </c>
      <c r="G36" s="245">
        <v>1552.05</v>
      </c>
      <c r="H36" s="316" t="s">
        <v>305</v>
      </c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</row>
    <row r="37" spans="1:35">
      <c r="A37" s="222">
        <v>44326</v>
      </c>
      <c r="B37" s="245">
        <v>541540</v>
      </c>
      <c r="C37" s="246" t="s">
        <v>762</v>
      </c>
      <c r="D37" s="246" t="s">
        <v>956</v>
      </c>
      <c r="E37" s="246" t="s">
        <v>543</v>
      </c>
      <c r="F37" s="345">
        <v>199588</v>
      </c>
      <c r="G37" s="245">
        <v>1552.05</v>
      </c>
      <c r="H37" s="316" t="s">
        <v>305</v>
      </c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</row>
    <row r="38" spans="1:35">
      <c r="A38" s="222">
        <v>44326</v>
      </c>
      <c r="B38" s="245">
        <v>541540</v>
      </c>
      <c r="C38" s="246" t="s">
        <v>762</v>
      </c>
      <c r="D38" s="246" t="s">
        <v>957</v>
      </c>
      <c r="E38" s="246" t="s">
        <v>542</v>
      </c>
      <c r="F38" s="345">
        <v>194000</v>
      </c>
      <c r="G38" s="245">
        <v>1552.05</v>
      </c>
      <c r="H38" s="316" t="s">
        <v>305</v>
      </c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</row>
    <row r="39" spans="1:35">
      <c r="A39" s="222">
        <v>44326</v>
      </c>
      <c r="B39" s="245">
        <v>541540</v>
      </c>
      <c r="C39" s="246" t="s">
        <v>762</v>
      </c>
      <c r="D39" s="246" t="s">
        <v>958</v>
      </c>
      <c r="E39" s="246" t="s">
        <v>543</v>
      </c>
      <c r="F39" s="345">
        <v>1336495</v>
      </c>
      <c r="G39" s="245">
        <v>1557.26</v>
      </c>
      <c r="H39" s="316" t="s">
        <v>305</v>
      </c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</row>
    <row r="40" spans="1:35">
      <c r="A40" s="222">
        <v>44326</v>
      </c>
      <c r="B40" s="245" t="s">
        <v>959</v>
      </c>
      <c r="C40" s="246" t="s">
        <v>960</v>
      </c>
      <c r="D40" s="246" t="s">
        <v>961</v>
      </c>
      <c r="E40" s="246" t="s">
        <v>542</v>
      </c>
      <c r="F40" s="345">
        <v>265000</v>
      </c>
      <c r="G40" s="245">
        <v>41.71</v>
      </c>
      <c r="H40" s="316" t="s">
        <v>840</v>
      </c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</row>
    <row r="41" spans="1:35">
      <c r="A41" s="222">
        <v>44326</v>
      </c>
      <c r="B41" s="245" t="s">
        <v>962</v>
      </c>
      <c r="C41" s="246" t="s">
        <v>963</v>
      </c>
      <c r="D41" s="246" t="s">
        <v>889</v>
      </c>
      <c r="E41" s="246" t="s">
        <v>542</v>
      </c>
      <c r="F41" s="345">
        <v>990411</v>
      </c>
      <c r="G41" s="245">
        <v>4.5</v>
      </c>
      <c r="H41" s="316" t="s">
        <v>840</v>
      </c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</row>
    <row r="42" spans="1:35">
      <c r="A42" s="222">
        <v>44326</v>
      </c>
      <c r="B42" s="245" t="s">
        <v>878</v>
      </c>
      <c r="C42" s="246" t="s">
        <v>879</v>
      </c>
      <c r="D42" s="246" t="s">
        <v>913</v>
      </c>
      <c r="E42" s="246" t="s">
        <v>542</v>
      </c>
      <c r="F42" s="345">
        <v>155544</v>
      </c>
      <c r="G42" s="245">
        <v>11.93</v>
      </c>
      <c r="H42" s="316" t="s">
        <v>840</v>
      </c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</row>
    <row r="43" spans="1:35">
      <c r="A43" s="222">
        <v>44326</v>
      </c>
      <c r="B43" s="245" t="s">
        <v>878</v>
      </c>
      <c r="C43" s="246" t="s">
        <v>879</v>
      </c>
      <c r="D43" s="246" t="s">
        <v>912</v>
      </c>
      <c r="E43" s="246" t="s">
        <v>542</v>
      </c>
      <c r="F43" s="345">
        <v>178054</v>
      </c>
      <c r="G43" s="245">
        <v>12.81</v>
      </c>
      <c r="H43" s="316" t="s">
        <v>840</v>
      </c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</row>
    <row r="44" spans="1:35">
      <c r="A44" s="222">
        <v>44326</v>
      </c>
      <c r="B44" s="245" t="s">
        <v>964</v>
      </c>
      <c r="C44" s="246" t="s">
        <v>965</v>
      </c>
      <c r="D44" s="246" t="s">
        <v>966</v>
      </c>
      <c r="E44" s="246" t="s">
        <v>542</v>
      </c>
      <c r="F44" s="345">
        <v>374870</v>
      </c>
      <c r="G44" s="245">
        <v>19.38</v>
      </c>
      <c r="H44" s="316" t="s">
        <v>840</v>
      </c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</row>
    <row r="45" spans="1:35">
      <c r="A45" s="222">
        <v>44326</v>
      </c>
      <c r="B45" s="245" t="s">
        <v>967</v>
      </c>
      <c r="C45" s="246" t="s">
        <v>968</v>
      </c>
      <c r="D45" s="246" t="s">
        <v>969</v>
      </c>
      <c r="E45" s="246" t="s">
        <v>542</v>
      </c>
      <c r="F45" s="345">
        <v>1182626</v>
      </c>
      <c r="G45" s="245">
        <v>55.8</v>
      </c>
      <c r="H45" s="316" t="s">
        <v>840</v>
      </c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</row>
    <row r="46" spans="1:35">
      <c r="A46" s="222">
        <v>44326</v>
      </c>
      <c r="B46" s="245" t="s">
        <v>967</v>
      </c>
      <c r="C46" s="246" t="s">
        <v>968</v>
      </c>
      <c r="D46" s="246" t="s">
        <v>970</v>
      </c>
      <c r="E46" s="246" t="s">
        <v>542</v>
      </c>
      <c r="F46" s="345">
        <v>1854354</v>
      </c>
      <c r="G46" s="245">
        <v>55.82</v>
      </c>
      <c r="H46" s="316" t="s">
        <v>840</v>
      </c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</row>
    <row r="47" spans="1:35">
      <c r="A47" s="222">
        <v>44326</v>
      </c>
      <c r="B47" s="245" t="s">
        <v>971</v>
      </c>
      <c r="C47" s="246" t="s">
        <v>972</v>
      </c>
      <c r="D47" s="246" t="s">
        <v>889</v>
      </c>
      <c r="E47" s="246" t="s">
        <v>542</v>
      </c>
      <c r="F47" s="345">
        <v>5087205</v>
      </c>
      <c r="G47" s="245">
        <v>0.85</v>
      </c>
      <c r="H47" s="316" t="s">
        <v>840</v>
      </c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</row>
    <row r="48" spans="1:35">
      <c r="A48" s="222">
        <v>44326</v>
      </c>
      <c r="B48" s="245" t="s">
        <v>373</v>
      </c>
      <c r="C48" s="246" t="s">
        <v>973</v>
      </c>
      <c r="D48" s="246" t="s">
        <v>969</v>
      </c>
      <c r="E48" s="246" t="s">
        <v>542</v>
      </c>
      <c r="F48" s="345">
        <v>1810725</v>
      </c>
      <c r="G48" s="245">
        <v>77.11</v>
      </c>
      <c r="H48" s="316" t="s">
        <v>840</v>
      </c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</row>
    <row r="49" spans="1:35">
      <c r="A49" s="222">
        <v>44326</v>
      </c>
      <c r="B49" s="245" t="s">
        <v>373</v>
      </c>
      <c r="C49" s="246" t="s">
        <v>973</v>
      </c>
      <c r="D49" s="246" t="s">
        <v>970</v>
      </c>
      <c r="E49" s="246" t="s">
        <v>542</v>
      </c>
      <c r="F49" s="345">
        <v>2608354</v>
      </c>
      <c r="G49" s="245">
        <v>76.34</v>
      </c>
      <c r="H49" s="316" t="s">
        <v>840</v>
      </c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</row>
    <row r="50" spans="1:35">
      <c r="A50" s="222">
        <v>44326</v>
      </c>
      <c r="B50" s="245" t="s">
        <v>974</v>
      </c>
      <c r="C50" s="246" t="s">
        <v>975</v>
      </c>
      <c r="D50" s="246" t="s">
        <v>854</v>
      </c>
      <c r="E50" s="246" t="s">
        <v>542</v>
      </c>
      <c r="F50" s="345">
        <v>215014</v>
      </c>
      <c r="G50" s="245">
        <v>113.42</v>
      </c>
      <c r="H50" s="316" t="s">
        <v>840</v>
      </c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</row>
    <row r="51" spans="1:35">
      <c r="A51" s="222">
        <v>44326</v>
      </c>
      <c r="B51" s="245" t="s">
        <v>382</v>
      </c>
      <c r="C51" s="246" t="s">
        <v>976</v>
      </c>
      <c r="D51" s="246" t="s">
        <v>914</v>
      </c>
      <c r="E51" s="246" t="s">
        <v>542</v>
      </c>
      <c r="F51" s="345">
        <v>5000</v>
      </c>
      <c r="G51" s="245">
        <v>34.5</v>
      </c>
      <c r="H51" s="316" t="s">
        <v>840</v>
      </c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</row>
    <row r="52" spans="1:35">
      <c r="A52" s="222">
        <v>44326</v>
      </c>
      <c r="B52" s="245" t="s">
        <v>977</v>
      </c>
      <c r="C52" s="246" t="s">
        <v>978</v>
      </c>
      <c r="D52" s="246" t="s">
        <v>979</v>
      </c>
      <c r="E52" s="246" t="s">
        <v>542</v>
      </c>
      <c r="F52" s="345">
        <v>264000</v>
      </c>
      <c r="G52" s="245">
        <v>544.74</v>
      </c>
      <c r="H52" s="316" t="s">
        <v>840</v>
      </c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</row>
    <row r="53" spans="1:35">
      <c r="A53" s="222">
        <v>44326</v>
      </c>
      <c r="B53" s="245" t="s">
        <v>977</v>
      </c>
      <c r="C53" s="246" t="s">
        <v>978</v>
      </c>
      <c r="D53" s="246" t="s">
        <v>980</v>
      </c>
      <c r="E53" s="246" t="s">
        <v>542</v>
      </c>
      <c r="F53" s="345">
        <v>36166</v>
      </c>
      <c r="G53" s="245">
        <v>556.08000000000004</v>
      </c>
      <c r="H53" s="316" t="s">
        <v>840</v>
      </c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</row>
    <row r="54" spans="1:35">
      <c r="A54" s="222">
        <v>44326</v>
      </c>
      <c r="B54" s="245" t="s">
        <v>981</v>
      </c>
      <c r="C54" s="246" t="s">
        <v>982</v>
      </c>
      <c r="D54" s="246" t="s">
        <v>983</v>
      </c>
      <c r="E54" s="246" t="s">
        <v>542</v>
      </c>
      <c r="F54" s="345">
        <v>2000000</v>
      </c>
      <c r="G54" s="245">
        <v>6.05</v>
      </c>
      <c r="H54" s="316" t="s">
        <v>840</v>
      </c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</row>
    <row r="55" spans="1:35">
      <c r="A55" s="222">
        <v>44326</v>
      </c>
      <c r="B55" s="245" t="s">
        <v>981</v>
      </c>
      <c r="C55" s="246" t="s">
        <v>982</v>
      </c>
      <c r="D55" s="246" t="s">
        <v>966</v>
      </c>
      <c r="E55" s="246" t="s">
        <v>542</v>
      </c>
      <c r="F55" s="345">
        <v>900000</v>
      </c>
      <c r="G55" s="245">
        <v>6.45</v>
      </c>
      <c r="H55" s="316" t="s">
        <v>840</v>
      </c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</row>
    <row r="56" spans="1:35">
      <c r="A56" s="222">
        <v>44326</v>
      </c>
      <c r="B56" s="245" t="s">
        <v>981</v>
      </c>
      <c r="C56" s="246" t="s">
        <v>982</v>
      </c>
      <c r="D56" s="246" t="s">
        <v>854</v>
      </c>
      <c r="E56" s="246" t="s">
        <v>542</v>
      </c>
      <c r="F56" s="345">
        <v>1000001</v>
      </c>
      <c r="G56" s="245">
        <v>6.05</v>
      </c>
      <c r="H56" s="316" t="s">
        <v>840</v>
      </c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</row>
    <row r="57" spans="1:35">
      <c r="A57" s="222">
        <v>44326</v>
      </c>
      <c r="B57" s="245" t="s">
        <v>984</v>
      </c>
      <c r="C57" s="246" t="s">
        <v>985</v>
      </c>
      <c r="D57" s="246" t="s">
        <v>986</v>
      </c>
      <c r="E57" s="246" t="s">
        <v>542</v>
      </c>
      <c r="F57" s="345">
        <v>43168</v>
      </c>
      <c r="G57" s="245">
        <v>264.14</v>
      </c>
      <c r="H57" s="316" t="s">
        <v>840</v>
      </c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</row>
    <row r="58" spans="1:35">
      <c r="A58" s="222">
        <v>44326</v>
      </c>
      <c r="B58" s="245" t="s">
        <v>987</v>
      </c>
      <c r="C58" s="246" t="s">
        <v>988</v>
      </c>
      <c r="D58" s="246" t="s">
        <v>966</v>
      </c>
      <c r="E58" s="246" t="s">
        <v>542</v>
      </c>
      <c r="F58" s="345">
        <v>63536</v>
      </c>
      <c r="G58" s="245">
        <v>24.64</v>
      </c>
      <c r="H58" s="316" t="s">
        <v>840</v>
      </c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</row>
    <row r="59" spans="1:35">
      <c r="A59" s="222">
        <v>44326</v>
      </c>
      <c r="B59" s="245" t="s">
        <v>989</v>
      </c>
      <c r="C59" s="246" t="s">
        <v>990</v>
      </c>
      <c r="D59" s="246" t="s">
        <v>970</v>
      </c>
      <c r="E59" s="246" t="s">
        <v>542</v>
      </c>
      <c r="F59" s="345">
        <v>124803</v>
      </c>
      <c r="G59" s="245">
        <v>306.26</v>
      </c>
      <c r="H59" s="316" t="s">
        <v>840</v>
      </c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</row>
    <row r="60" spans="1:35">
      <c r="A60" s="222">
        <v>44326</v>
      </c>
      <c r="B60" s="245" t="s">
        <v>991</v>
      </c>
      <c r="C60" s="246" t="s">
        <v>992</v>
      </c>
      <c r="D60" s="246" t="s">
        <v>970</v>
      </c>
      <c r="E60" s="246" t="s">
        <v>542</v>
      </c>
      <c r="F60" s="345">
        <v>40958</v>
      </c>
      <c r="G60" s="245">
        <v>207.02</v>
      </c>
      <c r="H60" s="316" t="s">
        <v>840</v>
      </c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</row>
    <row r="61" spans="1:35">
      <c r="A61" s="222">
        <v>44326</v>
      </c>
      <c r="B61" s="245" t="s">
        <v>993</v>
      </c>
      <c r="C61" s="246" t="s">
        <v>994</v>
      </c>
      <c r="D61" s="246" t="s">
        <v>986</v>
      </c>
      <c r="E61" s="246" t="s">
        <v>542</v>
      </c>
      <c r="F61" s="345">
        <v>95500</v>
      </c>
      <c r="G61" s="245">
        <v>184.09</v>
      </c>
      <c r="H61" s="316" t="s">
        <v>840</v>
      </c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</row>
    <row r="62" spans="1:35">
      <c r="A62" s="222">
        <v>44326</v>
      </c>
      <c r="B62" s="245" t="s">
        <v>995</v>
      </c>
      <c r="C62" s="223" t="s">
        <v>996</v>
      </c>
      <c r="D62" s="223" t="s">
        <v>970</v>
      </c>
      <c r="E62" s="246" t="s">
        <v>542</v>
      </c>
      <c r="F62" s="118">
        <v>292341</v>
      </c>
      <c r="G62" s="118">
        <v>107.95</v>
      </c>
      <c r="H62" s="316" t="s">
        <v>840</v>
      </c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</row>
    <row r="63" spans="1:35">
      <c r="A63" s="222">
        <v>44326</v>
      </c>
      <c r="B63" s="245" t="s">
        <v>997</v>
      </c>
      <c r="C63" s="246" t="s">
        <v>998</v>
      </c>
      <c r="D63" s="246" t="s">
        <v>999</v>
      </c>
      <c r="E63" s="246" t="s">
        <v>542</v>
      </c>
      <c r="F63" s="345">
        <v>51983</v>
      </c>
      <c r="G63" s="245">
        <v>29.15</v>
      </c>
      <c r="H63" s="316" t="s">
        <v>840</v>
      </c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</row>
    <row r="64" spans="1:35">
      <c r="A64" s="222">
        <v>44326</v>
      </c>
      <c r="B64" s="245" t="s">
        <v>1000</v>
      </c>
      <c r="C64" s="246" t="s">
        <v>1001</v>
      </c>
      <c r="D64" s="246" t="s">
        <v>970</v>
      </c>
      <c r="E64" s="246" t="s">
        <v>542</v>
      </c>
      <c r="F64" s="345">
        <v>922869</v>
      </c>
      <c r="G64" s="245">
        <v>97.92</v>
      </c>
      <c r="H64" s="316" t="s">
        <v>840</v>
      </c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</row>
    <row r="65" spans="1:35">
      <c r="A65" s="222">
        <v>44326</v>
      </c>
      <c r="B65" s="245" t="s">
        <v>1002</v>
      </c>
      <c r="C65" s="246" t="s">
        <v>1003</v>
      </c>
      <c r="D65" s="246" t="s">
        <v>1004</v>
      </c>
      <c r="E65" s="246" t="s">
        <v>542</v>
      </c>
      <c r="F65" s="345">
        <v>54560</v>
      </c>
      <c r="G65" s="245">
        <v>155.76</v>
      </c>
      <c r="H65" s="316" t="s">
        <v>840</v>
      </c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</row>
    <row r="66" spans="1:35">
      <c r="A66" s="222">
        <v>44326</v>
      </c>
      <c r="B66" s="245" t="s">
        <v>762</v>
      </c>
      <c r="C66" s="246" t="s">
        <v>1005</v>
      </c>
      <c r="D66" s="246" t="s">
        <v>1006</v>
      </c>
      <c r="E66" s="246" t="s">
        <v>542</v>
      </c>
      <c r="F66" s="345">
        <v>870000</v>
      </c>
      <c r="G66" s="245">
        <v>1552.05</v>
      </c>
      <c r="H66" s="316" t="s">
        <v>840</v>
      </c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</row>
    <row r="67" spans="1:35">
      <c r="A67" s="222">
        <v>44326</v>
      </c>
      <c r="B67" s="245" t="s">
        <v>488</v>
      </c>
      <c r="C67" s="246" t="s">
        <v>915</v>
      </c>
      <c r="D67" s="246" t="s">
        <v>889</v>
      </c>
      <c r="E67" s="246" t="s">
        <v>542</v>
      </c>
      <c r="F67" s="345">
        <v>12647203</v>
      </c>
      <c r="G67" s="245">
        <v>10.050000000000001</v>
      </c>
      <c r="H67" s="316" t="s">
        <v>840</v>
      </c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</row>
    <row r="68" spans="1:35">
      <c r="A68" s="222">
        <v>44326</v>
      </c>
      <c r="B68" s="245" t="s">
        <v>488</v>
      </c>
      <c r="C68" s="246" t="s">
        <v>915</v>
      </c>
      <c r="D68" s="246" t="s">
        <v>1007</v>
      </c>
      <c r="E68" s="246" t="s">
        <v>542</v>
      </c>
      <c r="F68" s="345">
        <v>22853779</v>
      </c>
      <c r="G68" s="245">
        <v>10.130000000000001</v>
      </c>
      <c r="H68" s="316" t="s">
        <v>840</v>
      </c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</row>
    <row r="69" spans="1:35">
      <c r="A69" s="222">
        <v>44326</v>
      </c>
      <c r="B69" s="245" t="s">
        <v>768</v>
      </c>
      <c r="C69" s="246" t="s">
        <v>1008</v>
      </c>
      <c r="D69" s="246" t="s">
        <v>970</v>
      </c>
      <c r="E69" s="246" t="s">
        <v>542</v>
      </c>
      <c r="F69" s="345">
        <v>1432235</v>
      </c>
      <c r="G69" s="245">
        <v>164.27</v>
      </c>
      <c r="H69" s="316" t="s">
        <v>840</v>
      </c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</row>
    <row r="70" spans="1:35">
      <c r="A70" s="222">
        <v>44326</v>
      </c>
      <c r="B70" s="245" t="s">
        <v>523</v>
      </c>
      <c r="C70" s="246" t="s">
        <v>1009</v>
      </c>
      <c r="D70" s="246" t="s">
        <v>970</v>
      </c>
      <c r="E70" s="246" t="s">
        <v>542</v>
      </c>
      <c r="F70" s="345">
        <v>96409</v>
      </c>
      <c r="G70" s="245">
        <v>1722.93</v>
      </c>
      <c r="H70" s="316" t="s">
        <v>840</v>
      </c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</row>
    <row r="71" spans="1:35">
      <c r="A71" s="222">
        <v>44326</v>
      </c>
      <c r="B71" s="245" t="s">
        <v>1010</v>
      </c>
      <c r="C71" s="246" t="s">
        <v>1011</v>
      </c>
      <c r="D71" s="246" t="s">
        <v>970</v>
      </c>
      <c r="E71" s="246" t="s">
        <v>542</v>
      </c>
      <c r="F71" s="345">
        <v>136389</v>
      </c>
      <c r="G71" s="245">
        <v>150.69</v>
      </c>
      <c r="H71" s="316" t="s">
        <v>840</v>
      </c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</row>
    <row r="72" spans="1:35">
      <c r="A72" s="222">
        <v>44326</v>
      </c>
      <c r="B72" s="245" t="s">
        <v>959</v>
      </c>
      <c r="C72" s="246" t="s">
        <v>960</v>
      </c>
      <c r="D72" s="246" t="s">
        <v>1012</v>
      </c>
      <c r="E72" s="246" t="s">
        <v>543</v>
      </c>
      <c r="F72" s="345">
        <v>400000</v>
      </c>
      <c r="G72" s="245">
        <v>41.79</v>
      </c>
      <c r="H72" s="316" t="s">
        <v>840</v>
      </c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</row>
    <row r="73" spans="1:35">
      <c r="A73" s="222">
        <v>44326</v>
      </c>
      <c r="B73" s="245" t="s">
        <v>962</v>
      </c>
      <c r="C73" s="246" t="s">
        <v>963</v>
      </c>
      <c r="D73" s="246" t="s">
        <v>889</v>
      </c>
      <c r="E73" s="246" t="s">
        <v>543</v>
      </c>
      <c r="F73" s="345">
        <v>340411</v>
      </c>
      <c r="G73" s="245">
        <v>4.7</v>
      </c>
      <c r="H73" s="316" t="s">
        <v>840</v>
      </c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</row>
    <row r="74" spans="1:35">
      <c r="A74" s="222">
        <v>44326</v>
      </c>
      <c r="B74" s="245" t="s">
        <v>878</v>
      </c>
      <c r="C74" s="246" t="s">
        <v>879</v>
      </c>
      <c r="D74" s="246" t="s">
        <v>913</v>
      </c>
      <c r="E74" s="246" t="s">
        <v>543</v>
      </c>
      <c r="F74" s="345">
        <v>155544</v>
      </c>
      <c r="G74" s="245">
        <v>11.88</v>
      </c>
      <c r="H74" s="316" t="s">
        <v>840</v>
      </c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</row>
    <row r="75" spans="1:35">
      <c r="A75" s="222">
        <v>44326</v>
      </c>
      <c r="B75" s="245" t="s">
        <v>878</v>
      </c>
      <c r="C75" s="246" t="s">
        <v>879</v>
      </c>
      <c r="D75" s="246" t="s">
        <v>880</v>
      </c>
      <c r="E75" s="246" t="s">
        <v>543</v>
      </c>
      <c r="F75" s="345">
        <v>160231</v>
      </c>
      <c r="G75" s="245">
        <v>11.93</v>
      </c>
      <c r="H75" s="316" t="s">
        <v>840</v>
      </c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</row>
    <row r="76" spans="1:35">
      <c r="A76" s="222">
        <v>44326</v>
      </c>
      <c r="B76" s="245" t="s">
        <v>964</v>
      </c>
      <c r="C76" s="246" t="s">
        <v>965</v>
      </c>
      <c r="D76" s="246" t="s">
        <v>966</v>
      </c>
      <c r="E76" s="246" t="s">
        <v>543</v>
      </c>
      <c r="F76" s="345">
        <v>342771</v>
      </c>
      <c r="G76" s="245">
        <v>19.39</v>
      </c>
      <c r="H76" s="316" t="s">
        <v>840</v>
      </c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</row>
    <row r="77" spans="1:35">
      <c r="A77" s="222">
        <v>44326</v>
      </c>
      <c r="B77" s="245" t="s">
        <v>967</v>
      </c>
      <c r="C77" s="246" t="s">
        <v>968</v>
      </c>
      <c r="D77" s="246" t="s">
        <v>969</v>
      </c>
      <c r="E77" s="246" t="s">
        <v>543</v>
      </c>
      <c r="F77" s="345">
        <v>1180633</v>
      </c>
      <c r="G77" s="245">
        <v>56.04</v>
      </c>
      <c r="H77" s="316" t="s">
        <v>840</v>
      </c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</row>
    <row r="78" spans="1:35">
      <c r="A78" s="222">
        <v>44326</v>
      </c>
      <c r="B78" s="245" t="s">
        <v>967</v>
      </c>
      <c r="C78" s="246" t="s">
        <v>968</v>
      </c>
      <c r="D78" s="246" t="s">
        <v>970</v>
      </c>
      <c r="E78" s="246" t="s">
        <v>543</v>
      </c>
      <c r="F78" s="345">
        <v>1854354</v>
      </c>
      <c r="G78" s="245">
        <v>55.7</v>
      </c>
      <c r="H78" s="316" t="s">
        <v>840</v>
      </c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</row>
    <row r="79" spans="1:35">
      <c r="A79" s="222">
        <v>44326</v>
      </c>
      <c r="B79" s="245" t="s">
        <v>971</v>
      </c>
      <c r="C79" s="246" t="s">
        <v>972</v>
      </c>
      <c r="D79" s="246" t="s">
        <v>889</v>
      </c>
      <c r="E79" s="246" t="s">
        <v>543</v>
      </c>
      <c r="F79" s="345">
        <v>9050345</v>
      </c>
      <c r="G79" s="245">
        <v>0.85</v>
      </c>
      <c r="H79" s="316" t="s">
        <v>840</v>
      </c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</row>
    <row r="80" spans="1:35">
      <c r="A80" s="222">
        <v>44326</v>
      </c>
      <c r="B80" s="245" t="s">
        <v>373</v>
      </c>
      <c r="C80" s="246" t="s">
        <v>973</v>
      </c>
      <c r="D80" s="246" t="s">
        <v>970</v>
      </c>
      <c r="E80" s="246" t="s">
        <v>543</v>
      </c>
      <c r="F80" s="345">
        <v>2608354</v>
      </c>
      <c r="G80" s="245">
        <v>76.510000000000005</v>
      </c>
      <c r="H80" s="316" t="s">
        <v>840</v>
      </c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</row>
    <row r="81" spans="1:35">
      <c r="A81" s="222">
        <v>44326</v>
      </c>
      <c r="B81" s="245" t="s">
        <v>373</v>
      </c>
      <c r="C81" s="246" t="s">
        <v>973</v>
      </c>
      <c r="D81" s="246" t="s">
        <v>969</v>
      </c>
      <c r="E81" s="246" t="s">
        <v>543</v>
      </c>
      <c r="F81" s="345">
        <v>1836924</v>
      </c>
      <c r="G81" s="245">
        <v>77.05</v>
      </c>
      <c r="H81" s="316" t="s">
        <v>840</v>
      </c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</row>
    <row r="82" spans="1:35">
      <c r="A82" s="222">
        <v>44326</v>
      </c>
      <c r="B82" s="245" t="s">
        <v>974</v>
      </c>
      <c r="C82" s="246" t="s">
        <v>975</v>
      </c>
      <c r="D82" s="246" t="s">
        <v>854</v>
      </c>
      <c r="E82" s="246" t="s">
        <v>543</v>
      </c>
      <c r="F82" s="345">
        <v>215016</v>
      </c>
      <c r="G82" s="245">
        <v>113.47</v>
      </c>
      <c r="H82" s="316" t="s">
        <v>840</v>
      </c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</row>
    <row r="83" spans="1:35">
      <c r="A83" s="222">
        <v>44326</v>
      </c>
      <c r="B83" s="245" t="s">
        <v>382</v>
      </c>
      <c r="C83" s="246" t="s">
        <v>976</v>
      </c>
      <c r="D83" s="246" t="s">
        <v>914</v>
      </c>
      <c r="E83" s="246" t="s">
        <v>543</v>
      </c>
      <c r="F83" s="345">
        <v>8257821</v>
      </c>
      <c r="G83" s="245">
        <v>36.36</v>
      </c>
      <c r="H83" s="316" t="s">
        <v>840</v>
      </c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</row>
    <row r="84" spans="1:35">
      <c r="A84" s="222">
        <v>44326</v>
      </c>
      <c r="B84" s="245" t="s">
        <v>977</v>
      </c>
      <c r="C84" s="246" t="s">
        <v>978</v>
      </c>
      <c r="D84" s="246" t="s">
        <v>980</v>
      </c>
      <c r="E84" s="246" t="s">
        <v>543</v>
      </c>
      <c r="F84" s="345">
        <v>255000</v>
      </c>
      <c r="G84" s="245">
        <v>544.95000000000005</v>
      </c>
      <c r="H84" s="316" t="s">
        <v>840</v>
      </c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</row>
    <row r="85" spans="1:35">
      <c r="A85" s="222">
        <v>44326</v>
      </c>
      <c r="B85" s="245" t="s">
        <v>981</v>
      </c>
      <c r="C85" s="246" t="s">
        <v>982</v>
      </c>
      <c r="D85" s="246" t="s">
        <v>1013</v>
      </c>
      <c r="E85" s="246" t="s">
        <v>543</v>
      </c>
      <c r="F85" s="345">
        <v>1000000</v>
      </c>
      <c r="G85" s="245">
        <v>6.65</v>
      </c>
      <c r="H85" s="316" t="s">
        <v>840</v>
      </c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</row>
    <row r="86" spans="1:35">
      <c r="A86" s="222">
        <v>44326</v>
      </c>
      <c r="B86" s="245" t="s">
        <v>981</v>
      </c>
      <c r="C86" s="246" t="s">
        <v>982</v>
      </c>
      <c r="D86" s="246" t="s">
        <v>966</v>
      </c>
      <c r="E86" s="246" t="s">
        <v>543</v>
      </c>
      <c r="F86" s="345">
        <v>2000000</v>
      </c>
      <c r="G86" s="245">
        <v>6.06</v>
      </c>
      <c r="H86" s="316" t="s">
        <v>840</v>
      </c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</row>
    <row r="87" spans="1:35">
      <c r="A87" s="222">
        <v>44326</v>
      </c>
      <c r="B87" s="245" t="s">
        <v>981</v>
      </c>
      <c r="C87" s="246" t="s">
        <v>982</v>
      </c>
      <c r="D87" s="246" t="s">
        <v>854</v>
      </c>
      <c r="E87" s="246" t="s">
        <v>543</v>
      </c>
      <c r="F87" s="345">
        <v>241528</v>
      </c>
      <c r="G87" s="245">
        <v>6.05</v>
      </c>
      <c r="H87" s="316" t="s">
        <v>840</v>
      </c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</row>
    <row r="88" spans="1:35">
      <c r="A88" s="222">
        <v>44326</v>
      </c>
      <c r="B88" s="245" t="s">
        <v>981</v>
      </c>
      <c r="C88" s="246" t="s">
        <v>982</v>
      </c>
      <c r="D88" s="246" t="s">
        <v>936</v>
      </c>
      <c r="E88" s="246" t="s">
        <v>543</v>
      </c>
      <c r="F88" s="345">
        <v>971542</v>
      </c>
      <c r="G88" s="245">
        <v>6.63</v>
      </c>
      <c r="H88" s="316" t="s">
        <v>840</v>
      </c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</row>
    <row r="89" spans="1:35">
      <c r="A89" s="222">
        <v>44326</v>
      </c>
      <c r="B89" s="245" t="s">
        <v>984</v>
      </c>
      <c r="C89" s="246" t="s">
        <v>985</v>
      </c>
      <c r="D89" s="246" t="s">
        <v>986</v>
      </c>
      <c r="E89" s="246" t="s">
        <v>543</v>
      </c>
      <c r="F89" s="345">
        <v>12168</v>
      </c>
      <c r="G89" s="245">
        <v>267.33</v>
      </c>
      <c r="H89" s="316" t="s">
        <v>840</v>
      </c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</row>
    <row r="90" spans="1:35">
      <c r="A90" s="222">
        <v>44326</v>
      </c>
      <c r="B90" s="245" t="s">
        <v>987</v>
      </c>
      <c r="C90" s="246" t="s">
        <v>988</v>
      </c>
      <c r="D90" s="246" t="s">
        <v>966</v>
      </c>
      <c r="E90" s="246" t="s">
        <v>543</v>
      </c>
      <c r="F90" s="345">
        <v>37782</v>
      </c>
      <c r="G90" s="245">
        <v>24.31</v>
      </c>
      <c r="H90" s="316" t="s">
        <v>840</v>
      </c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</row>
    <row r="91" spans="1:35">
      <c r="A91" s="222">
        <v>44326</v>
      </c>
      <c r="B91" s="245" t="s">
        <v>989</v>
      </c>
      <c r="C91" s="246" t="s">
        <v>990</v>
      </c>
      <c r="D91" s="246" t="s">
        <v>970</v>
      </c>
      <c r="E91" s="246" t="s">
        <v>543</v>
      </c>
      <c r="F91" s="345">
        <v>124803</v>
      </c>
      <c r="G91" s="245">
        <v>306.02999999999997</v>
      </c>
      <c r="H91" s="316" t="s">
        <v>840</v>
      </c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</row>
    <row r="92" spans="1:35">
      <c r="A92" s="222">
        <v>44326</v>
      </c>
      <c r="B92" s="245" t="s">
        <v>991</v>
      </c>
      <c r="C92" s="246" t="s">
        <v>992</v>
      </c>
      <c r="D92" s="246" t="s">
        <v>970</v>
      </c>
      <c r="E92" s="246" t="s">
        <v>543</v>
      </c>
      <c r="F92" s="345">
        <v>40958</v>
      </c>
      <c r="G92" s="245">
        <v>207.2</v>
      </c>
      <c r="H92" s="316" t="s">
        <v>840</v>
      </c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</row>
    <row r="93" spans="1:35">
      <c r="A93" s="222">
        <v>44326</v>
      </c>
      <c r="B93" s="245" t="s">
        <v>995</v>
      </c>
      <c r="C93" s="246" t="s">
        <v>996</v>
      </c>
      <c r="D93" s="246" t="s">
        <v>970</v>
      </c>
      <c r="E93" s="246" t="s">
        <v>543</v>
      </c>
      <c r="F93" s="345">
        <v>292341</v>
      </c>
      <c r="G93" s="245">
        <v>108.15</v>
      </c>
      <c r="H93" s="316" t="s">
        <v>840</v>
      </c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</row>
    <row r="94" spans="1:35">
      <c r="A94" s="222">
        <v>44326</v>
      </c>
      <c r="B94" s="245" t="s">
        <v>1000</v>
      </c>
      <c r="C94" s="246" t="s">
        <v>1001</v>
      </c>
      <c r="D94" s="246" t="s">
        <v>970</v>
      </c>
      <c r="E94" s="246" t="s">
        <v>543</v>
      </c>
      <c r="F94" s="345">
        <v>922869</v>
      </c>
      <c r="G94" s="245">
        <v>97.78</v>
      </c>
      <c r="H94" s="316" t="s">
        <v>840</v>
      </c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</row>
    <row r="95" spans="1:35">
      <c r="A95" s="222">
        <v>44326</v>
      </c>
      <c r="B95" s="245" t="s">
        <v>1014</v>
      </c>
      <c r="C95" s="246" t="s">
        <v>1015</v>
      </c>
      <c r="D95" s="246" t="s">
        <v>1016</v>
      </c>
      <c r="E95" s="246" t="s">
        <v>543</v>
      </c>
      <c r="F95" s="345">
        <v>3332875</v>
      </c>
      <c r="G95" s="245">
        <v>49.16</v>
      </c>
      <c r="H95" s="316" t="s">
        <v>840</v>
      </c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</row>
    <row r="96" spans="1:35">
      <c r="A96" s="222">
        <v>44326</v>
      </c>
      <c r="B96" s="245" t="s">
        <v>1017</v>
      </c>
      <c r="C96" s="246" t="s">
        <v>1018</v>
      </c>
      <c r="D96" s="246" t="s">
        <v>1019</v>
      </c>
      <c r="E96" s="246" t="s">
        <v>543</v>
      </c>
      <c r="F96" s="345">
        <v>700000</v>
      </c>
      <c r="G96" s="245">
        <v>14.43</v>
      </c>
      <c r="H96" s="316" t="s">
        <v>840</v>
      </c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</row>
    <row r="97" spans="1:35">
      <c r="A97" s="222">
        <v>44326</v>
      </c>
      <c r="B97" s="245" t="s">
        <v>890</v>
      </c>
      <c r="C97" s="246" t="s">
        <v>891</v>
      </c>
      <c r="D97" s="246" t="s">
        <v>1020</v>
      </c>
      <c r="E97" s="246" t="s">
        <v>543</v>
      </c>
      <c r="F97" s="345">
        <v>105384</v>
      </c>
      <c r="G97" s="245">
        <v>46.4</v>
      </c>
      <c r="H97" s="316" t="s">
        <v>840</v>
      </c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</row>
    <row r="98" spans="1:35">
      <c r="A98" s="222">
        <v>44326</v>
      </c>
      <c r="B98" s="245" t="s">
        <v>762</v>
      </c>
      <c r="C98" s="246" t="s">
        <v>1005</v>
      </c>
      <c r="D98" s="246" t="s">
        <v>956</v>
      </c>
      <c r="E98" s="246" t="s">
        <v>543</v>
      </c>
      <c r="F98" s="345">
        <v>870000</v>
      </c>
      <c r="G98" s="245">
        <v>1552.05</v>
      </c>
      <c r="H98" s="316" t="s">
        <v>840</v>
      </c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</row>
    <row r="99" spans="1:35">
      <c r="A99" s="222">
        <v>44326</v>
      </c>
      <c r="B99" s="245" t="s">
        <v>488</v>
      </c>
      <c r="C99" s="246" t="s">
        <v>915</v>
      </c>
      <c r="D99" s="246" t="s">
        <v>1007</v>
      </c>
      <c r="E99" s="246" t="s">
        <v>543</v>
      </c>
      <c r="F99" s="345">
        <v>23116320</v>
      </c>
      <c r="G99" s="245">
        <v>10.17</v>
      </c>
      <c r="H99" s="316" t="s">
        <v>840</v>
      </c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</row>
    <row r="100" spans="1:35">
      <c r="A100" s="222">
        <v>44326</v>
      </c>
      <c r="B100" s="245" t="s">
        <v>488</v>
      </c>
      <c r="C100" s="246" t="s">
        <v>915</v>
      </c>
      <c r="D100" s="246" t="s">
        <v>889</v>
      </c>
      <c r="E100" s="246" t="s">
        <v>543</v>
      </c>
      <c r="F100" s="345">
        <v>12722203</v>
      </c>
      <c r="G100" s="245">
        <v>10</v>
      </c>
      <c r="H100" s="316" t="s">
        <v>840</v>
      </c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</row>
    <row r="101" spans="1:35">
      <c r="A101" s="222">
        <v>44326</v>
      </c>
      <c r="B101" s="245" t="s">
        <v>768</v>
      </c>
      <c r="C101" s="246" t="s">
        <v>1008</v>
      </c>
      <c r="D101" s="246" t="s">
        <v>970</v>
      </c>
      <c r="E101" s="246" t="s">
        <v>543</v>
      </c>
      <c r="F101" s="345">
        <v>1432235</v>
      </c>
      <c r="G101" s="245">
        <v>164.38</v>
      </c>
      <c r="H101" s="316" t="s">
        <v>840</v>
      </c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</row>
    <row r="102" spans="1:35">
      <c r="A102" s="222">
        <v>44326</v>
      </c>
      <c r="B102" s="245" t="s">
        <v>523</v>
      </c>
      <c r="C102" s="246" t="s">
        <v>1009</v>
      </c>
      <c r="D102" s="246" t="s">
        <v>970</v>
      </c>
      <c r="E102" s="246" t="s">
        <v>543</v>
      </c>
      <c r="F102" s="345">
        <v>96409</v>
      </c>
      <c r="G102" s="245">
        <v>1725.62</v>
      </c>
      <c r="H102" s="316" t="s">
        <v>840</v>
      </c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</row>
    <row r="103" spans="1:35">
      <c r="A103" s="222">
        <v>44326</v>
      </c>
      <c r="B103" s="245" t="s">
        <v>1010</v>
      </c>
      <c r="C103" s="246" t="s">
        <v>1011</v>
      </c>
      <c r="D103" s="246" t="s">
        <v>970</v>
      </c>
      <c r="E103" s="246" t="s">
        <v>543</v>
      </c>
      <c r="F103" s="345">
        <v>136389</v>
      </c>
      <c r="G103" s="245">
        <v>150.84</v>
      </c>
      <c r="H103" s="316" t="s">
        <v>840</v>
      </c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</row>
    <row r="104" spans="1:35">
      <c r="B104" s="245"/>
      <c r="C104" s="246"/>
      <c r="D104" s="246"/>
      <c r="E104" s="246"/>
      <c r="F104" s="345"/>
      <c r="G104" s="245"/>
      <c r="H104" s="316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</row>
    <row r="105" spans="1:35">
      <c r="B105" s="245"/>
      <c r="C105" s="246"/>
      <c r="D105" s="246"/>
      <c r="E105" s="246"/>
      <c r="F105" s="345"/>
      <c r="G105" s="245"/>
      <c r="H105" s="316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</row>
    <row r="106" spans="1:35">
      <c r="B106" s="245"/>
      <c r="C106" s="246"/>
      <c r="D106" s="246"/>
      <c r="E106" s="246"/>
      <c r="F106" s="345"/>
      <c r="G106" s="245"/>
      <c r="H106" s="316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</row>
    <row r="107" spans="1:35">
      <c r="B107" s="245"/>
      <c r="C107" s="246"/>
      <c r="D107" s="246"/>
      <c r="E107" s="246"/>
      <c r="F107" s="345"/>
      <c r="G107" s="245"/>
      <c r="H107" s="316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</row>
    <row r="108" spans="1:35">
      <c r="B108" s="245"/>
      <c r="C108" s="246"/>
      <c r="D108" s="246"/>
      <c r="E108" s="246"/>
      <c r="F108" s="345"/>
      <c r="G108" s="245"/>
      <c r="H108" s="316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</row>
    <row r="109" spans="1:35">
      <c r="B109" s="245"/>
      <c r="C109" s="246"/>
      <c r="D109" s="246"/>
      <c r="E109" s="246"/>
      <c r="F109" s="345"/>
      <c r="G109" s="245"/>
      <c r="H109" s="316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</row>
    <row r="110" spans="1:35">
      <c r="B110" s="245"/>
      <c r="C110" s="246"/>
      <c r="D110" s="246"/>
      <c r="E110" s="246"/>
      <c r="F110" s="345"/>
      <c r="G110" s="245"/>
      <c r="H110" s="316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</row>
    <row r="111" spans="1:35">
      <c r="B111" s="245"/>
      <c r="C111" s="246"/>
      <c r="D111" s="246"/>
      <c r="E111" s="246"/>
      <c r="F111" s="345"/>
      <c r="G111" s="245"/>
      <c r="H111" s="316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</row>
    <row r="112" spans="1:35">
      <c r="B112" s="245"/>
      <c r="C112" s="246"/>
      <c r="D112" s="246"/>
      <c r="E112" s="246"/>
      <c r="F112" s="345"/>
      <c r="G112" s="245"/>
      <c r="H112" s="316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</row>
    <row r="113" spans="2:35">
      <c r="B113" s="245"/>
      <c r="C113" s="246"/>
      <c r="D113" s="246"/>
      <c r="E113" s="246"/>
      <c r="F113" s="345"/>
      <c r="G113" s="245"/>
      <c r="H113" s="316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</row>
    <row r="114" spans="2:35">
      <c r="B114" s="245"/>
      <c r="C114" s="246"/>
      <c r="D114" s="246"/>
      <c r="E114" s="246"/>
      <c r="F114" s="345"/>
      <c r="G114" s="245"/>
      <c r="H114" s="316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</row>
    <row r="115" spans="2:35">
      <c r="B115" s="245"/>
      <c r="C115" s="246"/>
      <c r="D115" s="246"/>
      <c r="E115" s="246"/>
      <c r="F115" s="345"/>
      <c r="G115" s="245"/>
      <c r="H115" s="316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</row>
    <row r="116" spans="2:35">
      <c r="B116" s="245"/>
      <c r="C116" s="246"/>
      <c r="D116" s="246"/>
      <c r="E116" s="246"/>
      <c r="F116" s="345"/>
      <c r="G116" s="245"/>
      <c r="H116" s="316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</row>
    <row r="117" spans="2:35">
      <c r="B117" s="245"/>
      <c r="C117" s="246"/>
      <c r="D117" s="246"/>
      <c r="E117" s="246"/>
      <c r="F117" s="345"/>
      <c r="G117" s="245"/>
      <c r="H117" s="316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</row>
    <row r="118" spans="2:35">
      <c r="B118" s="245"/>
      <c r="C118" s="246"/>
      <c r="D118" s="246"/>
      <c r="E118" s="246"/>
      <c r="F118" s="345"/>
      <c r="G118" s="245"/>
      <c r="H118" s="316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</row>
    <row r="119" spans="2:35">
      <c r="B119" s="245"/>
      <c r="C119" s="246"/>
      <c r="D119" s="246"/>
      <c r="E119" s="246"/>
      <c r="F119" s="345"/>
      <c r="G119" s="245"/>
      <c r="H119" s="316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</row>
    <row r="120" spans="2:35">
      <c r="B120" s="245"/>
      <c r="C120" s="246"/>
      <c r="D120" s="246"/>
      <c r="E120" s="246"/>
      <c r="F120" s="345"/>
      <c r="G120" s="245"/>
      <c r="H120" s="316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</row>
    <row r="121" spans="2:35">
      <c r="B121" s="245"/>
      <c r="C121" s="246"/>
      <c r="D121" s="246"/>
      <c r="E121" s="246"/>
      <c r="F121" s="345"/>
      <c r="G121" s="245"/>
      <c r="H121" s="316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</row>
    <row r="122" spans="2:35">
      <c r="B122" s="245"/>
      <c r="C122" s="246"/>
      <c r="D122" s="246"/>
      <c r="E122" s="246"/>
      <c r="F122" s="345"/>
      <c r="G122" s="245"/>
      <c r="H122" s="316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</row>
    <row r="123" spans="2:35">
      <c r="B123" s="245"/>
      <c r="C123" s="246"/>
      <c r="D123" s="246"/>
      <c r="E123" s="246"/>
      <c r="F123" s="345"/>
      <c r="G123" s="245"/>
      <c r="H123" s="316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</row>
    <row r="124" spans="2:35">
      <c r="B124" s="245"/>
      <c r="C124" s="246"/>
      <c r="D124" s="246"/>
      <c r="E124" s="246"/>
      <c r="F124" s="345"/>
      <c r="G124" s="245"/>
      <c r="H124" s="316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1"/>
    </row>
    <row r="125" spans="2:35">
      <c r="B125" s="245"/>
      <c r="C125" s="246"/>
      <c r="D125" s="246"/>
      <c r="E125" s="246"/>
      <c r="F125" s="345"/>
      <c r="G125" s="245"/>
      <c r="H125" s="316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  <c r="AH125" s="221"/>
      <c r="AI125" s="221"/>
    </row>
    <row r="126" spans="2:35">
      <c r="B126" s="245"/>
      <c r="C126" s="246"/>
      <c r="D126" s="246"/>
      <c r="E126" s="246"/>
      <c r="F126" s="345"/>
      <c r="G126" s="245"/>
      <c r="H126" s="316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221"/>
      <c r="AH126" s="221"/>
      <c r="AI126" s="221"/>
    </row>
    <row r="127" spans="2:35">
      <c r="B127" s="245"/>
      <c r="C127" s="246"/>
      <c r="D127" s="246"/>
      <c r="E127" s="246"/>
      <c r="F127" s="345"/>
      <c r="G127" s="245"/>
      <c r="H127" s="316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</row>
    <row r="128" spans="2:35">
      <c r="B128" s="245"/>
      <c r="C128" s="246"/>
      <c r="D128" s="246"/>
      <c r="E128" s="246"/>
      <c r="F128" s="345"/>
      <c r="G128" s="245"/>
      <c r="H128" s="316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  <c r="AH128" s="221"/>
      <c r="AI128" s="221"/>
    </row>
    <row r="129" spans="2:35">
      <c r="B129" s="245"/>
      <c r="C129" s="246"/>
      <c r="D129" s="246"/>
      <c r="E129" s="246"/>
      <c r="F129" s="345"/>
      <c r="G129" s="245"/>
      <c r="H129" s="316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221"/>
      <c r="AH129" s="221"/>
      <c r="AI129" s="221"/>
    </row>
    <row r="130" spans="2:35">
      <c r="B130" s="245"/>
      <c r="C130" s="246"/>
      <c r="D130" s="246"/>
      <c r="E130" s="246"/>
      <c r="F130" s="345"/>
      <c r="G130" s="245"/>
      <c r="H130" s="316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221"/>
      <c r="AF130" s="221"/>
      <c r="AG130" s="221"/>
      <c r="AH130" s="221"/>
      <c r="AI130" s="221"/>
    </row>
    <row r="131" spans="2:35">
      <c r="B131" s="245"/>
      <c r="C131" s="246"/>
      <c r="D131" s="246"/>
      <c r="E131" s="246"/>
      <c r="F131" s="345"/>
      <c r="G131" s="245"/>
      <c r="H131" s="316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1"/>
      <c r="AD131" s="221"/>
      <c r="AE131" s="221"/>
      <c r="AF131" s="221"/>
      <c r="AG131" s="221"/>
      <c r="AH131" s="221"/>
      <c r="AI131" s="221"/>
    </row>
    <row r="132" spans="2:35">
      <c r="B132" s="245"/>
      <c r="C132" s="246"/>
      <c r="D132" s="246"/>
      <c r="E132" s="246"/>
      <c r="F132" s="345"/>
      <c r="G132" s="245"/>
      <c r="H132" s="316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</row>
    <row r="133" spans="2:35">
      <c r="B133" s="245"/>
      <c r="C133" s="246"/>
      <c r="D133" s="246"/>
      <c r="E133" s="246"/>
      <c r="F133" s="345"/>
      <c r="G133" s="245"/>
      <c r="H133" s="316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</row>
    <row r="134" spans="2:35">
      <c r="B134" s="245"/>
      <c r="C134" s="246"/>
      <c r="D134" s="246"/>
      <c r="E134" s="246"/>
      <c r="F134" s="345"/>
      <c r="G134" s="245"/>
      <c r="H134" s="316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</row>
    <row r="135" spans="2:35">
      <c r="B135" s="245"/>
      <c r="C135" s="246"/>
      <c r="D135" s="246"/>
      <c r="E135" s="246"/>
      <c r="F135" s="345"/>
      <c r="G135" s="245"/>
      <c r="H135" s="316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221"/>
      <c r="AF135" s="221"/>
      <c r="AG135" s="221"/>
      <c r="AH135" s="221"/>
      <c r="AI135" s="221"/>
    </row>
    <row r="136" spans="2:35">
      <c r="B136" s="245"/>
      <c r="C136" s="246"/>
      <c r="D136" s="246"/>
      <c r="E136" s="246"/>
      <c r="F136" s="345"/>
      <c r="G136" s="245"/>
      <c r="H136" s="316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1"/>
      <c r="AE136" s="221"/>
      <c r="AF136" s="221"/>
      <c r="AG136" s="221"/>
      <c r="AH136" s="221"/>
      <c r="AI136" s="221"/>
    </row>
    <row r="137" spans="2:35">
      <c r="B137" s="245"/>
      <c r="C137" s="246"/>
      <c r="D137" s="246"/>
      <c r="E137" s="246"/>
      <c r="F137" s="345"/>
      <c r="G137" s="245"/>
      <c r="H137" s="316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1"/>
      <c r="AE137" s="221"/>
      <c r="AF137" s="221"/>
      <c r="AG137" s="221"/>
      <c r="AH137" s="221"/>
      <c r="AI137" s="221"/>
    </row>
    <row r="138" spans="2:35">
      <c r="B138" s="245"/>
      <c r="C138" s="246"/>
      <c r="D138" s="246"/>
      <c r="E138" s="246"/>
      <c r="F138" s="345"/>
      <c r="G138" s="245"/>
      <c r="H138" s="316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</row>
    <row r="139" spans="2:35">
      <c r="B139" s="245"/>
      <c r="C139" s="246"/>
      <c r="D139" s="246"/>
      <c r="E139" s="246"/>
      <c r="F139" s="345"/>
      <c r="G139" s="245"/>
      <c r="H139" s="316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  <c r="AA139" s="221"/>
      <c r="AB139" s="221"/>
      <c r="AC139" s="221"/>
      <c r="AD139" s="221"/>
      <c r="AE139" s="221"/>
      <c r="AF139" s="221"/>
      <c r="AG139" s="221"/>
      <c r="AH139" s="221"/>
      <c r="AI139" s="221"/>
    </row>
    <row r="140" spans="2:35">
      <c r="B140" s="245"/>
      <c r="C140" s="246"/>
      <c r="D140" s="246"/>
      <c r="E140" s="246"/>
      <c r="F140" s="345"/>
      <c r="G140" s="245"/>
      <c r="H140" s="316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1"/>
    </row>
    <row r="141" spans="2:35">
      <c r="B141" s="245"/>
      <c r="C141" s="246"/>
      <c r="D141" s="246"/>
      <c r="E141" s="246"/>
      <c r="F141" s="345"/>
      <c r="G141" s="245"/>
      <c r="H141" s="316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1"/>
      <c r="AE141" s="221"/>
      <c r="AF141" s="221"/>
      <c r="AG141" s="221"/>
      <c r="AH141" s="221"/>
      <c r="AI141" s="221"/>
    </row>
    <row r="142" spans="2:35">
      <c r="B142" s="245"/>
      <c r="C142" s="246"/>
      <c r="D142" s="246"/>
      <c r="E142" s="246"/>
      <c r="F142" s="345"/>
      <c r="G142" s="245"/>
      <c r="H142" s="316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221"/>
    </row>
    <row r="143" spans="2:35">
      <c r="B143" s="245"/>
      <c r="C143" s="246"/>
      <c r="D143" s="246"/>
      <c r="E143" s="246"/>
      <c r="F143" s="345"/>
      <c r="G143" s="245"/>
      <c r="H143" s="316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</row>
    <row r="144" spans="2:35">
      <c r="B144" s="245"/>
      <c r="C144" s="246"/>
      <c r="D144" s="246"/>
      <c r="E144" s="246"/>
      <c r="F144" s="345"/>
      <c r="G144" s="245"/>
      <c r="H144" s="316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</row>
    <row r="145" spans="2:35">
      <c r="B145" s="245"/>
      <c r="C145" s="246"/>
      <c r="D145" s="246"/>
      <c r="E145" s="246"/>
      <c r="F145" s="345"/>
      <c r="G145" s="245"/>
      <c r="H145" s="316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</row>
    <row r="146" spans="2:35">
      <c r="B146" s="245"/>
      <c r="C146" s="246"/>
      <c r="D146" s="246"/>
      <c r="E146" s="246"/>
      <c r="F146" s="345"/>
      <c r="G146" s="245"/>
      <c r="H146" s="316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</row>
    <row r="147" spans="2:35">
      <c r="B147" s="245"/>
      <c r="C147" s="246"/>
      <c r="D147" s="246"/>
      <c r="E147" s="246"/>
      <c r="F147" s="345"/>
      <c r="G147" s="245"/>
      <c r="H147" s="316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</row>
    <row r="148" spans="2:35">
      <c r="B148" s="245"/>
      <c r="C148" s="246"/>
      <c r="D148" s="246"/>
      <c r="E148" s="246"/>
      <c r="F148" s="345"/>
      <c r="G148" s="245"/>
      <c r="H148" s="316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</row>
    <row r="149" spans="2:35">
      <c r="B149" s="245"/>
      <c r="C149" s="246"/>
      <c r="D149" s="246"/>
      <c r="E149" s="246"/>
      <c r="F149" s="345"/>
      <c r="G149" s="245"/>
      <c r="H149" s="316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</row>
    <row r="150" spans="2:35">
      <c r="B150" s="245"/>
      <c r="C150" s="246"/>
      <c r="D150" s="246"/>
      <c r="E150" s="246"/>
      <c r="F150" s="345"/>
      <c r="G150" s="245"/>
      <c r="H150" s="316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</row>
    <row r="151" spans="2:35">
      <c r="B151" s="245"/>
      <c r="C151" s="246"/>
      <c r="D151" s="246"/>
      <c r="E151" s="246"/>
      <c r="F151" s="345"/>
      <c r="G151" s="245"/>
      <c r="H151" s="316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1"/>
      <c r="AC151" s="221"/>
      <c r="AD151" s="221"/>
      <c r="AE151" s="221"/>
      <c r="AF151" s="221"/>
      <c r="AG151" s="221"/>
      <c r="AH151" s="221"/>
      <c r="AI151" s="221"/>
    </row>
    <row r="152" spans="2:35">
      <c r="B152" s="245"/>
      <c r="C152" s="246"/>
      <c r="D152" s="246"/>
      <c r="E152" s="246"/>
      <c r="F152" s="345"/>
      <c r="G152" s="245"/>
      <c r="H152" s="316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1"/>
      <c r="AC152" s="221"/>
      <c r="AD152" s="221"/>
      <c r="AE152" s="221"/>
      <c r="AF152" s="221"/>
      <c r="AG152" s="221"/>
      <c r="AH152" s="221"/>
      <c r="AI152" s="221"/>
    </row>
    <row r="153" spans="2:35">
      <c r="B153" s="245"/>
      <c r="C153" s="246"/>
      <c r="D153" s="246"/>
      <c r="E153" s="246"/>
      <c r="F153" s="345"/>
      <c r="G153" s="245"/>
      <c r="H153" s="316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1"/>
      <c r="AF153" s="221"/>
      <c r="AG153" s="221"/>
      <c r="AH153" s="221"/>
      <c r="AI153" s="221"/>
    </row>
    <row r="154" spans="2:35">
      <c r="B154" s="245"/>
      <c r="C154" s="246"/>
      <c r="D154" s="246"/>
      <c r="E154" s="246"/>
      <c r="F154" s="345"/>
      <c r="G154" s="245"/>
      <c r="H154" s="316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  <c r="AA154" s="221"/>
      <c r="AB154" s="221"/>
      <c r="AC154" s="221"/>
      <c r="AD154" s="221"/>
      <c r="AE154" s="221"/>
      <c r="AF154" s="221"/>
      <c r="AG154" s="221"/>
      <c r="AH154" s="221"/>
      <c r="AI154" s="221"/>
    </row>
    <row r="155" spans="2:35">
      <c r="B155" s="245"/>
      <c r="C155" s="246"/>
      <c r="D155" s="246"/>
      <c r="E155" s="246"/>
      <c r="F155" s="345"/>
      <c r="G155" s="245"/>
      <c r="H155" s="316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1"/>
      <c r="AF155" s="221"/>
      <c r="AG155" s="221"/>
      <c r="AH155" s="221"/>
      <c r="AI155" s="221"/>
    </row>
    <row r="156" spans="2:35">
      <c r="B156" s="245"/>
      <c r="C156" s="246"/>
      <c r="D156" s="246"/>
      <c r="E156" s="246"/>
      <c r="F156" s="345"/>
      <c r="G156" s="245"/>
      <c r="H156" s="316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1"/>
      <c r="AE156" s="221"/>
      <c r="AF156" s="221"/>
      <c r="AG156" s="221"/>
      <c r="AH156" s="221"/>
      <c r="AI156" s="221"/>
    </row>
    <row r="157" spans="2:35">
      <c r="B157" s="245"/>
      <c r="C157" s="246"/>
      <c r="D157" s="246"/>
      <c r="E157" s="246"/>
      <c r="F157" s="345"/>
      <c r="G157" s="245"/>
      <c r="H157" s="245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1"/>
      <c r="AI157" s="221"/>
    </row>
    <row r="158" spans="2:35">
      <c r="B158" s="245"/>
      <c r="C158" s="246"/>
      <c r="D158" s="246"/>
      <c r="E158" s="246"/>
      <c r="F158" s="345"/>
      <c r="G158" s="245"/>
      <c r="H158" s="245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1"/>
      <c r="AI158" s="221"/>
    </row>
    <row r="159" spans="2:35">
      <c r="B159" s="245"/>
      <c r="C159" s="246"/>
      <c r="D159" s="246"/>
      <c r="E159" s="246"/>
      <c r="F159" s="345"/>
      <c r="G159" s="245"/>
      <c r="H159" s="245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1"/>
      <c r="AI159" s="221"/>
    </row>
    <row r="160" spans="2:35">
      <c r="B160" s="245"/>
      <c r="C160" s="246"/>
      <c r="D160" s="246"/>
      <c r="E160" s="246"/>
      <c r="F160" s="345"/>
      <c r="G160" s="245"/>
      <c r="H160" s="245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</row>
    <row r="161" spans="2:35">
      <c r="B161" s="245"/>
      <c r="C161" s="246"/>
      <c r="D161" s="246"/>
      <c r="E161" s="246"/>
      <c r="F161" s="345"/>
      <c r="G161" s="245"/>
      <c r="H161" s="245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1"/>
      <c r="AI161" s="221"/>
    </row>
    <row r="162" spans="2:35">
      <c r="B162" s="245"/>
      <c r="C162" s="246"/>
      <c r="D162" s="246"/>
      <c r="E162" s="246"/>
      <c r="F162" s="345"/>
      <c r="G162" s="245"/>
      <c r="H162" s="245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  <c r="AH162" s="221"/>
      <c r="AI162" s="221"/>
    </row>
    <row r="163" spans="2:35">
      <c r="B163" s="245"/>
      <c r="C163" s="246"/>
      <c r="D163" s="246"/>
      <c r="E163" s="246"/>
      <c r="F163" s="345"/>
      <c r="G163" s="245"/>
      <c r="H163" s="245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  <c r="AH163" s="221"/>
      <c r="AI163" s="221"/>
    </row>
    <row r="164" spans="2:35">
      <c r="B164" s="245"/>
      <c r="C164" s="246"/>
      <c r="D164" s="246"/>
      <c r="E164" s="246"/>
      <c r="F164" s="345"/>
      <c r="G164" s="245"/>
      <c r="H164" s="245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  <c r="AH164" s="221"/>
      <c r="AI164" s="221"/>
    </row>
    <row r="165" spans="2:35">
      <c r="B165" s="245"/>
      <c r="C165" s="246"/>
      <c r="D165" s="246"/>
      <c r="E165" s="246"/>
      <c r="F165" s="345"/>
      <c r="G165" s="245"/>
      <c r="H165" s="245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  <c r="AF165" s="221"/>
      <c r="AG165" s="221"/>
      <c r="AH165" s="221"/>
      <c r="AI165" s="221"/>
    </row>
    <row r="166" spans="2:35">
      <c r="B166" s="245"/>
      <c r="C166" s="246"/>
      <c r="D166" s="246"/>
      <c r="E166" s="246"/>
      <c r="F166" s="345"/>
      <c r="G166" s="245"/>
      <c r="H166" s="245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  <c r="AF166" s="221"/>
      <c r="AG166" s="221"/>
      <c r="AH166" s="221"/>
      <c r="AI166" s="221"/>
    </row>
    <row r="167" spans="2:35">
      <c r="B167" s="245"/>
      <c r="C167" s="246"/>
      <c r="D167" s="246"/>
      <c r="E167" s="246"/>
      <c r="F167" s="345"/>
      <c r="G167" s="245"/>
      <c r="H167" s="245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  <c r="AD167" s="221"/>
      <c r="AE167" s="221"/>
      <c r="AF167" s="221"/>
      <c r="AG167" s="221"/>
      <c r="AH167" s="221"/>
      <c r="AI167" s="221"/>
    </row>
    <row r="168" spans="2:35">
      <c r="B168" s="245"/>
      <c r="C168" s="246"/>
      <c r="D168" s="246"/>
      <c r="E168" s="246"/>
      <c r="F168" s="345"/>
      <c r="G168" s="245"/>
      <c r="H168" s="245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1"/>
      <c r="AE168" s="221"/>
      <c r="AF168" s="221"/>
      <c r="AG168" s="221"/>
      <c r="AH168" s="221"/>
      <c r="AI168" s="221"/>
    </row>
    <row r="169" spans="2:35">
      <c r="B169" s="245"/>
      <c r="C169" s="246"/>
      <c r="D169" s="246"/>
      <c r="E169" s="246"/>
      <c r="F169" s="345"/>
      <c r="G169" s="245"/>
      <c r="H169" s="245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1"/>
      <c r="AH169" s="221"/>
      <c r="AI169" s="221"/>
    </row>
    <row r="170" spans="2:35">
      <c r="B170" s="245"/>
      <c r="C170" s="246"/>
      <c r="D170" s="246"/>
      <c r="E170" s="246"/>
      <c r="F170" s="345"/>
      <c r="G170" s="245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221"/>
    </row>
    <row r="171" spans="2:35">
      <c r="B171" s="245"/>
      <c r="C171" s="246"/>
      <c r="D171" s="246"/>
      <c r="E171" s="246"/>
      <c r="F171" s="345"/>
      <c r="G171" s="245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1"/>
    </row>
    <row r="172" spans="2:35">
      <c r="B172" s="245"/>
      <c r="C172" s="246"/>
      <c r="D172" s="246"/>
      <c r="E172" s="246"/>
      <c r="F172" s="345"/>
      <c r="G172" s="245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1"/>
    </row>
    <row r="173" spans="2:35">
      <c r="B173" s="245"/>
      <c r="C173" s="246"/>
      <c r="D173" s="246"/>
      <c r="E173" s="246"/>
      <c r="F173" s="345"/>
      <c r="G173" s="245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</row>
    <row r="174" spans="2:35">
      <c r="B174" s="245"/>
      <c r="C174" s="246"/>
      <c r="D174" s="246"/>
      <c r="E174" s="246"/>
      <c r="F174" s="345"/>
      <c r="G174" s="245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</row>
    <row r="175" spans="2:35">
      <c r="B175" s="245"/>
      <c r="C175" s="246"/>
      <c r="D175" s="246"/>
      <c r="E175" s="246"/>
      <c r="F175" s="345"/>
      <c r="G175" s="245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</row>
    <row r="176" spans="2:35">
      <c r="B176" s="245"/>
      <c r="C176" s="246"/>
      <c r="D176" s="246"/>
      <c r="E176" s="246"/>
      <c r="F176" s="345"/>
      <c r="G176" s="245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</row>
    <row r="177" spans="2:35">
      <c r="B177" s="245"/>
      <c r="C177" s="246"/>
      <c r="D177" s="246"/>
      <c r="E177" s="246"/>
      <c r="F177" s="345"/>
      <c r="G177" s="245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</row>
    <row r="178" spans="2:35">
      <c r="B178" s="245"/>
      <c r="C178" s="246"/>
      <c r="D178" s="246"/>
      <c r="E178" s="246"/>
      <c r="F178" s="345"/>
      <c r="G178" s="245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1"/>
    </row>
    <row r="179" spans="2:35">
      <c r="B179" s="245"/>
      <c r="C179" s="246"/>
      <c r="D179" s="246"/>
      <c r="E179" s="246"/>
      <c r="F179" s="345"/>
      <c r="G179" s="245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  <c r="AH179" s="221"/>
      <c r="AI179" s="221"/>
    </row>
    <row r="180" spans="2:35">
      <c r="B180" s="245"/>
      <c r="C180" s="246"/>
      <c r="D180" s="246"/>
      <c r="E180" s="246"/>
      <c r="F180" s="345"/>
      <c r="G180" s="245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1"/>
    </row>
    <row r="181" spans="2:35">
      <c r="B181" s="245"/>
      <c r="C181" s="246"/>
      <c r="D181" s="246"/>
      <c r="E181" s="246"/>
      <c r="F181" s="345"/>
      <c r="G181" s="245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1"/>
      <c r="AE181" s="221"/>
      <c r="AF181" s="221"/>
      <c r="AG181" s="221"/>
      <c r="AH181" s="221"/>
      <c r="AI181" s="221"/>
    </row>
    <row r="182" spans="2:35">
      <c r="B182" s="245"/>
      <c r="C182" s="246"/>
      <c r="D182" s="246"/>
      <c r="E182" s="246"/>
      <c r="F182" s="345"/>
      <c r="G182" s="245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1"/>
      <c r="AE182" s="221"/>
      <c r="AF182" s="221"/>
      <c r="AG182" s="221"/>
      <c r="AH182" s="221"/>
      <c r="AI182" s="221"/>
    </row>
    <row r="183" spans="2:35">
      <c r="B183" s="245"/>
      <c r="C183" s="246"/>
      <c r="D183" s="246"/>
      <c r="E183" s="246"/>
      <c r="F183" s="345"/>
      <c r="G183" s="245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1"/>
      <c r="AE183" s="221"/>
      <c r="AF183" s="221"/>
      <c r="AG183" s="221"/>
      <c r="AH183" s="221"/>
      <c r="AI183" s="221"/>
    </row>
    <row r="184" spans="2:35">
      <c r="B184" s="245"/>
      <c r="C184" s="246"/>
      <c r="D184" s="246"/>
      <c r="E184" s="246"/>
      <c r="F184" s="345"/>
      <c r="G184" s="245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  <c r="AH184" s="221"/>
      <c r="AI184" s="221"/>
    </row>
    <row r="185" spans="2:35">
      <c r="B185" s="245"/>
      <c r="C185" s="246"/>
      <c r="D185" s="246"/>
      <c r="E185" s="246"/>
      <c r="F185" s="345"/>
      <c r="G185" s="245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  <c r="AH185" s="221"/>
      <c r="AI185" s="221"/>
    </row>
    <row r="186" spans="2:35">
      <c r="B186" s="245"/>
      <c r="C186" s="246"/>
      <c r="D186" s="246"/>
      <c r="E186" s="246"/>
      <c r="F186" s="345"/>
      <c r="G186" s="245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  <c r="AH186" s="221"/>
      <c r="AI186" s="221"/>
    </row>
    <row r="187" spans="2:35">
      <c r="B187" s="245"/>
      <c r="C187" s="246"/>
      <c r="D187" s="246"/>
      <c r="E187" s="246"/>
      <c r="F187" s="345"/>
      <c r="G187" s="245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221"/>
      <c r="AH187" s="221"/>
      <c r="AI187" s="221"/>
    </row>
    <row r="188" spans="2:35">
      <c r="B188" s="245"/>
      <c r="C188" s="246"/>
      <c r="D188" s="246"/>
      <c r="E188" s="246"/>
      <c r="F188" s="345"/>
      <c r="G188" s="245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1"/>
      <c r="AE188" s="221"/>
      <c r="AF188" s="221"/>
      <c r="AG188" s="221"/>
      <c r="AH188" s="221"/>
      <c r="AI188" s="221"/>
    </row>
    <row r="189" spans="2:35">
      <c r="B189" s="245"/>
      <c r="C189" s="246"/>
      <c r="D189" s="246"/>
      <c r="E189" s="246"/>
      <c r="F189" s="345"/>
      <c r="G189" s="245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221"/>
      <c r="AE189" s="221"/>
      <c r="AF189" s="221"/>
      <c r="AG189" s="221"/>
      <c r="AH189" s="221"/>
      <c r="AI189" s="221"/>
    </row>
    <row r="190" spans="2:35">
      <c r="B190" s="245"/>
      <c r="C190" s="246"/>
      <c r="D190" s="246"/>
      <c r="E190" s="246"/>
      <c r="F190" s="345"/>
      <c r="G190" s="245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</row>
    <row r="191" spans="2:35">
      <c r="B191" s="245"/>
      <c r="C191" s="246"/>
      <c r="D191" s="246"/>
      <c r="E191" s="246"/>
      <c r="F191" s="345"/>
      <c r="G191" s="245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  <c r="AD191" s="221"/>
      <c r="AE191" s="221"/>
      <c r="AF191" s="221"/>
      <c r="AG191" s="221"/>
      <c r="AH191" s="221"/>
      <c r="AI191" s="221"/>
    </row>
    <row r="192" spans="2:35">
      <c r="B192" s="245"/>
      <c r="C192" s="246"/>
      <c r="D192" s="246"/>
      <c r="E192" s="246"/>
      <c r="F192" s="345"/>
      <c r="G192" s="245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  <c r="AA192" s="221"/>
      <c r="AB192" s="221"/>
      <c r="AC192" s="221"/>
      <c r="AD192" s="221"/>
      <c r="AE192" s="221"/>
      <c r="AF192" s="221"/>
      <c r="AG192" s="221"/>
      <c r="AH192" s="221"/>
      <c r="AI192" s="221"/>
    </row>
    <row r="193" spans="2:35">
      <c r="B193" s="245"/>
      <c r="C193" s="246"/>
      <c r="D193" s="246"/>
      <c r="E193" s="246"/>
      <c r="F193" s="345"/>
      <c r="G193" s="245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  <c r="AA193" s="221"/>
      <c r="AB193" s="221"/>
      <c r="AC193" s="221"/>
      <c r="AD193" s="221"/>
      <c r="AE193" s="221"/>
      <c r="AF193" s="221"/>
      <c r="AG193" s="221"/>
      <c r="AH193" s="221"/>
      <c r="AI193" s="221"/>
    </row>
    <row r="194" spans="2:35">
      <c r="B194" s="245"/>
      <c r="C194" s="246"/>
      <c r="D194" s="246"/>
      <c r="E194" s="246"/>
      <c r="F194" s="345"/>
      <c r="G194" s="245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  <c r="AA194" s="221"/>
      <c r="AB194" s="221"/>
      <c r="AC194" s="221"/>
      <c r="AD194" s="221"/>
      <c r="AE194" s="221"/>
      <c r="AF194" s="221"/>
      <c r="AG194" s="221"/>
      <c r="AH194" s="221"/>
      <c r="AI194" s="221"/>
    </row>
    <row r="195" spans="2:35">
      <c r="B195" s="245"/>
      <c r="C195" s="246"/>
      <c r="D195" s="246"/>
      <c r="E195" s="246"/>
      <c r="F195" s="345"/>
      <c r="G195" s="245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</row>
    <row r="196" spans="2:35">
      <c r="B196" s="245"/>
      <c r="C196" s="246"/>
      <c r="D196" s="246"/>
      <c r="E196" s="246"/>
      <c r="F196" s="345"/>
      <c r="G196" s="245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1"/>
      <c r="AC196" s="221"/>
      <c r="AD196" s="221"/>
      <c r="AE196" s="221"/>
      <c r="AF196" s="221"/>
      <c r="AG196" s="221"/>
      <c r="AH196" s="221"/>
      <c r="AI196" s="221"/>
    </row>
    <row r="197" spans="2:35">
      <c r="B197" s="245"/>
      <c r="C197" s="246"/>
      <c r="D197" s="246"/>
      <c r="E197" s="246"/>
      <c r="F197" s="345"/>
      <c r="G197" s="245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  <c r="AA197" s="221"/>
      <c r="AB197" s="221"/>
      <c r="AC197" s="221"/>
      <c r="AD197" s="221"/>
      <c r="AE197" s="221"/>
      <c r="AF197" s="221"/>
      <c r="AG197" s="221"/>
      <c r="AH197" s="221"/>
      <c r="AI197" s="221"/>
    </row>
    <row r="198" spans="2:35">
      <c r="B198" s="245"/>
      <c r="C198" s="246"/>
      <c r="D198" s="246"/>
      <c r="E198" s="246"/>
      <c r="F198" s="345"/>
      <c r="G198" s="245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  <c r="AA198" s="221"/>
      <c r="AB198" s="221"/>
      <c r="AC198" s="221"/>
      <c r="AD198" s="221"/>
      <c r="AE198" s="221"/>
      <c r="AF198" s="221"/>
      <c r="AG198" s="221"/>
      <c r="AH198" s="221"/>
      <c r="AI198" s="221"/>
    </row>
    <row r="199" spans="2:35">
      <c r="B199" s="245"/>
      <c r="C199" s="246"/>
      <c r="D199" s="246"/>
      <c r="E199" s="246"/>
      <c r="F199" s="345"/>
      <c r="G199" s="245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1"/>
      <c r="AE199" s="221"/>
      <c r="AF199" s="221"/>
      <c r="AG199" s="221"/>
      <c r="AH199" s="221"/>
      <c r="AI199" s="221"/>
    </row>
    <row r="200" spans="2:35">
      <c r="B200" s="245"/>
      <c r="C200" s="246"/>
      <c r="D200" s="246"/>
      <c r="E200" s="246"/>
      <c r="F200" s="345"/>
      <c r="G200" s="245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</row>
    <row r="201" spans="2:35">
      <c r="B201" s="245"/>
      <c r="C201" s="246"/>
      <c r="D201" s="246"/>
      <c r="E201" s="246"/>
      <c r="F201" s="345"/>
      <c r="G201" s="245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1"/>
      <c r="AE201" s="221"/>
      <c r="AF201" s="221"/>
      <c r="AG201" s="221"/>
      <c r="AH201" s="221"/>
      <c r="AI201" s="221"/>
    </row>
    <row r="202" spans="2:35">
      <c r="B202" s="245"/>
      <c r="C202" s="246"/>
      <c r="D202" s="246"/>
      <c r="E202" s="246"/>
      <c r="F202" s="345"/>
      <c r="G202" s="245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  <c r="AH202" s="221"/>
      <c r="AI202" s="221"/>
    </row>
    <row r="203" spans="2:35">
      <c r="B203" s="245"/>
      <c r="C203" s="246"/>
      <c r="D203" s="246"/>
      <c r="E203" s="246"/>
      <c r="F203" s="345"/>
      <c r="G203" s="245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  <c r="AH203" s="221"/>
      <c r="AI203" s="221"/>
    </row>
    <row r="204" spans="2:35">
      <c r="B204" s="245"/>
      <c r="C204" s="246"/>
      <c r="D204" s="246"/>
      <c r="E204" s="246"/>
      <c r="F204" s="345"/>
      <c r="G204" s="245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1"/>
      <c r="AH204" s="221"/>
      <c r="AI204" s="221"/>
    </row>
    <row r="205" spans="2:35">
      <c r="B205" s="245"/>
      <c r="C205" s="246"/>
      <c r="D205" s="246"/>
      <c r="E205" s="246"/>
      <c r="F205" s="345"/>
      <c r="G205" s="245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</row>
    <row r="206" spans="2:35">
      <c r="B206" s="245"/>
      <c r="C206" s="246"/>
      <c r="D206" s="246"/>
      <c r="E206" s="246"/>
      <c r="F206" s="345"/>
      <c r="G206" s="245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  <c r="AA206" s="221"/>
      <c r="AB206" s="221"/>
      <c r="AC206" s="221"/>
      <c r="AD206" s="221"/>
      <c r="AE206" s="221"/>
      <c r="AF206" s="221"/>
      <c r="AG206" s="221"/>
      <c r="AH206" s="221"/>
      <c r="AI206" s="221"/>
    </row>
    <row r="207" spans="2:35">
      <c r="B207" s="245"/>
      <c r="C207" s="246"/>
      <c r="D207" s="246"/>
      <c r="E207" s="246"/>
      <c r="F207" s="345"/>
      <c r="G207" s="245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1"/>
      <c r="AE207" s="221"/>
      <c r="AF207" s="221"/>
      <c r="AG207" s="221"/>
      <c r="AH207" s="221"/>
      <c r="AI207" s="221"/>
    </row>
    <row r="208" spans="2:35">
      <c r="B208" s="245"/>
      <c r="C208" s="246"/>
      <c r="D208" s="246"/>
      <c r="E208" s="246"/>
      <c r="F208" s="345"/>
      <c r="G208" s="245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  <c r="AA208" s="221"/>
      <c r="AB208" s="221"/>
      <c r="AC208" s="221"/>
      <c r="AD208" s="221"/>
      <c r="AE208" s="221"/>
      <c r="AF208" s="221"/>
      <c r="AG208" s="221"/>
      <c r="AH208" s="221"/>
      <c r="AI208" s="221"/>
    </row>
    <row r="209" spans="2:35">
      <c r="B209" s="245"/>
      <c r="C209" s="246"/>
      <c r="D209" s="246"/>
      <c r="E209" s="246"/>
      <c r="F209" s="345"/>
      <c r="G209" s="245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1"/>
      <c r="AE209" s="221"/>
      <c r="AF209" s="221"/>
      <c r="AG209" s="221"/>
      <c r="AH209" s="221"/>
      <c r="AI209" s="221"/>
    </row>
    <row r="210" spans="2:35">
      <c r="B210" s="245"/>
      <c r="C210" s="246"/>
      <c r="D210" s="246"/>
      <c r="E210" s="246"/>
      <c r="F210" s="345"/>
      <c r="G210" s="245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  <c r="AA210" s="221"/>
      <c r="AB210" s="221"/>
      <c r="AC210" s="221"/>
      <c r="AD210" s="221"/>
      <c r="AE210" s="221"/>
      <c r="AF210" s="221"/>
      <c r="AG210" s="221"/>
      <c r="AH210" s="221"/>
      <c r="AI210" s="221"/>
    </row>
    <row r="211" spans="2:35">
      <c r="B211" s="245"/>
      <c r="C211" s="246"/>
      <c r="D211" s="246"/>
      <c r="E211" s="246"/>
      <c r="F211" s="345"/>
      <c r="G211" s="245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  <c r="AD211" s="221"/>
      <c r="AE211" s="221"/>
      <c r="AF211" s="221"/>
      <c r="AG211" s="221"/>
      <c r="AH211" s="221"/>
      <c r="AI211" s="221"/>
    </row>
    <row r="212" spans="2:35">
      <c r="B212" s="245"/>
      <c r="C212" s="246"/>
      <c r="D212" s="246"/>
      <c r="E212" s="246"/>
      <c r="F212" s="345"/>
      <c r="G212" s="245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21"/>
      <c r="AF212" s="221"/>
      <c r="AG212" s="221"/>
      <c r="AH212" s="221"/>
      <c r="AI212" s="221"/>
    </row>
    <row r="213" spans="2:35">
      <c r="B213" s="245"/>
      <c r="C213" s="246"/>
      <c r="D213" s="246"/>
      <c r="E213" s="246"/>
      <c r="F213" s="345"/>
      <c r="G213" s="245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  <c r="AA213" s="221"/>
      <c r="AB213" s="221"/>
      <c r="AC213" s="221"/>
      <c r="AD213" s="221"/>
      <c r="AE213" s="221"/>
      <c r="AF213" s="221"/>
      <c r="AG213" s="221"/>
      <c r="AH213" s="221"/>
      <c r="AI213" s="221"/>
    </row>
    <row r="214" spans="2:35">
      <c r="B214" s="245"/>
      <c r="C214" s="246"/>
      <c r="D214" s="246"/>
      <c r="E214" s="246"/>
      <c r="F214" s="345"/>
      <c r="G214" s="245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1"/>
      <c r="AE214" s="221"/>
      <c r="AF214" s="221"/>
      <c r="AG214" s="221"/>
      <c r="AH214" s="221"/>
      <c r="AI214" s="221"/>
    </row>
    <row r="215" spans="2:35">
      <c r="B215" s="245"/>
      <c r="C215" s="246"/>
      <c r="D215" s="246"/>
      <c r="E215" s="246"/>
      <c r="F215" s="345"/>
      <c r="G215" s="245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  <c r="AA215" s="221"/>
      <c r="AB215" s="221"/>
      <c r="AC215" s="221"/>
      <c r="AD215" s="221"/>
      <c r="AE215" s="221"/>
      <c r="AF215" s="221"/>
      <c r="AG215" s="221"/>
      <c r="AH215" s="221"/>
      <c r="AI215" s="221"/>
    </row>
    <row r="216" spans="2:35">
      <c r="B216" s="245"/>
      <c r="C216" s="246"/>
      <c r="D216" s="246"/>
      <c r="E216" s="246"/>
      <c r="F216" s="345"/>
      <c r="G216" s="245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  <c r="AA216" s="221"/>
      <c r="AB216" s="221"/>
      <c r="AC216" s="221"/>
      <c r="AD216" s="221"/>
      <c r="AE216" s="221"/>
      <c r="AF216" s="221"/>
      <c r="AG216" s="221"/>
      <c r="AH216" s="221"/>
      <c r="AI216" s="221"/>
    </row>
    <row r="217" spans="2:35">
      <c r="B217" s="245"/>
      <c r="C217" s="246"/>
      <c r="D217" s="246"/>
      <c r="E217" s="246"/>
      <c r="F217" s="345"/>
      <c r="G217" s="245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  <c r="AA217" s="221"/>
      <c r="AB217" s="221"/>
      <c r="AC217" s="221"/>
      <c r="AD217" s="221"/>
      <c r="AE217" s="221"/>
      <c r="AF217" s="221"/>
      <c r="AG217" s="221"/>
      <c r="AH217" s="221"/>
      <c r="AI217" s="221"/>
    </row>
    <row r="218" spans="2:35">
      <c r="B218" s="245"/>
      <c r="C218" s="246"/>
      <c r="D218" s="246"/>
      <c r="E218" s="246"/>
      <c r="F218" s="345"/>
      <c r="G218" s="245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  <c r="AA218" s="221"/>
      <c r="AB218" s="221"/>
      <c r="AC218" s="221"/>
      <c r="AD218" s="221"/>
      <c r="AE218" s="221"/>
      <c r="AF218" s="221"/>
      <c r="AG218" s="221"/>
      <c r="AH218" s="221"/>
      <c r="AI218" s="221"/>
    </row>
    <row r="219" spans="2:35">
      <c r="B219" s="245"/>
      <c r="C219" s="246"/>
      <c r="D219" s="246"/>
      <c r="E219" s="246"/>
      <c r="F219" s="345"/>
      <c r="G219" s="245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  <c r="AA219" s="221"/>
      <c r="AB219" s="221"/>
      <c r="AC219" s="221"/>
      <c r="AD219" s="221"/>
      <c r="AE219" s="221"/>
      <c r="AF219" s="221"/>
      <c r="AG219" s="221"/>
      <c r="AH219" s="221"/>
      <c r="AI219" s="221"/>
    </row>
    <row r="220" spans="2:35">
      <c r="B220" s="245"/>
      <c r="C220" s="246"/>
      <c r="D220" s="246"/>
      <c r="E220" s="246"/>
      <c r="F220" s="345"/>
      <c r="G220" s="245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  <c r="AA220" s="221"/>
      <c r="AB220" s="221"/>
      <c r="AC220" s="221"/>
      <c r="AD220" s="221"/>
      <c r="AE220" s="221"/>
      <c r="AF220" s="221"/>
      <c r="AG220" s="221"/>
      <c r="AH220" s="221"/>
      <c r="AI220" s="221"/>
    </row>
    <row r="221" spans="2:35">
      <c r="B221" s="245"/>
      <c r="C221" s="246"/>
      <c r="D221" s="246"/>
      <c r="E221" s="246"/>
      <c r="F221" s="345"/>
      <c r="G221" s="245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  <c r="AA221" s="221"/>
      <c r="AB221" s="221"/>
      <c r="AC221" s="221"/>
      <c r="AD221" s="221"/>
      <c r="AE221" s="221"/>
      <c r="AF221" s="221"/>
      <c r="AG221" s="221"/>
      <c r="AH221" s="221"/>
      <c r="AI221" s="221"/>
    </row>
    <row r="222" spans="2:35">
      <c r="B222" s="245"/>
      <c r="C222" s="246"/>
      <c r="D222" s="246"/>
      <c r="E222" s="246"/>
      <c r="F222" s="345"/>
      <c r="G222" s="245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  <c r="AA222" s="221"/>
      <c r="AB222" s="221"/>
      <c r="AC222" s="221"/>
      <c r="AD222" s="221"/>
      <c r="AE222" s="221"/>
      <c r="AF222" s="221"/>
      <c r="AG222" s="221"/>
      <c r="AH222" s="221"/>
      <c r="AI222" s="221"/>
    </row>
    <row r="223" spans="2:35">
      <c r="B223" s="245"/>
      <c r="C223" s="246"/>
      <c r="D223" s="246"/>
      <c r="E223" s="246"/>
      <c r="F223" s="345"/>
      <c r="G223" s="245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  <c r="AA223" s="221"/>
      <c r="AB223" s="221"/>
      <c r="AC223" s="221"/>
      <c r="AD223" s="221"/>
      <c r="AE223" s="221"/>
      <c r="AF223" s="221"/>
      <c r="AG223" s="221"/>
      <c r="AH223" s="221"/>
      <c r="AI223" s="221"/>
    </row>
    <row r="224" spans="2:35">
      <c r="B224" s="245"/>
      <c r="C224" s="246"/>
      <c r="D224" s="246"/>
      <c r="E224" s="246"/>
      <c r="F224" s="345"/>
      <c r="G224" s="245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  <c r="AA224" s="221"/>
      <c r="AB224" s="221"/>
      <c r="AC224" s="221"/>
      <c r="AD224" s="221"/>
      <c r="AE224" s="221"/>
      <c r="AF224" s="221"/>
      <c r="AG224" s="221"/>
      <c r="AH224" s="221"/>
      <c r="AI224" s="221"/>
    </row>
    <row r="225" spans="2:35">
      <c r="B225" s="245"/>
      <c r="C225" s="246"/>
      <c r="D225" s="246"/>
      <c r="E225" s="246"/>
      <c r="F225" s="345"/>
      <c r="G225" s="245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  <c r="AA225" s="221"/>
      <c r="AB225" s="221"/>
      <c r="AC225" s="221"/>
      <c r="AD225" s="221"/>
      <c r="AE225" s="221"/>
      <c r="AF225" s="221"/>
      <c r="AG225" s="221"/>
      <c r="AH225" s="221"/>
      <c r="AI225" s="221"/>
    </row>
    <row r="226" spans="2:35">
      <c r="B226" s="245"/>
      <c r="C226" s="246"/>
      <c r="D226" s="246"/>
      <c r="E226" s="246"/>
      <c r="F226" s="345"/>
      <c r="G226" s="245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  <c r="AA226" s="221"/>
      <c r="AB226" s="221"/>
      <c r="AC226" s="221"/>
      <c r="AD226" s="221"/>
      <c r="AE226" s="221"/>
      <c r="AF226" s="221"/>
      <c r="AG226" s="221"/>
      <c r="AH226" s="221"/>
      <c r="AI226" s="221"/>
    </row>
    <row r="227" spans="2:35">
      <c r="B227" s="245"/>
      <c r="C227" s="246"/>
      <c r="D227" s="246"/>
      <c r="E227" s="246"/>
      <c r="F227" s="345"/>
      <c r="G227" s="245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  <c r="AA227" s="221"/>
      <c r="AB227" s="221"/>
      <c r="AC227" s="221"/>
      <c r="AD227" s="221"/>
      <c r="AE227" s="221"/>
      <c r="AF227" s="221"/>
      <c r="AG227" s="221"/>
      <c r="AH227" s="221"/>
      <c r="AI227" s="221"/>
    </row>
    <row r="228" spans="2:35">
      <c r="B228" s="245"/>
      <c r="C228" s="246"/>
      <c r="D228" s="246"/>
      <c r="E228" s="246"/>
      <c r="F228" s="345"/>
      <c r="G228" s="245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  <c r="AA228" s="221"/>
      <c r="AB228" s="221"/>
      <c r="AC228" s="221"/>
      <c r="AD228" s="221"/>
      <c r="AE228" s="221"/>
      <c r="AF228" s="221"/>
      <c r="AG228" s="221"/>
      <c r="AH228" s="221"/>
      <c r="AI228" s="221"/>
    </row>
    <row r="229" spans="2:35">
      <c r="B229" s="245"/>
      <c r="C229" s="246"/>
      <c r="D229" s="246"/>
      <c r="E229" s="246"/>
      <c r="F229" s="345"/>
      <c r="G229" s="245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  <c r="AA229" s="221"/>
      <c r="AB229" s="221"/>
      <c r="AC229" s="221"/>
      <c r="AD229" s="221"/>
      <c r="AE229" s="221"/>
      <c r="AF229" s="221"/>
      <c r="AG229" s="221"/>
      <c r="AH229" s="221"/>
      <c r="AI229" s="221"/>
    </row>
    <row r="230" spans="2:35">
      <c r="B230" s="245"/>
      <c r="C230" s="246"/>
      <c r="D230" s="246"/>
      <c r="E230" s="246"/>
      <c r="F230" s="345"/>
      <c r="G230" s="245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21"/>
      <c r="AF230" s="221"/>
      <c r="AG230" s="221"/>
      <c r="AH230" s="221"/>
      <c r="AI230" s="221"/>
    </row>
    <row r="231" spans="2:35">
      <c r="B231" s="245"/>
      <c r="C231" s="246"/>
      <c r="D231" s="246"/>
      <c r="E231" s="246"/>
      <c r="F231" s="345"/>
      <c r="G231" s="245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  <c r="AA231" s="221"/>
      <c r="AB231" s="221"/>
      <c r="AC231" s="221"/>
      <c r="AD231" s="221"/>
      <c r="AE231" s="221"/>
      <c r="AF231" s="221"/>
      <c r="AG231" s="221"/>
      <c r="AH231" s="221"/>
      <c r="AI231" s="221"/>
    </row>
    <row r="232" spans="2:35">
      <c r="B232" s="245"/>
      <c r="C232" s="246"/>
      <c r="D232" s="246"/>
      <c r="E232" s="246"/>
      <c r="F232" s="345"/>
      <c r="G232" s="245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  <c r="AA232" s="221"/>
      <c r="AB232" s="221"/>
      <c r="AC232" s="221"/>
      <c r="AD232" s="221"/>
      <c r="AE232" s="221"/>
      <c r="AF232" s="221"/>
      <c r="AG232" s="221"/>
      <c r="AH232" s="221"/>
      <c r="AI232" s="221"/>
    </row>
    <row r="233" spans="2:35">
      <c r="B233" s="245"/>
      <c r="C233" s="246"/>
      <c r="D233" s="246"/>
      <c r="E233" s="246"/>
      <c r="F233" s="345"/>
      <c r="G233" s="245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  <c r="AA233" s="221"/>
      <c r="AB233" s="221"/>
      <c r="AC233" s="221"/>
      <c r="AD233" s="221"/>
      <c r="AE233" s="221"/>
      <c r="AF233" s="221"/>
      <c r="AG233" s="221"/>
      <c r="AH233" s="221"/>
      <c r="AI233" s="221"/>
    </row>
    <row r="234" spans="2:35">
      <c r="B234" s="245"/>
      <c r="C234" s="246"/>
      <c r="D234" s="246"/>
      <c r="E234" s="246"/>
      <c r="F234" s="345"/>
      <c r="G234" s="245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  <c r="AA234" s="221"/>
      <c r="AB234" s="221"/>
      <c r="AC234" s="221"/>
      <c r="AD234" s="221"/>
      <c r="AE234" s="221"/>
      <c r="AF234" s="221"/>
      <c r="AG234" s="221"/>
      <c r="AH234" s="221"/>
      <c r="AI234" s="221"/>
    </row>
    <row r="235" spans="2:35">
      <c r="B235" s="245"/>
      <c r="C235" s="246"/>
      <c r="D235" s="246"/>
      <c r="E235" s="246"/>
      <c r="F235" s="345"/>
      <c r="G235" s="245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  <c r="AA235" s="221"/>
      <c r="AB235" s="221"/>
      <c r="AC235" s="221"/>
      <c r="AD235" s="221"/>
      <c r="AE235" s="221"/>
      <c r="AF235" s="221"/>
      <c r="AG235" s="221"/>
      <c r="AH235" s="221"/>
      <c r="AI235" s="221"/>
    </row>
    <row r="236" spans="2:35">
      <c r="B236" s="245"/>
      <c r="C236" s="246"/>
      <c r="D236" s="246"/>
      <c r="E236" s="246"/>
      <c r="F236" s="345"/>
      <c r="G236" s="245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  <c r="AA236" s="221"/>
      <c r="AB236" s="221"/>
      <c r="AC236" s="221"/>
      <c r="AD236" s="221"/>
      <c r="AE236" s="221"/>
      <c r="AF236" s="221"/>
      <c r="AG236" s="221"/>
      <c r="AH236" s="221"/>
      <c r="AI236" s="221"/>
    </row>
    <row r="237" spans="2:35">
      <c r="B237" s="245"/>
      <c r="C237" s="246"/>
      <c r="D237" s="246"/>
      <c r="E237" s="246"/>
      <c r="F237" s="345"/>
      <c r="G237" s="245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  <c r="AA237" s="221"/>
      <c r="AB237" s="221"/>
      <c r="AC237" s="221"/>
      <c r="AD237" s="221"/>
      <c r="AE237" s="221"/>
      <c r="AF237" s="221"/>
      <c r="AG237" s="221"/>
      <c r="AH237" s="221"/>
      <c r="AI237" s="221"/>
    </row>
    <row r="238" spans="2:35">
      <c r="B238" s="245"/>
      <c r="C238" s="246"/>
      <c r="D238" s="246"/>
      <c r="E238" s="246"/>
      <c r="F238" s="345"/>
      <c r="G238" s="245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  <c r="AA238" s="221"/>
      <c r="AB238" s="221"/>
      <c r="AC238" s="221"/>
      <c r="AD238" s="221"/>
      <c r="AE238" s="221"/>
      <c r="AF238" s="221"/>
      <c r="AG238" s="221"/>
      <c r="AH238" s="221"/>
      <c r="AI238" s="221"/>
    </row>
    <row r="239" spans="2:35">
      <c r="B239" s="245"/>
      <c r="C239" s="246"/>
      <c r="D239" s="246"/>
      <c r="E239" s="246"/>
      <c r="F239" s="345"/>
      <c r="G239" s="245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  <c r="AA239" s="221"/>
      <c r="AB239" s="221"/>
      <c r="AC239" s="221"/>
      <c r="AD239" s="221"/>
      <c r="AE239" s="221"/>
      <c r="AF239" s="221"/>
      <c r="AG239" s="221"/>
      <c r="AH239" s="221"/>
      <c r="AI239" s="221"/>
    </row>
    <row r="240" spans="2:35">
      <c r="B240" s="245"/>
      <c r="C240" s="246"/>
      <c r="D240" s="246"/>
      <c r="E240" s="246"/>
      <c r="F240" s="345"/>
      <c r="G240" s="245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  <c r="AA240" s="221"/>
      <c r="AB240" s="221"/>
      <c r="AC240" s="221"/>
      <c r="AD240" s="221"/>
      <c r="AE240" s="221"/>
      <c r="AF240" s="221"/>
      <c r="AG240" s="221"/>
      <c r="AH240" s="221"/>
      <c r="AI240" s="221"/>
    </row>
    <row r="241" spans="2:35">
      <c r="B241" s="245"/>
      <c r="C241" s="246"/>
      <c r="D241" s="246"/>
      <c r="E241" s="246"/>
      <c r="F241" s="345"/>
      <c r="G241" s="245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  <c r="AA241" s="221"/>
      <c r="AB241" s="221"/>
      <c r="AC241" s="221"/>
      <c r="AD241" s="221"/>
      <c r="AE241" s="221"/>
      <c r="AF241" s="221"/>
      <c r="AG241" s="221"/>
      <c r="AH241" s="221"/>
      <c r="AI241" s="221"/>
    </row>
    <row r="242" spans="2:35">
      <c r="B242" s="245"/>
      <c r="C242" s="246"/>
      <c r="D242" s="246"/>
      <c r="E242" s="246"/>
      <c r="F242" s="345"/>
      <c r="G242" s="245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  <c r="AA242" s="221"/>
      <c r="AB242" s="221"/>
      <c r="AC242" s="221"/>
      <c r="AD242" s="221"/>
      <c r="AE242" s="221"/>
      <c r="AF242" s="221"/>
      <c r="AG242" s="221"/>
      <c r="AH242" s="221"/>
      <c r="AI242" s="221"/>
    </row>
    <row r="243" spans="2:35">
      <c r="B243" s="245"/>
      <c r="C243" s="246"/>
      <c r="D243" s="246"/>
      <c r="E243" s="246"/>
      <c r="F243" s="345"/>
      <c r="G243" s="245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  <c r="AA243" s="221"/>
      <c r="AB243" s="221"/>
      <c r="AC243" s="221"/>
      <c r="AD243" s="221"/>
      <c r="AE243" s="221"/>
      <c r="AF243" s="221"/>
      <c r="AG243" s="221"/>
      <c r="AH243" s="221"/>
      <c r="AI243" s="221"/>
    </row>
    <row r="244" spans="2:35">
      <c r="B244" s="245"/>
      <c r="C244" s="246"/>
      <c r="D244" s="246"/>
      <c r="E244" s="246"/>
      <c r="F244" s="345"/>
      <c r="G244" s="245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  <c r="AA244" s="221"/>
      <c r="AB244" s="221"/>
      <c r="AC244" s="221"/>
      <c r="AD244" s="221"/>
      <c r="AE244" s="221"/>
      <c r="AF244" s="221"/>
      <c r="AG244" s="221"/>
      <c r="AH244" s="221"/>
      <c r="AI244" s="221"/>
    </row>
    <row r="245" spans="2:35">
      <c r="B245" s="245"/>
      <c r="C245" s="246"/>
      <c r="D245" s="246"/>
      <c r="E245" s="246"/>
      <c r="F245" s="345"/>
      <c r="G245" s="245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  <c r="AA245" s="221"/>
      <c r="AB245" s="221"/>
      <c r="AC245" s="221"/>
      <c r="AD245" s="221"/>
      <c r="AE245" s="221"/>
      <c r="AF245" s="221"/>
      <c r="AG245" s="221"/>
      <c r="AH245" s="221"/>
      <c r="AI245" s="221"/>
    </row>
    <row r="246" spans="2:35">
      <c r="B246" s="245"/>
      <c r="C246" s="246"/>
      <c r="D246" s="246"/>
      <c r="E246" s="246"/>
      <c r="F246" s="345"/>
      <c r="G246" s="245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  <c r="AA246" s="221"/>
      <c r="AB246" s="221"/>
      <c r="AC246" s="221"/>
      <c r="AD246" s="221"/>
      <c r="AE246" s="221"/>
      <c r="AF246" s="221"/>
      <c r="AG246" s="221"/>
      <c r="AH246" s="221"/>
      <c r="AI246" s="221"/>
    </row>
    <row r="247" spans="2:35">
      <c r="B247" s="245"/>
      <c r="C247" s="246"/>
      <c r="D247" s="246"/>
      <c r="E247" s="246"/>
      <c r="F247" s="345"/>
      <c r="G247" s="245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  <c r="AA247" s="221"/>
      <c r="AB247" s="221"/>
      <c r="AC247" s="221"/>
      <c r="AD247" s="221"/>
      <c r="AE247" s="221"/>
      <c r="AF247" s="221"/>
      <c r="AG247" s="221"/>
      <c r="AH247" s="221"/>
      <c r="AI247" s="221"/>
    </row>
    <row r="248" spans="2:35">
      <c r="B248" s="245"/>
      <c r="C248" s="246"/>
      <c r="D248" s="246"/>
      <c r="E248" s="246"/>
      <c r="F248" s="345"/>
      <c r="G248" s="245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  <c r="AA248" s="221"/>
      <c r="AB248" s="221"/>
      <c r="AC248" s="221"/>
      <c r="AD248" s="221"/>
      <c r="AE248" s="221"/>
      <c r="AF248" s="221"/>
      <c r="AG248" s="221"/>
      <c r="AH248" s="221"/>
      <c r="AI248" s="221"/>
    </row>
    <row r="249" spans="2:35">
      <c r="B249" s="245"/>
      <c r="C249" s="246"/>
      <c r="D249" s="246"/>
      <c r="E249" s="246"/>
      <c r="F249" s="345"/>
      <c r="G249" s="245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  <c r="AA249" s="221"/>
      <c r="AB249" s="221"/>
      <c r="AC249" s="221"/>
      <c r="AD249" s="221"/>
      <c r="AE249" s="221"/>
      <c r="AF249" s="221"/>
      <c r="AG249" s="221"/>
      <c r="AH249" s="221"/>
      <c r="AI249" s="221"/>
    </row>
    <row r="250" spans="2:35">
      <c r="B250" s="245"/>
      <c r="C250" s="246"/>
      <c r="D250" s="246"/>
      <c r="E250" s="246"/>
      <c r="F250" s="345"/>
      <c r="G250" s="245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  <c r="AA250" s="221"/>
      <c r="AB250" s="221"/>
      <c r="AC250" s="221"/>
      <c r="AD250" s="221"/>
      <c r="AE250" s="221"/>
      <c r="AF250" s="221"/>
      <c r="AG250" s="221"/>
      <c r="AH250" s="221"/>
      <c r="AI250" s="221"/>
    </row>
    <row r="251" spans="2:35">
      <c r="B251" s="245"/>
      <c r="C251" s="246"/>
      <c r="D251" s="246"/>
      <c r="E251" s="246"/>
      <c r="F251" s="345"/>
      <c r="G251" s="245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  <c r="AA251" s="221"/>
      <c r="AB251" s="221"/>
      <c r="AC251" s="221"/>
      <c r="AD251" s="221"/>
      <c r="AE251" s="221"/>
      <c r="AF251" s="221"/>
      <c r="AG251" s="221"/>
      <c r="AH251" s="221"/>
      <c r="AI251" s="221"/>
    </row>
    <row r="252" spans="2:35">
      <c r="B252" s="245"/>
      <c r="C252" s="246"/>
      <c r="D252" s="246"/>
      <c r="E252" s="246"/>
      <c r="F252" s="345"/>
      <c r="G252" s="245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  <c r="AA252" s="221"/>
      <c r="AB252" s="221"/>
      <c r="AC252" s="221"/>
      <c r="AD252" s="221"/>
      <c r="AE252" s="221"/>
      <c r="AF252" s="221"/>
      <c r="AG252" s="221"/>
      <c r="AH252" s="221"/>
      <c r="AI252" s="221"/>
    </row>
    <row r="253" spans="2:35">
      <c r="B253" s="245"/>
      <c r="C253" s="246"/>
      <c r="D253" s="246"/>
      <c r="E253" s="246"/>
      <c r="F253" s="345"/>
      <c r="G253" s="245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  <c r="AA253" s="221"/>
      <c r="AB253" s="221"/>
      <c r="AC253" s="221"/>
      <c r="AD253" s="221"/>
      <c r="AE253" s="221"/>
      <c r="AF253" s="221"/>
      <c r="AG253" s="221"/>
      <c r="AH253" s="221"/>
      <c r="AI253" s="221"/>
    </row>
    <row r="254" spans="2:35">
      <c r="B254" s="245"/>
      <c r="C254" s="246"/>
      <c r="D254" s="246"/>
      <c r="E254" s="246"/>
      <c r="F254" s="345"/>
      <c r="G254" s="245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  <c r="AA254" s="221"/>
      <c r="AB254" s="221"/>
      <c r="AC254" s="221"/>
      <c r="AD254" s="221"/>
      <c r="AE254" s="221"/>
      <c r="AF254" s="221"/>
      <c r="AG254" s="221"/>
      <c r="AH254" s="221"/>
      <c r="AI254" s="221"/>
    </row>
    <row r="255" spans="2:35">
      <c r="B255" s="245"/>
      <c r="C255" s="246"/>
      <c r="D255" s="246"/>
      <c r="E255" s="246"/>
      <c r="F255" s="345"/>
      <c r="G255" s="245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221"/>
      <c r="AF255" s="221"/>
      <c r="AG255" s="221"/>
      <c r="AH255" s="221"/>
      <c r="AI255" s="221"/>
    </row>
    <row r="256" spans="2:35">
      <c r="B256" s="245"/>
      <c r="C256" s="246"/>
      <c r="D256" s="246"/>
      <c r="E256" s="246"/>
      <c r="F256" s="345"/>
      <c r="G256" s="245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  <c r="AA256" s="221"/>
      <c r="AB256" s="221"/>
      <c r="AC256" s="221"/>
      <c r="AD256" s="221"/>
      <c r="AE256" s="221"/>
      <c r="AF256" s="221"/>
      <c r="AG256" s="221"/>
      <c r="AH256" s="221"/>
      <c r="AI256" s="221"/>
    </row>
    <row r="257" spans="2:35">
      <c r="B257" s="245"/>
      <c r="C257" s="246"/>
      <c r="D257" s="246"/>
      <c r="E257" s="246"/>
      <c r="F257" s="345"/>
      <c r="G257" s="245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  <c r="AA257" s="221"/>
      <c r="AB257" s="221"/>
      <c r="AC257" s="221"/>
      <c r="AD257" s="221"/>
      <c r="AE257" s="221"/>
      <c r="AF257" s="221"/>
      <c r="AG257" s="221"/>
      <c r="AH257" s="221"/>
      <c r="AI257" s="221"/>
    </row>
    <row r="258" spans="2:35">
      <c r="B258" s="245"/>
      <c r="C258" s="246"/>
      <c r="D258" s="246"/>
      <c r="E258" s="246"/>
      <c r="F258" s="345"/>
      <c r="G258" s="245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  <c r="AA258" s="221"/>
      <c r="AB258" s="221"/>
      <c r="AC258" s="221"/>
      <c r="AD258" s="221"/>
      <c r="AE258" s="221"/>
      <c r="AF258" s="221"/>
      <c r="AG258" s="221"/>
      <c r="AH258" s="221"/>
      <c r="AI258" s="221"/>
    </row>
    <row r="259" spans="2:35">
      <c r="B259" s="245"/>
      <c r="C259" s="246"/>
      <c r="D259" s="246"/>
      <c r="E259" s="246"/>
      <c r="F259" s="345"/>
      <c r="G259" s="245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  <c r="AA259" s="221"/>
      <c r="AB259" s="221"/>
      <c r="AC259" s="221"/>
      <c r="AD259" s="221"/>
      <c r="AE259" s="221"/>
      <c r="AF259" s="221"/>
      <c r="AG259" s="221"/>
      <c r="AH259" s="221"/>
      <c r="AI259" s="221"/>
    </row>
    <row r="260" spans="2:35">
      <c r="B260" s="245"/>
      <c r="C260" s="246"/>
      <c r="D260" s="246"/>
      <c r="E260" s="246"/>
      <c r="F260" s="345"/>
      <c r="G260" s="245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  <c r="AA260" s="221"/>
      <c r="AB260" s="221"/>
      <c r="AC260" s="221"/>
      <c r="AD260" s="221"/>
      <c r="AE260" s="221"/>
      <c r="AF260" s="221"/>
      <c r="AG260" s="221"/>
      <c r="AH260" s="221"/>
      <c r="AI260" s="221"/>
    </row>
    <row r="261" spans="2:35">
      <c r="B261" s="245"/>
      <c r="C261" s="246"/>
      <c r="D261" s="246"/>
      <c r="E261" s="246"/>
      <c r="F261" s="345"/>
      <c r="G261" s="245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  <c r="AA261" s="221"/>
      <c r="AB261" s="221"/>
      <c r="AC261" s="221"/>
      <c r="AD261" s="221"/>
      <c r="AE261" s="221"/>
      <c r="AF261" s="221"/>
      <c r="AG261" s="221"/>
      <c r="AH261" s="221"/>
      <c r="AI261" s="221"/>
    </row>
    <row r="262" spans="2:35">
      <c r="B262" s="245"/>
      <c r="C262" s="246"/>
      <c r="D262" s="246"/>
      <c r="E262" s="246"/>
      <c r="F262" s="345"/>
      <c r="G262" s="245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  <c r="AA262" s="221"/>
      <c r="AB262" s="221"/>
      <c r="AC262" s="221"/>
      <c r="AD262" s="221"/>
      <c r="AE262" s="221"/>
      <c r="AF262" s="221"/>
      <c r="AG262" s="221"/>
      <c r="AH262" s="221"/>
      <c r="AI262" s="221"/>
    </row>
    <row r="263" spans="2:35">
      <c r="B263" s="245"/>
      <c r="C263" s="246"/>
      <c r="D263" s="246"/>
      <c r="E263" s="246"/>
      <c r="F263" s="345"/>
      <c r="G263" s="245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  <c r="AA263" s="221"/>
      <c r="AB263" s="221"/>
      <c r="AC263" s="221"/>
      <c r="AD263" s="221"/>
      <c r="AE263" s="221"/>
      <c r="AF263" s="221"/>
      <c r="AG263" s="221"/>
      <c r="AH263" s="221"/>
      <c r="AI263" s="221"/>
    </row>
    <row r="264" spans="2:35">
      <c r="B264" s="245"/>
      <c r="C264" s="246"/>
      <c r="D264" s="246"/>
      <c r="E264" s="246"/>
      <c r="F264" s="345"/>
      <c r="G264" s="245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  <c r="AA264" s="221"/>
      <c r="AB264" s="221"/>
      <c r="AC264" s="221"/>
      <c r="AD264" s="221"/>
      <c r="AE264" s="221"/>
      <c r="AF264" s="221"/>
      <c r="AG264" s="221"/>
      <c r="AH264" s="221"/>
      <c r="AI264" s="221"/>
    </row>
    <row r="265" spans="2:35">
      <c r="B265" s="245"/>
      <c r="C265" s="246"/>
      <c r="D265" s="246"/>
      <c r="E265" s="246"/>
      <c r="F265" s="345"/>
      <c r="G265" s="245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  <c r="AA265" s="221"/>
      <c r="AB265" s="221"/>
      <c r="AC265" s="221"/>
      <c r="AD265" s="221"/>
      <c r="AE265" s="221"/>
      <c r="AF265" s="221"/>
      <c r="AG265" s="221"/>
      <c r="AH265" s="221"/>
      <c r="AI265" s="221"/>
    </row>
    <row r="266" spans="2:35">
      <c r="B266" s="245"/>
      <c r="C266" s="246"/>
      <c r="D266" s="246"/>
      <c r="E266" s="246"/>
      <c r="F266" s="345"/>
      <c r="G266" s="245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  <c r="AA266" s="221"/>
      <c r="AB266" s="221"/>
      <c r="AC266" s="221"/>
      <c r="AD266" s="221"/>
      <c r="AE266" s="221"/>
      <c r="AF266" s="221"/>
      <c r="AG266" s="221"/>
      <c r="AH266" s="221"/>
      <c r="AI266" s="221"/>
    </row>
    <row r="267" spans="2:35">
      <c r="B267" s="245"/>
      <c r="C267" s="246"/>
      <c r="D267" s="246"/>
      <c r="E267" s="246"/>
      <c r="F267" s="345"/>
      <c r="G267" s="245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  <c r="AA267" s="221"/>
      <c r="AB267" s="221"/>
      <c r="AC267" s="221"/>
      <c r="AD267" s="221"/>
      <c r="AE267" s="221"/>
      <c r="AF267" s="221"/>
      <c r="AG267" s="221"/>
      <c r="AH267" s="221"/>
      <c r="AI267" s="221"/>
    </row>
    <row r="268" spans="2:35">
      <c r="B268" s="245"/>
      <c r="C268" s="246"/>
      <c r="D268" s="246"/>
      <c r="E268" s="246"/>
      <c r="F268" s="345"/>
      <c r="G268" s="245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  <c r="AA268" s="221"/>
      <c r="AB268" s="221"/>
      <c r="AC268" s="221"/>
      <c r="AD268" s="221"/>
      <c r="AE268" s="221"/>
      <c r="AF268" s="221"/>
      <c r="AG268" s="221"/>
      <c r="AH268" s="221"/>
      <c r="AI268" s="221"/>
    </row>
    <row r="269" spans="2:35">
      <c r="B269" s="245"/>
      <c r="C269" s="246"/>
      <c r="D269" s="246"/>
      <c r="E269" s="246"/>
      <c r="F269" s="345"/>
      <c r="G269" s="245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  <c r="AA269" s="221"/>
      <c r="AB269" s="221"/>
      <c r="AC269" s="221"/>
      <c r="AD269" s="221"/>
      <c r="AE269" s="221"/>
      <c r="AF269" s="221"/>
      <c r="AG269" s="221"/>
      <c r="AH269" s="221"/>
      <c r="AI269" s="221"/>
    </row>
    <row r="270" spans="2:35">
      <c r="B270" s="245"/>
      <c r="C270" s="246"/>
      <c r="D270" s="246"/>
      <c r="E270" s="246"/>
      <c r="F270" s="345"/>
      <c r="G270" s="245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  <c r="AA270" s="221"/>
      <c r="AB270" s="221"/>
      <c r="AC270" s="221"/>
      <c r="AD270" s="221"/>
      <c r="AE270" s="221"/>
      <c r="AF270" s="221"/>
      <c r="AG270" s="221"/>
      <c r="AH270" s="221"/>
      <c r="AI270" s="221"/>
    </row>
    <row r="271" spans="2:35">
      <c r="B271" s="245"/>
      <c r="C271" s="246"/>
      <c r="D271" s="246"/>
      <c r="E271" s="246"/>
      <c r="F271" s="345"/>
      <c r="G271" s="245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  <c r="AA271" s="221"/>
      <c r="AB271" s="221"/>
      <c r="AC271" s="221"/>
      <c r="AD271" s="221"/>
      <c r="AE271" s="221"/>
      <c r="AF271" s="221"/>
      <c r="AG271" s="221"/>
      <c r="AH271" s="221"/>
      <c r="AI271" s="221"/>
    </row>
    <row r="272" spans="2:35">
      <c r="B272" s="245"/>
      <c r="C272" s="246"/>
      <c r="D272" s="246"/>
      <c r="E272" s="246"/>
      <c r="F272" s="345"/>
      <c r="G272" s="245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  <c r="AA272" s="221"/>
      <c r="AB272" s="221"/>
      <c r="AC272" s="221"/>
      <c r="AD272" s="221"/>
      <c r="AE272" s="221"/>
      <c r="AF272" s="221"/>
      <c r="AG272" s="221"/>
      <c r="AH272" s="221"/>
      <c r="AI272" s="221"/>
    </row>
    <row r="273" spans="2:35">
      <c r="B273" s="245"/>
      <c r="C273" s="246"/>
      <c r="D273" s="246"/>
      <c r="E273" s="246"/>
      <c r="F273" s="345"/>
      <c r="G273" s="245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  <c r="AA273" s="221"/>
      <c r="AB273" s="221"/>
      <c r="AC273" s="221"/>
      <c r="AD273" s="221"/>
      <c r="AE273" s="221"/>
      <c r="AF273" s="221"/>
      <c r="AG273" s="221"/>
      <c r="AH273" s="221"/>
      <c r="AI273" s="221"/>
    </row>
    <row r="274" spans="2:35">
      <c r="B274" s="245"/>
      <c r="C274" s="246"/>
      <c r="D274" s="246"/>
      <c r="E274" s="246"/>
      <c r="F274" s="345"/>
      <c r="G274" s="245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  <c r="AA274" s="221"/>
      <c r="AB274" s="221"/>
      <c r="AC274" s="221"/>
      <c r="AD274" s="221"/>
      <c r="AE274" s="221"/>
      <c r="AF274" s="221"/>
      <c r="AG274" s="221"/>
      <c r="AH274" s="221"/>
      <c r="AI274" s="221"/>
    </row>
    <row r="275" spans="2:35">
      <c r="B275" s="245"/>
      <c r="C275" s="246"/>
      <c r="D275" s="246"/>
      <c r="E275" s="246"/>
      <c r="F275" s="345"/>
      <c r="G275" s="245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221"/>
      <c r="AC275" s="221"/>
      <c r="AD275" s="221"/>
      <c r="AE275" s="221"/>
      <c r="AF275" s="221"/>
      <c r="AG275" s="221"/>
      <c r="AH275" s="221"/>
      <c r="AI275" s="221"/>
    </row>
    <row r="276" spans="2:35">
      <c r="B276" s="245"/>
      <c r="C276" s="246"/>
      <c r="D276" s="246"/>
      <c r="E276" s="246"/>
      <c r="F276" s="345"/>
      <c r="G276" s="245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  <c r="AA276" s="221"/>
      <c r="AB276" s="221"/>
      <c r="AC276" s="221"/>
      <c r="AD276" s="221"/>
      <c r="AE276" s="221"/>
      <c r="AF276" s="221"/>
      <c r="AG276" s="221"/>
      <c r="AH276" s="221"/>
      <c r="AI276" s="221"/>
    </row>
    <row r="277" spans="2:35">
      <c r="B277" s="245"/>
      <c r="C277" s="246"/>
      <c r="D277" s="246"/>
      <c r="E277" s="246"/>
      <c r="F277" s="345"/>
      <c r="G277" s="245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  <c r="Y277" s="221"/>
      <c r="Z277" s="221"/>
      <c r="AA277" s="221"/>
      <c r="AB277" s="221"/>
      <c r="AC277" s="221"/>
      <c r="AD277" s="221"/>
      <c r="AE277" s="221"/>
      <c r="AF277" s="221"/>
      <c r="AG277" s="221"/>
      <c r="AH277" s="221"/>
      <c r="AI277" s="221"/>
    </row>
    <row r="278" spans="2:35">
      <c r="B278" s="245"/>
      <c r="C278" s="246"/>
      <c r="D278" s="246"/>
      <c r="E278" s="246"/>
      <c r="F278" s="345"/>
      <c r="G278" s="245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  <c r="Y278" s="221"/>
      <c r="Z278" s="221"/>
      <c r="AA278" s="221"/>
      <c r="AB278" s="221"/>
      <c r="AC278" s="221"/>
      <c r="AD278" s="221"/>
      <c r="AE278" s="221"/>
      <c r="AF278" s="221"/>
      <c r="AG278" s="221"/>
      <c r="AH278" s="221"/>
      <c r="AI278" s="221"/>
    </row>
    <row r="279" spans="2:35">
      <c r="B279" s="245"/>
      <c r="C279" s="246"/>
      <c r="D279" s="246"/>
      <c r="E279" s="246"/>
      <c r="F279" s="345"/>
      <c r="G279" s="245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  <c r="Y279" s="221"/>
      <c r="Z279" s="221"/>
      <c r="AA279" s="221"/>
      <c r="AB279" s="221"/>
      <c r="AC279" s="221"/>
      <c r="AD279" s="221"/>
      <c r="AE279" s="221"/>
      <c r="AF279" s="221"/>
      <c r="AG279" s="221"/>
      <c r="AH279" s="221"/>
      <c r="AI279" s="221"/>
    </row>
    <row r="280" spans="2:35">
      <c r="B280" s="245"/>
      <c r="C280" s="246"/>
      <c r="D280" s="246"/>
      <c r="E280" s="246"/>
      <c r="F280" s="345"/>
      <c r="G280" s="245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  <c r="AA280" s="221"/>
      <c r="AB280" s="221"/>
      <c r="AC280" s="221"/>
      <c r="AD280" s="221"/>
      <c r="AE280" s="221"/>
      <c r="AF280" s="221"/>
      <c r="AG280" s="221"/>
      <c r="AH280" s="221"/>
      <c r="AI280" s="221"/>
    </row>
    <row r="281" spans="2:35">
      <c r="B281" s="245"/>
      <c r="C281" s="246"/>
      <c r="D281" s="246"/>
      <c r="E281" s="246"/>
      <c r="F281" s="345"/>
      <c r="G281" s="245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  <c r="AA281" s="221"/>
      <c r="AB281" s="221"/>
      <c r="AC281" s="221"/>
      <c r="AD281" s="221"/>
      <c r="AE281" s="221"/>
      <c r="AF281" s="221"/>
      <c r="AG281" s="221"/>
      <c r="AH281" s="221"/>
      <c r="AI281" s="221"/>
    </row>
    <row r="282" spans="2:35">
      <c r="B282" s="245"/>
      <c r="C282" s="246"/>
      <c r="D282" s="246"/>
      <c r="E282" s="246"/>
      <c r="F282" s="345"/>
      <c r="G282" s="245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  <c r="AA282" s="221"/>
      <c r="AB282" s="221"/>
      <c r="AC282" s="221"/>
      <c r="AD282" s="221"/>
      <c r="AE282" s="221"/>
      <c r="AF282" s="221"/>
      <c r="AG282" s="221"/>
      <c r="AH282" s="221"/>
      <c r="AI282" s="221"/>
    </row>
    <row r="283" spans="2:35">
      <c r="B283" s="245"/>
      <c r="C283" s="246"/>
      <c r="D283" s="246"/>
      <c r="E283" s="246"/>
      <c r="F283" s="345"/>
      <c r="G283" s="245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  <c r="AA283" s="221"/>
      <c r="AB283" s="221"/>
      <c r="AC283" s="221"/>
      <c r="AD283" s="221"/>
      <c r="AE283" s="221"/>
      <c r="AF283" s="221"/>
      <c r="AG283" s="221"/>
      <c r="AH283" s="221"/>
      <c r="AI283" s="221"/>
    </row>
    <row r="284" spans="2:35">
      <c r="B284" s="245"/>
      <c r="C284" s="246"/>
      <c r="D284" s="246"/>
      <c r="E284" s="246"/>
      <c r="F284" s="345"/>
      <c r="G284" s="245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  <c r="AA284" s="221"/>
      <c r="AB284" s="221"/>
      <c r="AC284" s="221"/>
      <c r="AD284" s="221"/>
      <c r="AE284" s="221"/>
      <c r="AF284" s="221"/>
      <c r="AG284" s="221"/>
      <c r="AH284" s="221"/>
      <c r="AI284" s="221"/>
    </row>
    <row r="285" spans="2:35">
      <c r="B285" s="245"/>
      <c r="C285" s="246"/>
      <c r="D285" s="246"/>
      <c r="E285" s="246"/>
      <c r="F285" s="345"/>
      <c r="G285" s="245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  <c r="AA285" s="221"/>
      <c r="AB285" s="221"/>
      <c r="AC285" s="221"/>
      <c r="AD285" s="221"/>
      <c r="AE285" s="221"/>
      <c r="AF285" s="221"/>
      <c r="AG285" s="221"/>
      <c r="AH285" s="221"/>
      <c r="AI285" s="221"/>
    </row>
    <row r="286" spans="2:35">
      <c r="B286" s="245"/>
      <c r="C286" s="246"/>
      <c r="D286" s="246"/>
      <c r="E286" s="246"/>
      <c r="F286" s="345"/>
      <c r="G286" s="245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  <c r="AA286" s="221"/>
      <c r="AB286" s="221"/>
      <c r="AC286" s="221"/>
      <c r="AD286" s="221"/>
      <c r="AE286" s="221"/>
      <c r="AF286" s="221"/>
      <c r="AG286" s="221"/>
      <c r="AH286" s="221"/>
      <c r="AI286" s="221"/>
    </row>
    <row r="287" spans="2:35">
      <c r="B287" s="245"/>
      <c r="C287" s="246"/>
      <c r="D287" s="246"/>
      <c r="E287" s="246"/>
      <c r="F287" s="345"/>
      <c r="G287" s="245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  <c r="AA287" s="221"/>
      <c r="AB287" s="221"/>
      <c r="AC287" s="221"/>
      <c r="AD287" s="221"/>
      <c r="AE287" s="221"/>
      <c r="AF287" s="221"/>
      <c r="AG287" s="221"/>
      <c r="AH287" s="221"/>
      <c r="AI287" s="221"/>
    </row>
    <row r="288" spans="2:35">
      <c r="B288" s="245"/>
      <c r="C288" s="246"/>
      <c r="D288" s="246"/>
      <c r="E288" s="246"/>
      <c r="F288" s="345"/>
      <c r="G288" s="245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  <c r="AA288" s="221"/>
      <c r="AB288" s="221"/>
      <c r="AC288" s="221"/>
      <c r="AD288" s="221"/>
      <c r="AE288" s="221"/>
      <c r="AF288" s="221"/>
      <c r="AG288" s="221"/>
      <c r="AH288" s="221"/>
      <c r="AI288" s="221"/>
    </row>
    <row r="289" spans="2:35">
      <c r="B289" s="245"/>
      <c r="C289" s="246"/>
      <c r="D289" s="246"/>
      <c r="E289" s="246"/>
      <c r="F289" s="345"/>
      <c r="G289" s="245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  <c r="AA289" s="221"/>
      <c r="AB289" s="221"/>
      <c r="AC289" s="221"/>
      <c r="AD289" s="221"/>
      <c r="AE289" s="221"/>
      <c r="AF289" s="221"/>
      <c r="AG289" s="221"/>
      <c r="AH289" s="221"/>
      <c r="AI289" s="221"/>
    </row>
    <row r="290" spans="2:35">
      <c r="B290" s="245"/>
      <c r="C290" s="246"/>
      <c r="D290" s="246"/>
      <c r="E290" s="246"/>
      <c r="F290" s="345"/>
      <c r="G290" s="245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  <c r="AA290" s="221"/>
      <c r="AB290" s="221"/>
      <c r="AC290" s="221"/>
      <c r="AD290" s="221"/>
      <c r="AE290" s="221"/>
      <c r="AF290" s="221"/>
      <c r="AG290" s="221"/>
      <c r="AH290" s="221"/>
      <c r="AI290" s="221"/>
    </row>
    <row r="291" spans="2:35">
      <c r="B291" s="245"/>
      <c r="C291" s="246"/>
      <c r="D291" s="246"/>
      <c r="E291" s="246"/>
      <c r="F291" s="345"/>
      <c r="G291" s="245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1"/>
      <c r="AC291" s="221"/>
      <c r="AD291" s="221"/>
      <c r="AE291" s="221"/>
      <c r="AF291" s="221"/>
      <c r="AG291" s="221"/>
      <c r="AH291" s="221"/>
      <c r="AI291" s="221"/>
    </row>
    <row r="292" spans="2:35">
      <c r="B292" s="245"/>
      <c r="C292" s="246"/>
      <c r="D292" s="246"/>
      <c r="E292" s="246"/>
      <c r="F292" s="345"/>
      <c r="G292" s="245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  <c r="AA292" s="221"/>
      <c r="AB292" s="221"/>
      <c r="AC292" s="221"/>
      <c r="AD292" s="221"/>
      <c r="AE292" s="221"/>
      <c r="AF292" s="221"/>
      <c r="AG292" s="221"/>
      <c r="AH292" s="221"/>
      <c r="AI292" s="221"/>
    </row>
    <row r="293" spans="2:35">
      <c r="B293" s="245"/>
      <c r="C293" s="246"/>
      <c r="D293" s="246"/>
      <c r="E293" s="246"/>
      <c r="F293" s="345"/>
      <c r="G293" s="245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  <c r="AA293" s="221"/>
      <c r="AB293" s="221"/>
      <c r="AC293" s="221"/>
      <c r="AD293" s="221"/>
      <c r="AE293" s="221"/>
      <c r="AF293" s="221"/>
      <c r="AG293" s="221"/>
      <c r="AH293" s="221"/>
      <c r="AI293" s="221"/>
    </row>
    <row r="294" spans="2:35">
      <c r="B294" s="245"/>
      <c r="C294" s="246"/>
      <c r="D294" s="246"/>
      <c r="E294" s="246"/>
      <c r="F294" s="345"/>
      <c r="G294" s="245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  <c r="Y294" s="221"/>
      <c r="Z294" s="221"/>
      <c r="AA294" s="221"/>
      <c r="AB294" s="221"/>
      <c r="AC294" s="221"/>
      <c r="AD294" s="221"/>
      <c r="AE294" s="221"/>
      <c r="AF294" s="221"/>
      <c r="AG294" s="221"/>
      <c r="AH294" s="221"/>
      <c r="AI294" s="221"/>
    </row>
    <row r="295" spans="2:35">
      <c r="B295" s="245"/>
      <c r="C295" s="246"/>
      <c r="D295" s="246"/>
      <c r="E295" s="246"/>
      <c r="F295" s="345"/>
      <c r="G295" s="245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  <c r="AA295" s="221"/>
      <c r="AB295" s="221"/>
      <c r="AC295" s="221"/>
      <c r="AD295" s="221"/>
      <c r="AE295" s="221"/>
      <c r="AF295" s="221"/>
      <c r="AG295" s="221"/>
      <c r="AH295" s="221"/>
      <c r="AI295" s="221"/>
    </row>
    <row r="296" spans="2:35">
      <c r="B296" s="245"/>
      <c r="C296" s="246"/>
      <c r="D296" s="246"/>
      <c r="E296" s="246"/>
      <c r="F296" s="345"/>
      <c r="G296" s="245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  <c r="Y296" s="221"/>
      <c r="Z296" s="221"/>
      <c r="AA296" s="221"/>
      <c r="AB296" s="221"/>
      <c r="AC296" s="221"/>
      <c r="AD296" s="221"/>
      <c r="AE296" s="221"/>
      <c r="AF296" s="221"/>
      <c r="AG296" s="221"/>
      <c r="AH296" s="221"/>
      <c r="AI296" s="221"/>
    </row>
    <row r="297" spans="2:35">
      <c r="B297" s="245"/>
      <c r="C297" s="246"/>
      <c r="D297" s="246"/>
      <c r="E297" s="246"/>
      <c r="F297" s="345"/>
      <c r="G297" s="245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  <c r="Y297" s="221"/>
      <c r="Z297" s="221"/>
      <c r="AA297" s="221"/>
      <c r="AB297" s="221"/>
      <c r="AC297" s="221"/>
      <c r="AD297" s="221"/>
      <c r="AE297" s="221"/>
      <c r="AF297" s="221"/>
      <c r="AG297" s="221"/>
      <c r="AH297" s="221"/>
      <c r="AI297" s="221"/>
    </row>
    <row r="298" spans="2:35">
      <c r="B298" s="245"/>
      <c r="C298" s="246"/>
      <c r="D298" s="246"/>
      <c r="E298" s="246"/>
      <c r="F298" s="345"/>
      <c r="G298" s="245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  <c r="AA298" s="221"/>
      <c r="AB298" s="221"/>
      <c r="AC298" s="221"/>
      <c r="AD298" s="221"/>
      <c r="AE298" s="221"/>
      <c r="AF298" s="221"/>
      <c r="AG298" s="221"/>
      <c r="AH298" s="221"/>
      <c r="AI298" s="221"/>
    </row>
    <row r="299" spans="2:35">
      <c r="B299" s="245"/>
      <c r="C299" s="246"/>
      <c r="D299" s="246"/>
      <c r="E299" s="246"/>
      <c r="F299" s="345"/>
      <c r="G299" s="245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  <c r="Y299" s="221"/>
      <c r="Z299" s="221"/>
      <c r="AA299" s="221"/>
      <c r="AB299" s="221"/>
      <c r="AC299" s="221"/>
      <c r="AD299" s="221"/>
      <c r="AE299" s="221"/>
      <c r="AF299" s="221"/>
      <c r="AG299" s="221"/>
      <c r="AH299" s="221"/>
      <c r="AI299" s="221"/>
    </row>
    <row r="300" spans="2:35">
      <c r="B300" s="245"/>
      <c r="C300" s="246"/>
      <c r="D300" s="246"/>
      <c r="E300" s="246"/>
      <c r="F300" s="345"/>
      <c r="G300" s="245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  <c r="Y300" s="221"/>
      <c r="Z300" s="221"/>
      <c r="AA300" s="221"/>
      <c r="AB300" s="221"/>
      <c r="AC300" s="221"/>
      <c r="AD300" s="221"/>
      <c r="AE300" s="221"/>
      <c r="AF300" s="221"/>
      <c r="AG300" s="221"/>
      <c r="AH300" s="221"/>
      <c r="AI300" s="221"/>
    </row>
    <row r="301" spans="2:35">
      <c r="B301" s="245"/>
      <c r="C301" s="246"/>
      <c r="D301" s="246"/>
      <c r="E301" s="246"/>
      <c r="F301" s="345"/>
      <c r="G301" s="245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  <c r="AA301" s="221"/>
      <c r="AB301" s="221"/>
      <c r="AC301" s="221"/>
      <c r="AD301" s="221"/>
      <c r="AE301" s="221"/>
      <c r="AF301" s="221"/>
      <c r="AG301" s="221"/>
      <c r="AH301" s="221"/>
      <c r="AI301" s="221"/>
    </row>
    <row r="302" spans="2:35">
      <c r="B302" s="245"/>
      <c r="C302" s="246"/>
      <c r="D302" s="246"/>
      <c r="E302" s="246"/>
      <c r="F302" s="345"/>
      <c r="G302" s="245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  <c r="AA302" s="221"/>
      <c r="AB302" s="221"/>
      <c r="AC302" s="221"/>
      <c r="AD302" s="221"/>
      <c r="AE302" s="221"/>
      <c r="AF302" s="221"/>
      <c r="AG302" s="221"/>
      <c r="AH302" s="221"/>
      <c r="AI302" s="221"/>
    </row>
    <row r="303" spans="2:35">
      <c r="B303" s="245"/>
      <c r="C303" s="246"/>
      <c r="D303" s="246"/>
      <c r="E303" s="246"/>
      <c r="F303" s="345"/>
      <c r="G303" s="245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  <c r="Y303" s="221"/>
      <c r="Z303" s="221"/>
      <c r="AA303" s="221"/>
      <c r="AB303" s="221"/>
      <c r="AC303" s="221"/>
      <c r="AD303" s="221"/>
      <c r="AE303" s="221"/>
      <c r="AF303" s="221"/>
      <c r="AG303" s="221"/>
      <c r="AH303" s="221"/>
      <c r="AI303" s="221"/>
    </row>
    <row r="304" spans="2:35">
      <c r="B304" s="245"/>
      <c r="C304" s="246"/>
      <c r="D304" s="246"/>
      <c r="E304" s="246"/>
      <c r="F304" s="345"/>
      <c r="G304" s="245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  <c r="AA304" s="221"/>
      <c r="AB304" s="221"/>
      <c r="AC304" s="221"/>
      <c r="AD304" s="221"/>
      <c r="AE304" s="221"/>
      <c r="AF304" s="221"/>
      <c r="AG304" s="221"/>
      <c r="AH304" s="221"/>
      <c r="AI304" s="221"/>
    </row>
    <row r="305" spans="2:35">
      <c r="B305" s="245"/>
      <c r="C305" s="246"/>
      <c r="D305" s="246"/>
      <c r="E305" s="246"/>
      <c r="F305" s="345"/>
      <c r="G305" s="245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  <c r="AA305" s="221"/>
      <c r="AB305" s="221"/>
      <c r="AC305" s="221"/>
      <c r="AD305" s="221"/>
      <c r="AE305" s="221"/>
      <c r="AF305" s="221"/>
      <c r="AG305" s="221"/>
      <c r="AH305" s="221"/>
      <c r="AI305" s="221"/>
    </row>
    <row r="306" spans="2:35">
      <c r="B306" s="245"/>
      <c r="C306" s="246"/>
      <c r="D306" s="246"/>
      <c r="E306" s="246"/>
      <c r="F306" s="345"/>
      <c r="G306" s="245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  <c r="AA306" s="221"/>
      <c r="AB306" s="221"/>
      <c r="AC306" s="221"/>
      <c r="AD306" s="221"/>
      <c r="AE306" s="221"/>
      <c r="AF306" s="221"/>
      <c r="AG306" s="221"/>
      <c r="AH306" s="221"/>
      <c r="AI306" s="221"/>
    </row>
    <row r="307" spans="2:35">
      <c r="B307" s="245"/>
      <c r="C307" s="246"/>
      <c r="D307" s="246"/>
      <c r="E307" s="246"/>
      <c r="F307" s="345"/>
      <c r="G307" s="245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  <c r="AA307" s="221"/>
      <c r="AB307" s="221"/>
      <c r="AC307" s="221"/>
      <c r="AD307" s="221"/>
      <c r="AE307" s="221"/>
      <c r="AF307" s="221"/>
      <c r="AG307" s="221"/>
      <c r="AH307" s="221"/>
      <c r="AI307" s="221"/>
    </row>
    <row r="308" spans="2:35">
      <c r="B308" s="245"/>
      <c r="C308" s="246"/>
      <c r="D308" s="246"/>
      <c r="E308" s="246"/>
      <c r="F308" s="345"/>
      <c r="G308" s="245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  <c r="Z308" s="221"/>
      <c r="AA308" s="221"/>
      <c r="AB308" s="221"/>
      <c r="AC308" s="221"/>
      <c r="AD308" s="221"/>
      <c r="AE308" s="221"/>
      <c r="AF308" s="221"/>
      <c r="AG308" s="221"/>
      <c r="AH308" s="221"/>
      <c r="AI308" s="221"/>
    </row>
    <row r="309" spans="2:35">
      <c r="B309" s="245"/>
      <c r="C309" s="246"/>
      <c r="D309" s="246"/>
      <c r="E309" s="246"/>
      <c r="F309" s="345"/>
      <c r="G309" s="245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  <c r="AA309" s="221"/>
      <c r="AB309" s="221"/>
      <c r="AC309" s="221"/>
      <c r="AD309" s="221"/>
      <c r="AE309" s="221"/>
      <c r="AF309" s="221"/>
      <c r="AG309" s="221"/>
      <c r="AH309" s="221"/>
      <c r="AI309" s="221"/>
    </row>
    <row r="310" spans="2:35">
      <c r="B310" s="245"/>
      <c r="C310" s="246"/>
      <c r="D310" s="246"/>
      <c r="E310" s="246"/>
      <c r="F310" s="345"/>
      <c r="G310" s="245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221"/>
      <c r="AC310" s="221"/>
      <c r="AD310" s="221"/>
      <c r="AE310" s="221"/>
      <c r="AF310" s="221"/>
      <c r="AG310" s="221"/>
      <c r="AH310" s="221"/>
      <c r="AI310" s="221"/>
    </row>
    <row r="311" spans="2:35">
      <c r="B311" s="245"/>
      <c r="C311" s="246"/>
      <c r="D311" s="246"/>
      <c r="E311" s="246"/>
      <c r="F311" s="345"/>
      <c r="G311" s="245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  <c r="AD311" s="221"/>
      <c r="AE311" s="221"/>
      <c r="AF311" s="221"/>
      <c r="AG311" s="221"/>
      <c r="AH311" s="221"/>
      <c r="AI311" s="221"/>
    </row>
    <row r="312" spans="2:35">
      <c r="B312" s="245"/>
      <c r="C312" s="246"/>
      <c r="D312" s="246"/>
      <c r="E312" s="246"/>
      <c r="F312" s="345"/>
      <c r="G312" s="245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  <c r="AA312" s="221"/>
      <c r="AB312" s="221"/>
      <c r="AC312" s="221"/>
      <c r="AD312" s="221"/>
      <c r="AE312" s="221"/>
      <c r="AF312" s="221"/>
      <c r="AG312" s="221"/>
      <c r="AH312" s="221"/>
      <c r="AI312" s="221"/>
    </row>
    <row r="313" spans="2:35">
      <c r="B313" s="245"/>
      <c r="C313" s="246"/>
      <c r="D313" s="246"/>
      <c r="E313" s="246"/>
      <c r="F313" s="345"/>
      <c r="G313" s="245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  <c r="AA313" s="221"/>
      <c r="AB313" s="221"/>
      <c r="AC313" s="221"/>
      <c r="AD313" s="221"/>
      <c r="AE313" s="221"/>
      <c r="AF313" s="221"/>
      <c r="AG313" s="221"/>
      <c r="AH313" s="221"/>
      <c r="AI313" s="221"/>
    </row>
    <row r="314" spans="2:35">
      <c r="B314" s="245"/>
      <c r="C314" s="246"/>
      <c r="D314" s="246"/>
      <c r="E314" s="246"/>
      <c r="F314" s="345"/>
      <c r="G314" s="245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  <c r="AA314" s="221"/>
      <c r="AB314" s="221"/>
      <c r="AC314" s="221"/>
      <c r="AD314" s="221"/>
      <c r="AE314" s="221"/>
      <c r="AF314" s="221"/>
      <c r="AG314" s="221"/>
      <c r="AH314" s="221"/>
      <c r="AI314" s="221"/>
    </row>
    <row r="315" spans="2:35">
      <c r="B315" s="245"/>
      <c r="C315" s="246"/>
      <c r="D315" s="246"/>
      <c r="E315" s="246"/>
      <c r="F315" s="345"/>
      <c r="G315" s="245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1"/>
      <c r="AH315" s="221"/>
      <c r="AI315" s="221"/>
    </row>
    <row r="316" spans="2:35">
      <c r="B316" s="245"/>
      <c r="C316" s="246"/>
      <c r="D316" s="246"/>
      <c r="E316" s="246"/>
      <c r="F316" s="345"/>
      <c r="G316" s="245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221"/>
      <c r="AC316" s="221"/>
      <c r="AD316" s="221"/>
      <c r="AE316" s="221"/>
      <c r="AF316" s="221"/>
      <c r="AG316" s="221"/>
      <c r="AH316" s="221"/>
      <c r="AI316" s="221"/>
    </row>
    <row r="317" spans="2:35">
      <c r="B317" s="245"/>
      <c r="C317" s="246"/>
      <c r="D317" s="246"/>
      <c r="E317" s="246"/>
      <c r="F317" s="345"/>
      <c r="G317" s="245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  <c r="AA317" s="221"/>
      <c r="AB317" s="221"/>
      <c r="AC317" s="221"/>
      <c r="AD317" s="221"/>
      <c r="AE317" s="221"/>
      <c r="AF317" s="221"/>
      <c r="AG317" s="221"/>
      <c r="AH317" s="221"/>
      <c r="AI317" s="221"/>
    </row>
    <row r="318" spans="2:35">
      <c r="B318" s="245"/>
      <c r="C318" s="246"/>
      <c r="D318" s="246"/>
      <c r="E318" s="246"/>
      <c r="F318" s="345"/>
      <c r="G318" s="245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  <c r="AA318" s="221"/>
      <c r="AB318" s="221"/>
      <c r="AC318" s="221"/>
      <c r="AD318" s="221"/>
      <c r="AE318" s="221"/>
      <c r="AF318" s="221"/>
      <c r="AG318" s="221"/>
      <c r="AH318" s="221"/>
      <c r="AI318" s="221"/>
    </row>
    <row r="319" spans="2:35">
      <c r="B319" s="245"/>
      <c r="C319" s="246"/>
      <c r="D319" s="246"/>
      <c r="E319" s="246"/>
      <c r="F319" s="345"/>
      <c r="G319" s="245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  <c r="AA319" s="221"/>
      <c r="AB319" s="221"/>
      <c r="AC319" s="221"/>
      <c r="AD319" s="221"/>
      <c r="AE319" s="221"/>
      <c r="AF319" s="221"/>
      <c r="AG319" s="221"/>
      <c r="AH319" s="221"/>
      <c r="AI319" s="221"/>
    </row>
    <row r="320" spans="2:35">
      <c r="B320" s="245"/>
      <c r="C320" s="246"/>
      <c r="D320" s="246"/>
      <c r="E320" s="246"/>
      <c r="F320" s="345"/>
      <c r="G320" s="245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  <c r="Y320" s="221"/>
      <c r="Z320" s="221"/>
      <c r="AA320" s="221"/>
      <c r="AB320" s="221"/>
      <c r="AC320" s="221"/>
      <c r="AD320" s="221"/>
      <c r="AE320" s="221"/>
      <c r="AF320" s="221"/>
      <c r="AG320" s="221"/>
      <c r="AH320" s="221"/>
      <c r="AI320" s="221"/>
    </row>
    <row r="321" spans="2:35">
      <c r="B321" s="245"/>
      <c r="C321" s="246"/>
      <c r="D321" s="246"/>
      <c r="E321" s="246"/>
      <c r="F321" s="345"/>
      <c r="G321" s="245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  <c r="Y321" s="221"/>
      <c r="Z321" s="221"/>
      <c r="AA321" s="221"/>
      <c r="AB321" s="221"/>
      <c r="AC321" s="221"/>
      <c r="AD321" s="221"/>
      <c r="AE321" s="221"/>
      <c r="AF321" s="221"/>
      <c r="AG321" s="221"/>
      <c r="AH321" s="221"/>
      <c r="AI321" s="221"/>
    </row>
    <row r="322" spans="2:35">
      <c r="B322" s="245"/>
      <c r="C322" s="246"/>
      <c r="D322" s="246"/>
      <c r="E322" s="246"/>
      <c r="F322" s="345"/>
      <c r="G322" s="245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  <c r="AA322" s="221"/>
      <c r="AB322" s="221"/>
      <c r="AC322" s="221"/>
      <c r="AD322" s="221"/>
      <c r="AE322" s="221"/>
      <c r="AF322" s="221"/>
      <c r="AG322" s="221"/>
      <c r="AH322" s="221"/>
      <c r="AI322" s="221"/>
    </row>
    <row r="323" spans="2:35">
      <c r="B323" s="245"/>
      <c r="C323" s="246"/>
      <c r="D323" s="246"/>
      <c r="E323" s="246"/>
      <c r="F323" s="345"/>
      <c r="G323" s="245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  <c r="Y323" s="221"/>
      <c r="Z323" s="221"/>
      <c r="AA323" s="221"/>
      <c r="AB323" s="221"/>
      <c r="AC323" s="221"/>
      <c r="AD323" s="221"/>
      <c r="AE323" s="221"/>
      <c r="AF323" s="221"/>
      <c r="AG323" s="221"/>
      <c r="AH323" s="221"/>
      <c r="AI323" s="221"/>
    </row>
    <row r="324" spans="2:35">
      <c r="B324" s="245"/>
      <c r="C324" s="246"/>
      <c r="D324" s="246"/>
      <c r="E324" s="246"/>
      <c r="F324" s="345"/>
      <c r="G324" s="245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  <c r="AA324" s="221"/>
      <c r="AB324" s="221"/>
      <c r="AC324" s="221"/>
      <c r="AD324" s="221"/>
      <c r="AE324" s="221"/>
      <c r="AF324" s="221"/>
      <c r="AG324" s="221"/>
      <c r="AH324" s="221"/>
      <c r="AI324" s="221"/>
    </row>
    <row r="325" spans="2:35">
      <c r="B325" s="245"/>
      <c r="C325" s="246"/>
      <c r="D325" s="246"/>
      <c r="E325" s="246"/>
      <c r="F325" s="345"/>
      <c r="G325" s="245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  <c r="AA325" s="221"/>
      <c r="AB325" s="221"/>
      <c r="AC325" s="221"/>
      <c r="AD325" s="221"/>
      <c r="AE325" s="221"/>
      <c r="AF325" s="221"/>
      <c r="AG325" s="221"/>
      <c r="AH325" s="221"/>
      <c r="AI325" s="221"/>
    </row>
    <row r="326" spans="2:35">
      <c r="B326" s="245"/>
      <c r="C326" s="246"/>
      <c r="D326" s="246"/>
      <c r="E326" s="246"/>
      <c r="F326" s="345"/>
      <c r="G326" s="245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  <c r="Y326" s="221"/>
      <c r="Z326" s="221"/>
      <c r="AA326" s="221"/>
      <c r="AB326" s="221"/>
      <c r="AC326" s="221"/>
      <c r="AD326" s="221"/>
      <c r="AE326" s="221"/>
      <c r="AF326" s="221"/>
      <c r="AG326" s="221"/>
      <c r="AH326" s="221"/>
      <c r="AI326" s="221"/>
    </row>
    <row r="327" spans="2:35">
      <c r="B327" s="245"/>
      <c r="C327" s="246"/>
      <c r="D327" s="246"/>
      <c r="E327" s="246"/>
      <c r="F327" s="345"/>
      <c r="G327" s="245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  <c r="Y327" s="221"/>
      <c r="Z327" s="221"/>
      <c r="AA327" s="221"/>
      <c r="AB327" s="221"/>
      <c r="AC327" s="221"/>
      <c r="AD327" s="221"/>
      <c r="AE327" s="221"/>
      <c r="AF327" s="221"/>
      <c r="AG327" s="221"/>
      <c r="AH327" s="221"/>
      <c r="AI327" s="221"/>
    </row>
    <row r="328" spans="2:35">
      <c r="B328" s="245"/>
      <c r="C328" s="246"/>
      <c r="D328" s="246"/>
      <c r="E328" s="246"/>
      <c r="F328" s="345"/>
      <c r="G328" s="245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  <c r="AA328" s="221"/>
      <c r="AB328" s="221"/>
      <c r="AC328" s="221"/>
      <c r="AD328" s="221"/>
      <c r="AE328" s="221"/>
      <c r="AF328" s="221"/>
      <c r="AG328" s="221"/>
      <c r="AH328" s="221"/>
      <c r="AI328" s="221"/>
    </row>
    <row r="329" spans="2:35">
      <c r="B329" s="245"/>
      <c r="C329" s="246"/>
      <c r="D329" s="246"/>
      <c r="E329" s="246"/>
      <c r="F329" s="345"/>
      <c r="G329" s="245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  <c r="Y329" s="221"/>
      <c r="Z329" s="221"/>
      <c r="AA329" s="221"/>
      <c r="AB329" s="221"/>
      <c r="AC329" s="221"/>
      <c r="AD329" s="221"/>
      <c r="AE329" s="221"/>
      <c r="AF329" s="221"/>
      <c r="AG329" s="221"/>
      <c r="AH329" s="221"/>
      <c r="AI329" s="221"/>
    </row>
    <row r="330" spans="2:35">
      <c r="B330" s="245"/>
      <c r="C330" s="246"/>
      <c r="D330" s="246"/>
      <c r="E330" s="246"/>
      <c r="F330" s="345"/>
      <c r="G330" s="245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  <c r="Y330" s="221"/>
      <c r="Z330" s="221"/>
      <c r="AA330" s="221"/>
      <c r="AB330" s="221"/>
      <c r="AC330" s="221"/>
      <c r="AD330" s="221"/>
      <c r="AE330" s="221"/>
      <c r="AF330" s="221"/>
      <c r="AG330" s="221"/>
      <c r="AH330" s="221"/>
      <c r="AI330" s="221"/>
    </row>
    <row r="331" spans="2:35">
      <c r="B331" s="245"/>
      <c r="C331" s="246"/>
      <c r="D331" s="246"/>
      <c r="E331" s="246"/>
      <c r="F331" s="345"/>
      <c r="G331" s="245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  <c r="AA331" s="221"/>
      <c r="AB331" s="221"/>
      <c r="AC331" s="221"/>
      <c r="AD331" s="221"/>
      <c r="AE331" s="221"/>
      <c r="AF331" s="221"/>
      <c r="AG331" s="221"/>
      <c r="AH331" s="221"/>
      <c r="AI331" s="221"/>
    </row>
    <row r="332" spans="2:35">
      <c r="B332" s="245"/>
      <c r="C332" s="246"/>
      <c r="D332" s="246"/>
      <c r="E332" s="246"/>
      <c r="F332" s="345"/>
      <c r="G332" s="245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  <c r="Y332" s="221"/>
      <c r="Z332" s="221"/>
      <c r="AA332" s="221"/>
      <c r="AB332" s="221"/>
      <c r="AC332" s="221"/>
      <c r="AD332" s="221"/>
      <c r="AE332" s="221"/>
      <c r="AF332" s="221"/>
      <c r="AG332" s="221"/>
      <c r="AH332" s="221"/>
      <c r="AI332" s="221"/>
    </row>
    <row r="333" spans="2:35">
      <c r="B333" s="245"/>
      <c r="C333" s="246"/>
      <c r="D333" s="246"/>
      <c r="E333" s="246"/>
      <c r="F333" s="345"/>
      <c r="G333" s="245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  <c r="Y333" s="221"/>
      <c r="Z333" s="221"/>
      <c r="AA333" s="221"/>
      <c r="AB333" s="221"/>
      <c r="AC333" s="221"/>
      <c r="AD333" s="221"/>
      <c r="AE333" s="221"/>
      <c r="AF333" s="221"/>
      <c r="AG333" s="221"/>
      <c r="AH333" s="221"/>
      <c r="AI333" s="221"/>
    </row>
    <row r="334" spans="2:35">
      <c r="B334" s="245"/>
      <c r="C334" s="246"/>
      <c r="D334" s="246"/>
      <c r="E334" s="246"/>
      <c r="F334" s="345"/>
      <c r="G334" s="245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  <c r="AA334" s="221"/>
      <c r="AB334" s="221"/>
      <c r="AC334" s="221"/>
      <c r="AD334" s="221"/>
      <c r="AE334" s="221"/>
      <c r="AF334" s="221"/>
      <c r="AG334" s="221"/>
      <c r="AH334" s="221"/>
      <c r="AI334" s="221"/>
    </row>
    <row r="335" spans="2:35">
      <c r="B335" s="245"/>
      <c r="C335" s="246"/>
      <c r="D335" s="246"/>
      <c r="E335" s="246"/>
      <c r="F335" s="345"/>
      <c r="G335" s="245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  <c r="Y335" s="221"/>
      <c r="Z335" s="221"/>
      <c r="AA335" s="221"/>
      <c r="AB335" s="221"/>
      <c r="AC335" s="221"/>
      <c r="AD335" s="221"/>
      <c r="AE335" s="221"/>
      <c r="AF335" s="221"/>
      <c r="AG335" s="221"/>
      <c r="AH335" s="221"/>
      <c r="AI335" s="221"/>
    </row>
    <row r="336" spans="2:35">
      <c r="B336" s="245"/>
      <c r="C336" s="246"/>
      <c r="D336" s="246"/>
      <c r="E336" s="246"/>
      <c r="F336" s="345"/>
      <c r="G336" s="245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  <c r="AA336" s="221"/>
      <c r="AB336" s="221"/>
      <c r="AC336" s="221"/>
      <c r="AD336" s="221"/>
      <c r="AE336" s="221"/>
      <c r="AF336" s="221"/>
      <c r="AG336" s="221"/>
      <c r="AH336" s="221"/>
      <c r="AI336" s="221"/>
    </row>
    <row r="337" spans="2:35">
      <c r="B337" s="245"/>
      <c r="C337" s="246"/>
      <c r="D337" s="246"/>
      <c r="E337" s="246"/>
      <c r="F337" s="345"/>
      <c r="G337" s="245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  <c r="AA337" s="221"/>
      <c r="AB337" s="221"/>
      <c r="AC337" s="221"/>
      <c r="AD337" s="221"/>
      <c r="AE337" s="221"/>
      <c r="AF337" s="221"/>
      <c r="AG337" s="221"/>
      <c r="AH337" s="221"/>
      <c r="AI337" s="221"/>
    </row>
    <row r="338" spans="2:35">
      <c r="B338" s="245"/>
      <c r="C338" s="246"/>
      <c r="D338" s="246"/>
      <c r="E338" s="246"/>
      <c r="F338" s="345"/>
      <c r="G338" s="245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  <c r="AA338" s="221"/>
      <c r="AB338" s="221"/>
      <c r="AC338" s="221"/>
      <c r="AD338" s="221"/>
      <c r="AE338" s="221"/>
      <c r="AF338" s="221"/>
      <c r="AG338" s="221"/>
      <c r="AH338" s="221"/>
      <c r="AI338" s="221"/>
    </row>
    <row r="339" spans="2:35">
      <c r="B339" s="245"/>
      <c r="C339" s="246"/>
      <c r="D339" s="246"/>
      <c r="E339" s="246"/>
      <c r="F339" s="345"/>
      <c r="G339" s="245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  <c r="Y339" s="221"/>
      <c r="Z339" s="221"/>
      <c r="AA339" s="221"/>
      <c r="AB339" s="221"/>
      <c r="AC339" s="221"/>
      <c r="AD339" s="221"/>
      <c r="AE339" s="221"/>
      <c r="AF339" s="221"/>
      <c r="AG339" s="221"/>
      <c r="AH339" s="221"/>
      <c r="AI339" s="221"/>
    </row>
    <row r="340" spans="2:35">
      <c r="B340" s="245"/>
      <c r="C340" s="246"/>
      <c r="D340" s="246"/>
      <c r="E340" s="246"/>
      <c r="F340" s="345"/>
      <c r="G340" s="245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  <c r="AA340" s="221"/>
      <c r="AB340" s="221"/>
      <c r="AC340" s="221"/>
      <c r="AD340" s="221"/>
      <c r="AE340" s="221"/>
      <c r="AF340" s="221"/>
      <c r="AG340" s="221"/>
      <c r="AH340" s="221"/>
      <c r="AI340" s="221"/>
    </row>
    <row r="341" spans="2:35">
      <c r="B341" s="245"/>
      <c r="C341" s="246"/>
      <c r="D341" s="246"/>
      <c r="E341" s="246"/>
      <c r="F341" s="345"/>
      <c r="G341" s="245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  <c r="AA341" s="221"/>
      <c r="AB341" s="221"/>
      <c r="AC341" s="221"/>
      <c r="AD341" s="221"/>
      <c r="AE341" s="221"/>
      <c r="AF341" s="221"/>
      <c r="AG341" s="221"/>
      <c r="AH341" s="221"/>
      <c r="AI341" s="221"/>
    </row>
    <row r="342" spans="2:35">
      <c r="B342" s="245"/>
      <c r="C342" s="246"/>
      <c r="D342" s="246"/>
      <c r="E342" s="246"/>
      <c r="F342" s="345"/>
      <c r="G342" s="245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  <c r="AA342" s="221"/>
      <c r="AB342" s="221"/>
      <c r="AC342" s="221"/>
      <c r="AD342" s="221"/>
      <c r="AE342" s="221"/>
      <c r="AF342" s="221"/>
      <c r="AG342" s="221"/>
      <c r="AH342" s="221"/>
      <c r="AI342" s="221"/>
    </row>
    <row r="343" spans="2:35">
      <c r="B343" s="245"/>
      <c r="C343" s="246"/>
      <c r="D343" s="246"/>
      <c r="E343" s="246"/>
      <c r="F343" s="345"/>
      <c r="G343" s="245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221"/>
      <c r="AC343" s="221"/>
      <c r="AD343" s="221"/>
      <c r="AE343" s="221"/>
      <c r="AF343" s="221"/>
      <c r="AG343" s="221"/>
      <c r="AH343" s="221"/>
      <c r="AI343" s="221"/>
    </row>
    <row r="344" spans="2:35">
      <c r="B344" s="245"/>
      <c r="C344" s="246"/>
      <c r="D344" s="246"/>
      <c r="E344" s="246"/>
      <c r="F344" s="345"/>
      <c r="G344" s="245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  <c r="Y344" s="221"/>
      <c r="Z344" s="221"/>
      <c r="AA344" s="221"/>
      <c r="AB344" s="221"/>
      <c r="AC344" s="221"/>
      <c r="AD344" s="221"/>
      <c r="AE344" s="221"/>
      <c r="AF344" s="221"/>
      <c r="AG344" s="221"/>
      <c r="AH344" s="221"/>
      <c r="AI344" s="221"/>
    </row>
    <row r="345" spans="2:35">
      <c r="B345" s="245"/>
      <c r="C345" s="246"/>
      <c r="D345" s="246"/>
      <c r="E345" s="246"/>
      <c r="F345" s="345"/>
      <c r="G345" s="245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  <c r="AA345" s="221"/>
      <c r="AB345" s="221"/>
      <c r="AC345" s="221"/>
      <c r="AD345" s="221"/>
      <c r="AE345" s="221"/>
      <c r="AF345" s="221"/>
      <c r="AG345" s="221"/>
      <c r="AH345" s="221"/>
      <c r="AI345" s="221"/>
    </row>
    <row r="346" spans="2:35">
      <c r="B346" s="245"/>
      <c r="C346" s="246"/>
      <c r="D346" s="246"/>
      <c r="E346" s="246"/>
      <c r="F346" s="345"/>
      <c r="G346" s="245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  <c r="AA346" s="221"/>
      <c r="AB346" s="221"/>
      <c r="AC346" s="221"/>
      <c r="AD346" s="221"/>
      <c r="AE346" s="221"/>
      <c r="AF346" s="221"/>
      <c r="AG346" s="221"/>
      <c r="AH346" s="221"/>
      <c r="AI346" s="221"/>
    </row>
    <row r="347" spans="2:35">
      <c r="B347" s="245"/>
      <c r="C347" s="246"/>
      <c r="D347" s="246"/>
      <c r="E347" s="246"/>
      <c r="F347" s="345"/>
      <c r="G347" s="245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  <c r="AA347" s="221"/>
      <c r="AB347" s="221"/>
      <c r="AC347" s="221"/>
      <c r="AD347" s="221"/>
      <c r="AE347" s="221"/>
      <c r="AF347" s="221"/>
      <c r="AG347" s="221"/>
      <c r="AH347" s="221"/>
      <c r="AI347" s="221"/>
    </row>
    <row r="348" spans="2:35">
      <c r="B348" s="245"/>
      <c r="C348" s="246"/>
      <c r="D348" s="246"/>
      <c r="E348" s="246"/>
      <c r="F348" s="345"/>
      <c r="G348" s="245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  <c r="AA348" s="221"/>
      <c r="AB348" s="221"/>
      <c r="AC348" s="221"/>
      <c r="AD348" s="221"/>
      <c r="AE348" s="221"/>
      <c r="AF348" s="221"/>
      <c r="AG348" s="221"/>
      <c r="AH348" s="221"/>
      <c r="AI348" s="221"/>
    </row>
    <row r="349" spans="2:35">
      <c r="B349" s="245"/>
      <c r="C349" s="246"/>
      <c r="D349" s="246"/>
      <c r="E349" s="246"/>
      <c r="F349" s="345"/>
      <c r="G349" s="245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  <c r="AA349" s="221"/>
      <c r="AB349" s="221"/>
      <c r="AC349" s="221"/>
      <c r="AD349" s="221"/>
      <c r="AE349" s="221"/>
      <c r="AF349" s="221"/>
      <c r="AG349" s="221"/>
      <c r="AH349" s="221"/>
      <c r="AI349" s="221"/>
    </row>
    <row r="350" spans="2:35">
      <c r="B350" s="245"/>
      <c r="C350" s="246"/>
      <c r="D350" s="246"/>
      <c r="E350" s="246"/>
      <c r="F350" s="345"/>
      <c r="G350" s="245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</row>
    <row r="351" spans="2:35">
      <c r="B351" s="245"/>
      <c r="C351" s="246"/>
      <c r="D351" s="246"/>
      <c r="E351" s="246"/>
      <c r="F351" s="345"/>
      <c r="G351" s="245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</row>
    <row r="352" spans="2:35">
      <c r="B352" s="245"/>
      <c r="C352" s="246"/>
      <c r="D352" s="246"/>
      <c r="E352" s="246"/>
      <c r="F352" s="345"/>
      <c r="G352" s="245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  <c r="AA352" s="221"/>
      <c r="AB352" s="221"/>
      <c r="AC352" s="221"/>
      <c r="AD352" s="221"/>
      <c r="AE352" s="221"/>
      <c r="AF352" s="221"/>
      <c r="AG352" s="221"/>
      <c r="AH352" s="221"/>
      <c r="AI352" s="221"/>
    </row>
    <row r="353" spans="2:35">
      <c r="B353" s="245"/>
      <c r="C353" s="246"/>
      <c r="D353" s="246"/>
      <c r="E353" s="246"/>
      <c r="F353" s="345"/>
      <c r="G353" s="245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  <c r="AA353" s="221"/>
      <c r="AB353" s="221"/>
      <c r="AC353" s="221"/>
      <c r="AD353" s="221"/>
      <c r="AE353" s="221"/>
      <c r="AF353" s="221"/>
      <c r="AG353" s="221"/>
      <c r="AH353" s="221"/>
      <c r="AI353" s="221"/>
    </row>
    <row r="354" spans="2:35">
      <c r="B354" s="245"/>
      <c r="C354" s="246"/>
      <c r="D354" s="246"/>
      <c r="E354" s="246"/>
      <c r="F354" s="345"/>
      <c r="G354" s="245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  <c r="AA354" s="221"/>
      <c r="AB354" s="221"/>
      <c r="AC354" s="221"/>
      <c r="AD354" s="221"/>
      <c r="AE354" s="221"/>
      <c r="AF354" s="221"/>
      <c r="AG354" s="221"/>
      <c r="AH354" s="221"/>
      <c r="AI354" s="221"/>
    </row>
    <row r="355" spans="2:35">
      <c r="B355" s="245"/>
      <c r="C355" s="246"/>
      <c r="D355" s="246"/>
      <c r="E355" s="246"/>
      <c r="F355" s="345"/>
      <c r="G355" s="245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  <c r="Y355" s="221"/>
      <c r="Z355" s="221"/>
      <c r="AA355" s="221"/>
      <c r="AB355" s="221"/>
      <c r="AC355" s="221"/>
      <c r="AD355" s="221"/>
      <c r="AE355" s="221"/>
      <c r="AF355" s="221"/>
      <c r="AG355" s="221"/>
      <c r="AH355" s="221"/>
      <c r="AI355" s="221"/>
    </row>
    <row r="356" spans="2:35">
      <c r="B356" s="245"/>
      <c r="C356" s="246"/>
      <c r="D356" s="246"/>
      <c r="E356" s="246"/>
      <c r="F356" s="345"/>
      <c r="G356" s="245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  <c r="AA356" s="221"/>
      <c r="AB356" s="221"/>
      <c r="AC356" s="221"/>
      <c r="AD356" s="221"/>
      <c r="AE356" s="221"/>
      <c r="AF356" s="221"/>
      <c r="AG356" s="221"/>
      <c r="AH356" s="221"/>
      <c r="AI356" s="221"/>
    </row>
    <row r="357" spans="2:35">
      <c r="B357" s="245"/>
      <c r="C357" s="246"/>
      <c r="D357" s="246"/>
      <c r="E357" s="246"/>
      <c r="F357" s="345"/>
      <c r="G357" s="245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  <c r="Y357" s="221"/>
      <c r="Z357" s="221"/>
      <c r="AA357" s="221"/>
      <c r="AB357" s="221"/>
      <c r="AC357" s="221"/>
      <c r="AD357" s="221"/>
      <c r="AE357" s="221"/>
      <c r="AF357" s="221"/>
      <c r="AG357" s="221"/>
      <c r="AH357" s="221"/>
      <c r="AI357" s="221"/>
    </row>
    <row r="358" spans="2:35">
      <c r="B358" s="245"/>
      <c r="C358" s="246"/>
      <c r="D358" s="246"/>
      <c r="E358" s="246"/>
      <c r="F358" s="345"/>
      <c r="G358" s="245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1"/>
      <c r="Z358" s="221"/>
      <c r="AA358" s="221"/>
      <c r="AB358" s="221"/>
      <c r="AC358" s="221"/>
      <c r="AD358" s="221"/>
      <c r="AE358" s="221"/>
      <c r="AF358" s="221"/>
      <c r="AG358" s="221"/>
      <c r="AH358" s="221"/>
      <c r="AI358" s="221"/>
    </row>
    <row r="359" spans="2:35">
      <c r="B359" s="245"/>
      <c r="C359" s="246"/>
      <c r="D359" s="246"/>
      <c r="E359" s="246"/>
      <c r="F359" s="345"/>
      <c r="G359" s="245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  <c r="AA359" s="221"/>
      <c r="AB359" s="221"/>
      <c r="AC359" s="221"/>
      <c r="AD359" s="221"/>
      <c r="AE359" s="221"/>
      <c r="AF359" s="221"/>
      <c r="AG359" s="221"/>
      <c r="AH359" s="221"/>
      <c r="AI359" s="221"/>
    </row>
    <row r="360" spans="2:35">
      <c r="B360" s="245"/>
      <c r="C360" s="246"/>
      <c r="D360" s="246"/>
      <c r="E360" s="246"/>
      <c r="F360" s="345"/>
      <c r="G360" s="245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  <c r="Y360" s="221"/>
      <c r="Z360" s="221"/>
      <c r="AA360" s="221"/>
      <c r="AB360" s="221"/>
      <c r="AC360" s="221"/>
      <c r="AD360" s="221"/>
      <c r="AE360" s="221"/>
      <c r="AF360" s="221"/>
      <c r="AG360" s="221"/>
      <c r="AH360" s="221"/>
      <c r="AI360" s="221"/>
    </row>
    <row r="361" spans="2:35">
      <c r="B361" s="245"/>
      <c r="C361" s="246"/>
      <c r="D361" s="246"/>
      <c r="E361" s="246"/>
      <c r="F361" s="345"/>
      <c r="G361" s="245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  <c r="Y361" s="221"/>
      <c r="Z361" s="221"/>
      <c r="AA361" s="221"/>
      <c r="AB361" s="221"/>
      <c r="AC361" s="221"/>
      <c r="AD361" s="221"/>
      <c r="AE361" s="221"/>
      <c r="AF361" s="221"/>
      <c r="AG361" s="221"/>
      <c r="AH361" s="221"/>
      <c r="AI361" s="221"/>
    </row>
    <row r="362" spans="2:35">
      <c r="B362" s="245"/>
      <c r="C362" s="246"/>
      <c r="D362" s="246"/>
      <c r="E362" s="246"/>
      <c r="F362" s="345"/>
      <c r="G362" s="245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  <c r="AA362" s="221"/>
      <c r="AB362" s="221"/>
      <c r="AC362" s="221"/>
      <c r="AD362" s="221"/>
      <c r="AE362" s="221"/>
      <c r="AF362" s="221"/>
      <c r="AG362" s="221"/>
      <c r="AH362" s="221"/>
      <c r="AI362" s="221"/>
    </row>
    <row r="363" spans="2:35">
      <c r="B363" s="245"/>
      <c r="C363" s="246"/>
      <c r="D363" s="246"/>
      <c r="E363" s="246"/>
      <c r="F363" s="345"/>
      <c r="G363" s="245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  <c r="AA363" s="221"/>
      <c r="AB363" s="221"/>
      <c r="AC363" s="221"/>
      <c r="AD363" s="221"/>
      <c r="AE363" s="221"/>
      <c r="AF363" s="221"/>
      <c r="AG363" s="221"/>
      <c r="AH363" s="221"/>
      <c r="AI363" s="221"/>
    </row>
    <row r="364" spans="2:35"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  <c r="Y364" s="221"/>
      <c r="Z364" s="221"/>
      <c r="AA364" s="221"/>
      <c r="AB364" s="221"/>
      <c r="AC364" s="221"/>
      <c r="AD364" s="221"/>
      <c r="AE364" s="221"/>
      <c r="AF364" s="221"/>
      <c r="AG364" s="221"/>
      <c r="AH364" s="221"/>
      <c r="AI364" s="221"/>
    </row>
    <row r="365" spans="2:35"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  <c r="AA365" s="221"/>
      <c r="AB365" s="221"/>
      <c r="AC365" s="221"/>
      <c r="AD365" s="221"/>
      <c r="AE365" s="221"/>
      <c r="AF365" s="221"/>
      <c r="AG365" s="221"/>
      <c r="AH365" s="221"/>
      <c r="AI365" s="221"/>
    </row>
    <row r="366" spans="2:35"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  <c r="Y366" s="221"/>
      <c r="Z366" s="221"/>
      <c r="AA366" s="221"/>
      <c r="AB366" s="221"/>
      <c r="AC366" s="221"/>
      <c r="AD366" s="221"/>
      <c r="AE366" s="221"/>
      <c r="AF366" s="221"/>
      <c r="AG366" s="221"/>
      <c r="AH366" s="221"/>
      <c r="AI366" s="221"/>
    </row>
    <row r="367" spans="2:35"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  <c r="Y367" s="221"/>
      <c r="Z367" s="221"/>
      <c r="AA367" s="221"/>
      <c r="AB367" s="221"/>
      <c r="AC367" s="221"/>
      <c r="AD367" s="221"/>
      <c r="AE367" s="221"/>
      <c r="AF367" s="221"/>
      <c r="AG367" s="221"/>
      <c r="AH367" s="221"/>
      <c r="AI367" s="221"/>
    </row>
    <row r="368" spans="2:35"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  <c r="AA368" s="221"/>
      <c r="AB368" s="221"/>
      <c r="AC368" s="221"/>
      <c r="AD368" s="221"/>
      <c r="AE368" s="221"/>
      <c r="AF368" s="221"/>
      <c r="AG368" s="221"/>
      <c r="AH368" s="221"/>
      <c r="AI368" s="221"/>
    </row>
    <row r="369" spans="9:35"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  <c r="Y369" s="221"/>
      <c r="Z369" s="221"/>
      <c r="AA369" s="221"/>
      <c r="AB369" s="221"/>
      <c r="AC369" s="221"/>
      <c r="AD369" s="221"/>
      <c r="AE369" s="221"/>
      <c r="AF369" s="221"/>
      <c r="AG369" s="221"/>
      <c r="AH369" s="221"/>
      <c r="AI369" s="221"/>
    </row>
    <row r="370" spans="9:35"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  <c r="AA370" s="221"/>
      <c r="AB370" s="221"/>
      <c r="AC370" s="221"/>
      <c r="AD370" s="221"/>
      <c r="AE370" s="221"/>
      <c r="AF370" s="221"/>
      <c r="AG370" s="221"/>
      <c r="AH370" s="221"/>
      <c r="AI370" s="221"/>
    </row>
    <row r="371" spans="9:35"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  <c r="AA371" s="221"/>
      <c r="AB371" s="221"/>
      <c r="AC371" s="221"/>
      <c r="AD371" s="221"/>
      <c r="AE371" s="221"/>
      <c r="AF371" s="221"/>
      <c r="AG371" s="221"/>
      <c r="AH371" s="221"/>
      <c r="AI371" s="221"/>
    </row>
    <row r="372" spans="9:35"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  <c r="AA372" s="221"/>
      <c r="AB372" s="221"/>
      <c r="AC372" s="221"/>
      <c r="AD372" s="221"/>
      <c r="AE372" s="221"/>
      <c r="AF372" s="221"/>
      <c r="AG372" s="221"/>
      <c r="AH372" s="221"/>
      <c r="AI372" s="221"/>
    </row>
    <row r="373" spans="9:35"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  <c r="AA373" s="221"/>
      <c r="AB373" s="221"/>
      <c r="AC373" s="221"/>
      <c r="AD373" s="221"/>
      <c r="AE373" s="221"/>
      <c r="AF373" s="221"/>
      <c r="AG373" s="221"/>
      <c r="AH373" s="221"/>
      <c r="AI373" s="221"/>
    </row>
    <row r="374" spans="9:35"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  <c r="AA374" s="221"/>
      <c r="AB374" s="221"/>
      <c r="AC374" s="221"/>
      <c r="AD374" s="221"/>
      <c r="AE374" s="221"/>
      <c r="AF374" s="221"/>
      <c r="AG374" s="221"/>
      <c r="AH374" s="221"/>
      <c r="AI374" s="221"/>
    </row>
    <row r="375" spans="9:35"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  <c r="Y375" s="221"/>
      <c r="Z375" s="221"/>
      <c r="AA375" s="221"/>
      <c r="AB375" s="221"/>
      <c r="AC375" s="221"/>
      <c r="AD375" s="221"/>
      <c r="AE375" s="221"/>
      <c r="AF375" s="221"/>
      <c r="AG375" s="221"/>
      <c r="AH375" s="221"/>
      <c r="AI375" s="221"/>
    </row>
    <row r="376" spans="9:35"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  <c r="Y376" s="221"/>
      <c r="Z376" s="221"/>
      <c r="AA376" s="221"/>
      <c r="AB376" s="221"/>
      <c r="AC376" s="221"/>
      <c r="AD376" s="221"/>
      <c r="AE376" s="221"/>
      <c r="AF376" s="221"/>
      <c r="AG376" s="221"/>
      <c r="AH376" s="221"/>
      <c r="AI376" s="221"/>
    </row>
    <row r="377" spans="9:35"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  <c r="AA377" s="221"/>
      <c r="AB377" s="221"/>
      <c r="AC377" s="221"/>
      <c r="AD377" s="221"/>
      <c r="AE377" s="221"/>
      <c r="AF377" s="221"/>
      <c r="AG377" s="221"/>
      <c r="AH377" s="221"/>
      <c r="AI377" s="221"/>
    </row>
    <row r="378" spans="9:35"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  <c r="AA378" s="221"/>
      <c r="AB378" s="221"/>
      <c r="AC378" s="221"/>
      <c r="AD378" s="221"/>
      <c r="AE378" s="221"/>
      <c r="AF378" s="221"/>
      <c r="AG378" s="221"/>
      <c r="AH378" s="221"/>
      <c r="AI378" s="221"/>
    </row>
    <row r="379" spans="9:35"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  <c r="Y379" s="221"/>
      <c r="Z379" s="221"/>
      <c r="AA379" s="221"/>
      <c r="AB379" s="221"/>
      <c r="AC379" s="221"/>
      <c r="AD379" s="221"/>
      <c r="AE379" s="221"/>
      <c r="AF379" s="221"/>
      <c r="AG379" s="221"/>
      <c r="AH379" s="221"/>
      <c r="AI379" s="221"/>
    </row>
    <row r="380" spans="9:35"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  <c r="AA380" s="221"/>
      <c r="AB380" s="221"/>
      <c r="AC380" s="221"/>
      <c r="AD380" s="221"/>
      <c r="AE380" s="221"/>
      <c r="AF380" s="221"/>
      <c r="AG380" s="221"/>
      <c r="AH380" s="221"/>
      <c r="AI380" s="221"/>
    </row>
    <row r="381" spans="9:35"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  <c r="AA381" s="221"/>
      <c r="AB381" s="221"/>
      <c r="AC381" s="221"/>
      <c r="AD381" s="221"/>
      <c r="AE381" s="221"/>
      <c r="AF381" s="221"/>
      <c r="AG381" s="221"/>
      <c r="AH381" s="221"/>
      <c r="AI381" s="221"/>
    </row>
    <row r="382" spans="9:35"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  <c r="Y382" s="221"/>
      <c r="Z382" s="221"/>
      <c r="AA382" s="221"/>
      <c r="AB382" s="221"/>
      <c r="AC382" s="221"/>
      <c r="AD382" s="221"/>
      <c r="AE382" s="221"/>
      <c r="AF382" s="221"/>
      <c r="AG382" s="221"/>
      <c r="AH382" s="221"/>
      <c r="AI382" s="221"/>
    </row>
    <row r="383" spans="9:35"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  <c r="Y383" s="221"/>
      <c r="Z383" s="221"/>
      <c r="AA383" s="221"/>
      <c r="AB383" s="221"/>
      <c r="AC383" s="221"/>
      <c r="AD383" s="221"/>
      <c r="AE383" s="221"/>
      <c r="AF383" s="221"/>
      <c r="AG383" s="221"/>
      <c r="AH383" s="221"/>
      <c r="AI383" s="221"/>
    </row>
    <row r="384" spans="9:35"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  <c r="AA384" s="221"/>
      <c r="AB384" s="221"/>
      <c r="AC384" s="221"/>
      <c r="AD384" s="221"/>
      <c r="AE384" s="221"/>
      <c r="AF384" s="221"/>
      <c r="AG384" s="221"/>
      <c r="AH384" s="221"/>
      <c r="AI384" s="221"/>
    </row>
    <row r="385" spans="9:35"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  <c r="Y385" s="221"/>
      <c r="Z385" s="221"/>
      <c r="AA385" s="221"/>
      <c r="AB385" s="221"/>
      <c r="AC385" s="221"/>
      <c r="AD385" s="221"/>
      <c r="AE385" s="221"/>
      <c r="AF385" s="221"/>
      <c r="AG385" s="221"/>
      <c r="AH385" s="221"/>
      <c r="AI385" s="221"/>
    </row>
    <row r="386" spans="9:35"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  <c r="Y386" s="221"/>
      <c r="Z386" s="221"/>
      <c r="AA386" s="221"/>
      <c r="AB386" s="221"/>
      <c r="AC386" s="221"/>
      <c r="AD386" s="221"/>
      <c r="AE386" s="221"/>
      <c r="AF386" s="221"/>
      <c r="AG386" s="221"/>
      <c r="AH386" s="221"/>
      <c r="AI386" s="221"/>
    </row>
    <row r="387" spans="9:35"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  <c r="AA387" s="221"/>
      <c r="AB387" s="221"/>
      <c r="AC387" s="221"/>
      <c r="AD387" s="221"/>
      <c r="AE387" s="221"/>
      <c r="AF387" s="221"/>
      <c r="AG387" s="221"/>
      <c r="AH387" s="221"/>
      <c r="AI387" s="221"/>
    </row>
    <row r="388" spans="9:35"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  <c r="Y388" s="221"/>
      <c r="Z388" s="221"/>
      <c r="AA388" s="221"/>
      <c r="AB388" s="221"/>
      <c r="AC388" s="221"/>
      <c r="AD388" s="221"/>
      <c r="AE388" s="221"/>
      <c r="AF388" s="221"/>
      <c r="AG388" s="221"/>
      <c r="AH388" s="221"/>
      <c r="AI388" s="221"/>
    </row>
    <row r="389" spans="9:35"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  <c r="Y389" s="221"/>
      <c r="Z389" s="221"/>
      <c r="AA389" s="221"/>
      <c r="AB389" s="221"/>
      <c r="AC389" s="221"/>
      <c r="AD389" s="221"/>
      <c r="AE389" s="221"/>
      <c r="AF389" s="221"/>
      <c r="AG389" s="221"/>
      <c r="AH389" s="221"/>
      <c r="AI389" s="221"/>
    </row>
    <row r="390" spans="9:35"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  <c r="AA390" s="221"/>
      <c r="AB390" s="221"/>
      <c r="AC390" s="221"/>
      <c r="AD390" s="221"/>
      <c r="AE390" s="221"/>
      <c r="AF390" s="221"/>
      <c r="AG390" s="221"/>
      <c r="AH390" s="221"/>
      <c r="AI390" s="221"/>
    </row>
    <row r="391" spans="9:35"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  <c r="Y391" s="221"/>
      <c r="Z391" s="221"/>
      <c r="AA391" s="221"/>
      <c r="AB391" s="221"/>
      <c r="AC391" s="221"/>
      <c r="AD391" s="221"/>
      <c r="AE391" s="221"/>
      <c r="AF391" s="221"/>
      <c r="AG391" s="221"/>
      <c r="AH391" s="221"/>
      <c r="AI391" s="221"/>
    </row>
    <row r="392" spans="9:35"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  <c r="Y392" s="221"/>
      <c r="Z392" s="221"/>
      <c r="AA392" s="221"/>
      <c r="AB392" s="221"/>
      <c r="AC392" s="221"/>
      <c r="AD392" s="221"/>
      <c r="AE392" s="221"/>
      <c r="AF392" s="221"/>
      <c r="AG392" s="221"/>
      <c r="AH392" s="221"/>
      <c r="AI392" s="221"/>
    </row>
    <row r="393" spans="9:35"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  <c r="AA393" s="221"/>
      <c r="AB393" s="221"/>
      <c r="AC393" s="221"/>
      <c r="AD393" s="221"/>
      <c r="AE393" s="221"/>
      <c r="AF393" s="221"/>
      <c r="AG393" s="221"/>
      <c r="AH393" s="221"/>
      <c r="AI393" s="221"/>
    </row>
    <row r="394" spans="9:35"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  <c r="Y394" s="221"/>
      <c r="Z394" s="221"/>
      <c r="AA394" s="221"/>
      <c r="AB394" s="221"/>
      <c r="AC394" s="221"/>
      <c r="AD394" s="221"/>
      <c r="AE394" s="221"/>
      <c r="AF394" s="221"/>
      <c r="AG394" s="221"/>
      <c r="AH394" s="221"/>
      <c r="AI394" s="221"/>
    </row>
    <row r="395" spans="9:35"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  <c r="AA395" s="221"/>
      <c r="AB395" s="221"/>
      <c r="AC395" s="221"/>
      <c r="AD395" s="221"/>
      <c r="AE395" s="221"/>
      <c r="AF395" s="221"/>
      <c r="AG395" s="221"/>
      <c r="AH395" s="221"/>
      <c r="AI395" s="221"/>
    </row>
    <row r="396" spans="9:35"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  <c r="Y396" s="221"/>
      <c r="Z396" s="221"/>
      <c r="AA396" s="221"/>
      <c r="AB396" s="221"/>
      <c r="AC396" s="221"/>
      <c r="AD396" s="221"/>
      <c r="AE396" s="221"/>
      <c r="AF396" s="221"/>
      <c r="AG396" s="221"/>
      <c r="AH396" s="221"/>
      <c r="AI396" s="221"/>
    </row>
    <row r="397" spans="9:35"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  <c r="AA397" s="221"/>
      <c r="AB397" s="221"/>
      <c r="AC397" s="221"/>
      <c r="AD397" s="221"/>
      <c r="AE397" s="221"/>
      <c r="AF397" s="221"/>
      <c r="AG397" s="221"/>
      <c r="AH397" s="221"/>
      <c r="AI397" s="221"/>
    </row>
    <row r="398" spans="9:35"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  <c r="AA398" s="221"/>
      <c r="AB398" s="221"/>
      <c r="AC398" s="221"/>
      <c r="AD398" s="221"/>
      <c r="AE398" s="221"/>
      <c r="AF398" s="221"/>
      <c r="AG398" s="221"/>
      <c r="AH398" s="221"/>
      <c r="AI398" s="221"/>
    </row>
    <row r="399" spans="9:35"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  <c r="Y399" s="221"/>
      <c r="Z399" s="221"/>
      <c r="AA399" s="221"/>
      <c r="AB399" s="221"/>
      <c r="AC399" s="221"/>
      <c r="AD399" s="221"/>
      <c r="AE399" s="221"/>
      <c r="AF399" s="221"/>
      <c r="AG399" s="221"/>
      <c r="AH399" s="221"/>
      <c r="AI399" s="221"/>
    </row>
    <row r="400" spans="9:35"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  <c r="AA400" s="221"/>
      <c r="AB400" s="221"/>
      <c r="AC400" s="221"/>
      <c r="AD400" s="221"/>
      <c r="AE400" s="221"/>
      <c r="AF400" s="221"/>
      <c r="AG400" s="221"/>
      <c r="AH400" s="221"/>
      <c r="AI400" s="221"/>
    </row>
    <row r="401" spans="9:35"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  <c r="Y401" s="221"/>
      <c r="Z401" s="221"/>
      <c r="AA401" s="221"/>
      <c r="AB401" s="221"/>
      <c r="AC401" s="221"/>
      <c r="AD401" s="221"/>
      <c r="AE401" s="221"/>
      <c r="AF401" s="221"/>
      <c r="AG401" s="221"/>
      <c r="AH401" s="221"/>
      <c r="AI401" s="221"/>
    </row>
    <row r="402" spans="9:35"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  <c r="AA402" s="221"/>
      <c r="AB402" s="221"/>
      <c r="AC402" s="221"/>
      <c r="AD402" s="221"/>
      <c r="AE402" s="221"/>
      <c r="AF402" s="221"/>
      <c r="AG402" s="221"/>
      <c r="AH402" s="221"/>
      <c r="AI402" s="221"/>
    </row>
    <row r="403" spans="9:35"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  <c r="Y403" s="221"/>
      <c r="Z403" s="221"/>
      <c r="AA403" s="221"/>
      <c r="AB403" s="221"/>
      <c r="AC403" s="221"/>
      <c r="AD403" s="221"/>
      <c r="AE403" s="221"/>
      <c r="AF403" s="221"/>
      <c r="AG403" s="221"/>
      <c r="AH403" s="221"/>
      <c r="AI403" s="221"/>
    </row>
    <row r="404" spans="9:35"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  <c r="Y404" s="221"/>
      <c r="Z404" s="221"/>
      <c r="AA404" s="221"/>
      <c r="AB404" s="221"/>
      <c r="AC404" s="221"/>
      <c r="AD404" s="221"/>
      <c r="AE404" s="221"/>
      <c r="AF404" s="221"/>
      <c r="AG404" s="221"/>
      <c r="AH404" s="221"/>
      <c r="AI404" s="221"/>
    </row>
    <row r="405" spans="9:35"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  <c r="Y405" s="221"/>
      <c r="Z405" s="221"/>
      <c r="AA405" s="221"/>
      <c r="AB405" s="221"/>
      <c r="AC405" s="221"/>
      <c r="AD405" s="221"/>
      <c r="AE405" s="221"/>
      <c r="AF405" s="221"/>
      <c r="AG405" s="221"/>
      <c r="AH405" s="221"/>
      <c r="AI405" s="221"/>
    </row>
    <row r="406" spans="9:35"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  <c r="Y406" s="221"/>
      <c r="Z406" s="221"/>
      <c r="AA406" s="221"/>
      <c r="AB406" s="221"/>
      <c r="AC406" s="221"/>
      <c r="AD406" s="221"/>
      <c r="AE406" s="221"/>
      <c r="AF406" s="221"/>
      <c r="AG406" s="221"/>
      <c r="AH406" s="221"/>
      <c r="AI406" s="221"/>
    </row>
    <row r="407" spans="9:35"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  <c r="Y407" s="221"/>
      <c r="Z407" s="221"/>
      <c r="AA407" s="221"/>
      <c r="AB407" s="221"/>
      <c r="AC407" s="221"/>
      <c r="AD407" s="221"/>
      <c r="AE407" s="221"/>
      <c r="AF407" s="221"/>
      <c r="AG407" s="221"/>
      <c r="AH407" s="221"/>
      <c r="AI407" s="221"/>
    </row>
    <row r="408" spans="9:35"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  <c r="Y408" s="221"/>
      <c r="Z408" s="221"/>
      <c r="AA408" s="221"/>
      <c r="AB408" s="221"/>
      <c r="AC408" s="221"/>
      <c r="AD408" s="221"/>
      <c r="AE408" s="221"/>
      <c r="AF408" s="221"/>
      <c r="AG408" s="221"/>
      <c r="AH408" s="221"/>
      <c r="AI408" s="221"/>
    </row>
    <row r="409" spans="9:35"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  <c r="AA409" s="221"/>
      <c r="AB409" s="221"/>
      <c r="AC409" s="221"/>
      <c r="AD409" s="221"/>
      <c r="AE409" s="221"/>
      <c r="AF409" s="221"/>
      <c r="AG409" s="221"/>
      <c r="AH409" s="221"/>
      <c r="AI409" s="221"/>
    </row>
    <row r="410" spans="9:35"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  <c r="AA410" s="221"/>
      <c r="AB410" s="221"/>
      <c r="AC410" s="221"/>
      <c r="AD410" s="221"/>
      <c r="AE410" s="221"/>
      <c r="AF410" s="221"/>
      <c r="AG410" s="221"/>
      <c r="AH410" s="221"/>
      <c r="AI410" s="221"/>
    </row>
    <row r="411" spans="9:35"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  <c r="AA411" s="221"/>
      <c r="AB411" s="221"/>
      <c r="AC411" s="221"/>
      <c r="AD411" s="221"/>
      <c r="AE411" s="221"/>
      <c r="AF411" s="221"/>
      <c r="AG411" s="221"/>
      <c r="AH411" s="221"/>
      <c r="AI411" s="221"/>
    </row>
    <row r="412" spans="9:35"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</row>
    <row r="413" spans="9:35"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</row>
    <row r="414" spans="9:35"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</row>
    <row r="415" spans="9:35"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</row>
    <row r="416" spans="9:35"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</row>
    <row r="417" spans="9:35"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  <c r="AA417" s="221"/>
      <c r="AB417" s="221"/>
      <c r="AC417" s="221"/>
      <c r="AD417" s="221"/>
      <c r="AE417" s="221"/>
      <c r="AF417" s="221"/>
      <c r="AG417" s="221"/>
      <c r="AH417" s="221"/>
      <c r="AI417" s="221"/>
    </row>
    <row r="418" spans="9:35"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  <c r="AA418" s="221"/>
      <c r="AB418" s="221"/>
      <c r="AC418" s="221"/>
      <c r="AD418" s="221"/>
      <c r="AE418" s="221"/>
      <c r="AF418" s="221"/>
      <c r="AG418" s="221"/>
      <c r="AH418" s="221"/>
      <c r="AI418" s="221"/>
    </row>
    <row r="419" spans="9:35"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  <c r="AA419" s="221"/>
      <c r="AB419" s="221"/>
      <c r="AC419" s="221"/>
      <c r="AD419" s="221"/>
      <c r="AE419" s="221"/>
      <c r="AF419" s="221"/>
      <c r="AG419" s="221"/>
      <c r="AH419" s="221"/>
      <c r="AI419" s="221"/>
    </row>
    <row r="420" spans="9:35"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  <c r="AA420" s="221"/>
      <c r="AB420" s="221"/>
      <c r="AC420" s="221"/>
      <c r="AD420" s="221"/>
      <c r="AE420" s="221"/>
      <c r="AF420" s="221"/>
      <c r="AG420" s="221"/>
      <c r="AH420" s="221"/>
      <c r="AI420" s="221"/>
    </row>
    <row r="421" spans="9:35"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  <c r="AA421" s="221"/>
      <c r="AB421" s="221"/>
      <c r="AC421" s="221"/>
      <c r="AD421" s="221"/>
      <c r="AE421" s="221"/>
      <c r="AF421" s="221"/>
      <c r="AG421" s="221"/>
      <c r="AH421" s="221"/>
      <c r="AI421" s="221"/>
    </row>
    <row r="422" spans="9:35"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  <c r="AA422" s="221"/>
      <c r="AB422" s="221"/>
      <c r="AC422" s="221"/>
      <c r="AD422" s="221"/>
      <c r="AE422" s="221"/>
      <c r="AF422" s="221"/>
      <c r="AG422" s="221"/>
      <c r="AH422" s="221"/>
      <c r="AI422" s="221"/>
    </row>
    <row r="423" spans="9:35"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  <c r="AA423" s="221"/>
      <c r="AB423" s="221"/>
      <c r="AC423" s="221"/>
      <c r="AD423" s="221"/>
      <c r="AE423" s="221"/>
      <c r="AF423" s="221"/>
      <c r="AG423" s="221"/>
      <c r="AH423" s="221"/>
      <c r="AI423" s="221"/>
    </row>
    <row r="424" spans="9:35"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  <c r="AA424" s="221"/>
      <c r="AB424" s="221"/>
      <c r="AC424" s="221"/>
      <c r="AD424" s="221"/>
      <c r="AE424" s="221"/>
      <c r="AF424" s="221"/>
      <c r="AG424" s="221"/>
      <c r="AH424" s="221"/>
      <c r="AI424" s="221"/>
    </row>
    <row r="425" spans="9:35"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  <c r="AA425" s="221"/>
      <c r="AB425" s="221"/>
      <c r="AC425" s="221"/>
      <c r="AD425" s="221"/>
      <c r="AE425" s="221"/>
      <c r="AF425" s="221"/>
      <c r="AG425" s="221"/>
      <c r="AH425" s="221"/>
      <c r="AI425" s="221"/>
    </row>
    <row r="426" spans="9:35"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</row>
    <row r="427" spans="9:35"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</row>
    <row r="428" spans="9:35"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</row>
    <row r="429" spans="9:35"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</row>
    <row r="430" spans="9:35"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</row>
    <row r="431" spans="9:35"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  <c r="AA431" s="221"/>
      <c r="AB431" s="221"/>
      <c r="AC431" s="221"/>
      <c r="AD431" s="221"/>
      <c r="AE431" s="221"/>
      <c r="AF431" s="221"/>
      <c r="AG431" s="221"/>
      <c r="AH431" s="221"/>
      <c r="AI431" s="221"/>
    </row>
    <row r="432" spans="9:35"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  <c r="AA432" s="221"/>
      <c r="AB432" s="221"/>
      <c r="AC432" s="221"/>
      <c r="AD432" s="221"/>
      <c r="AE432" s="221"/>
      <c r="AF432" s="221"/>
      <c r="AG432" s="221"/>
      <c r="AH432" s="221"/>
      <c r="AI432" s="221"/>
    </row>
    <row r="433" spans="9:35"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  <c r="AA433" s="221"/>
      <c r="AB433" s="221"/>
      <c r="AC433" s="221"/>
      <c r="AD433" s="221"/>
      <c r="AE433" s="221"/>
      <c r="AF433" s="221"/>
      <c r="AG433" s="221"/>
      <c r="AH433" s="221"/>
      <c r="AI433" s="221"/>
    </row>
    <row r="434" spans="9:35"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  <c r="AA434" s="221"/>
      <c r="AB434" s="221"/>
      <c r="AC434" s="221"/>
      <c r="AD434" s="221"/>
      <c r="AE434" s="221"/>
      <c r="AF434" s="221"/>
      <c r="AG434" s="221"/>
      <c r="AH434" s="221"/>
      <c r="AI434" s="221"/>
    </row>
    <row r="435" spans="9:35"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F435" s="221"/>
      <c r="AG435" s="221"/>
      <c r="AH435" s="221"/>
      <c r="AI435" s="221"/>
    </row>
    <row r="436" spans="9:35"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  <c r="AA436" s="221"/>
      <c r="AB436" s="221"/>
      <c r="AC436" s="221"/>
      <c r="AD436" s="221"/>
      <c r="AE436" s="221"/>
      <c r="AF436" s="221"/>
      <c r="AG436" s="221"/>
      <c r="AH436" s="221"/>
      <c r="AI436" s="221"/>
    </row>
    <row r="437" spans="9:35"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  <c r="AA437" s="221"/>
      <c r="AB437" s="221"/>
      <c r="AC437" s="221"/>
      <c r="AD437" s="221"/>
      <c r="AE437" s="221"/>
      <c r="AF437" s="221"/>
      <c r="AG437" s="221"/>
      <c r="AH437" s="221"/>
      <c r="AI437" s="221"/>
    </row>
    <row r="438" spans="9:35"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  <c r="AA438" s="221"/>
      <c r="AB438" s="221"/>
      <c r="AC438" s="221"/>
      <c r="AD438" s="221"/>
      <c r="AE438" s="221"/>
      <c r="AF438" s="221"/>
      <c r="AG438" s="221"/>
      <c r="AH438" s="221"/>
      <c r="AI438" s="221"/>
    </row>
    <row r="439" spans="9:35"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  <c r="AA439" s="221"/>
      <c r="AB439" s="221"/>
      <c r="AC439" s="221"/>
      <c r="AD439" s="221"/>
      <c r="AE439" s="221"/>
      <c r="AF439" s="221"/>
      <c r="AG439" s="221"/>
      <c r="AH439" s="221"/>
      <c r="AI439" s="221"/>
    </row>
    <row r="440" spans="9:35"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F440" s="221"/>
      <c r="AG440" s="221"/>
      <c r="AH440" s="221"/>
      <c r="AI440" s="221"/>
    </row>
    <row r="441" spans="9:35"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F441" s="221"/>
      <c r="AG441" s="221"/>
      <c r="AH441" s="221"/>
      <c r="AI441" s="221"/>
    </row>
    <row r="442" spans="9:35"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  <c r="AA442" s="221"/>
      <c r="AB442" s="221"/>
      <c r="AC442" s="221"/>
      <c r="AD442" s="221"/>
      <c r="AE442" s="221"/>
      <c r="AF442" s="221"/>
      <c r="AG442" s="221"/>
      <c r="AH442" s="221"/>
      <c r="AI442" s="221"/>
    </row>
    <row r="443" spans="9:35"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</row>
    <row r="444" spans="9:35"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</row>
    <row r="445" spans="9:35"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</row>
    <row r="446" spans="9:35"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</row>
    <row r="447" spans="9:35"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</row>
    <row r="448" spans="9:35"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</row>
    <row r="449" spans="9:35"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</row>
    <row r="450" spans="9:35"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</row>
    <row r="451" spans="9:35"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</row>
    <row r="452" spans="9:35"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  <c r="AA452" s="221"/>
      <c r="AB452" s="221"/>
      <c r="AC452" s="221"/>
      <c r="AD452" s="221"/>
      <c r="AE452" s="221"/>
      <c r="AF452" s="221"/>
      <c r="AG452" s="221"/>
      <c r="AH452" s="221"/>
      <c r="AI452" s="221"/>
    </row>
    <row r="453" spans="9:35"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  <c r="AA453" s="221"/>
      <c r="AB453" s="221"/>
      <c r="AC453" s="221"/>
      <c r="AD453" s="221"/>
      <c r="AE453" s="221"/>
      <c r="AF453" s="221"/>
      <c r="AG453" s="221"/>
      <c r="AH453" s="221"/>
      <c r="AI453" s="221"/>
    </row>
    <row r="454" spans="9:35"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  <c r="AA454" s="221"/>
      <c r="AB454" s="221"/>
      <c r="AC454" s="221"/>
      <c r="AD454" s="221"/>
      <c r="AE454" s="221"/>
      <c r="AF454" s="221"/>
      <c r="AG454" s="221"/>
      <c r="AH454" s="221"/>
      <c r="AI454" s="221"/>
    </row>
    <row r="455" spans="9:35"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  <c r="AA455" s="221"/>
      <c r="AB455" s="221"/>
      <c r="AC455" s="221"/>
      <c r="AD455" s="221"/>
      <c r="AE455" s="221"/>
      <c r="AF455" s="221"/>
      <c r="AG455" s="221"/>
      <c r="AH455" s="221"/>
      <c r="AI455" s="221"/>
    </row>
    <row r="456" spans="9:35"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  <c r="AA456" s="221"/>
      <c r="AB456" s="221"/>
      <c r="AC456" s="221"/>
      <c r="AD456" s="221"/>
      <c r="AE456" s="221"/>
      <c r="AF456" s="221"/>
      <c r="AG456" s="221"/>
      <c r="AH456" s="221"/>
      <c r="AI456" s="221"/>
    </row>
    <row r="457" spans="9:35"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  <c r="AA457" s="221"/>
      <c r="AB457" s="221"/>
      <c r="AC457" s="221"/>
      <c r="AD457" s="221"/>
      <c r="AE457" s="221"/>
      <c r="AF457" s="221"/>
      <c r="AG457" s="221"/>
      <c r="AH457" s="221"/>
      <c r="AI457" s="221"/>
    </row>
    <row r="458" spans="9:35"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  <c r="AA458" s="221"/>
      <c r="AB458" s="221"/>
      <c r="AC458" s="221"/>
      <c r="AD458" s="221"/>
      <c r="AE458" s="221"/>
      <c r="AF458" s="221"/>
      <c r="AG458" s="221"/>
      <c r="AH458" s="221"/>
      <c r="AI458" s="221"/>
    </row>
    <row r="459" spans="9:35"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  <c r="AA459" s="221"/>
      <c r="AB459" s="221"/>
      <c r="AC459" s="221"/>
      <c r="AD459" s="221"/>
      <c r="AE459" s="221"/>
      <c r="AF459" s="221"/>
      <c r="AG459" s="221"/>
      <c r="AH459" s="221"/>
      <c r="AI459" s="221"/>
    </row>
    <row r="460" spans="9:35"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  <c r="AA460" s="221"/>
      <c r="AB460" s="221"/>
      <c r="AC460" s="221"/>
      <c r="AD460" s="221"/>
      <c r="AE460" s="221"/>
      <c r="AF460" s="221"/>
      <c r="AG460" s="221"/>
      <c r="AH460" s="221"/>
      <c r="AI460" s="221"/>
    </row>
    <row r="461" spans="9:35"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  <c r="AA461" s="221"/>
      <c r="AB461" s="221"/>
      <c r="AC461" s="221"/>
      <c r="AD461" s="221"/>
      <c r="AE461" s="221"/>
      <c r="AF461" s="221"/>
      <c r="AG461" s="221"/>
      <c r="AH461" s="221"/>
      <c r="AI461" s="221"/>
    </row>
    <row r="462" spans="9:35"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  <c r="AA462" s="221"/>
      <c r="AB462" s="221"/>
      <c r="AC462" s="221"/>
      <c r="AD462" s="221"/>
      <c r="AE462" s="221"/>
      <c r="AF462" s="221"/>
      <c r="AG462" s="221"/>
      <c r="AH462" s="221"/>
      <c r="AI462" s="221"/>
    </row>
    <row r="463" spans="9:35"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  <c r="AA463" s="221"/>
      <c r="AB463" s="221"/>
      <c r="AC463" s="221"/>
      <c r="AD463" s="221"/>
      <c r="AE463" s="221"/>
      <c r="AF463" s="221"/>
      <c r="AG463" s="221"/>
      <c r="AH463" s="221"/>
      <c r="AI463" s="221"/>
    </row>
    <row r="464" spans="9:35"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  <c r="AA464" s="221"/>
      <c r="AB464" s="221"/>
      <c r="AC464" s="221"/>
      <c r="AD464" s="221"/>
      <c r="AE464" s="221"/>
      <c r="AF464" s="221"/>
      <c r="AG464" s="221"/>
      <c r="AH464" s="221"/>
      <c r="AI464" s="221"/>
    </row>
    <row r="465" spans="9:35"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  <c r="AA465" s="221"/>
      <c r="AB465" s="221"/>
      <c r="AC465" s="221"/>
      <c r="AD465" s="221"/>
      <c r="AE465" s="221"/>
      <c r="AF465" s="221"/>
      <c r="AG465" s="221"/>
      <c r="AH465" s="221"/>
      <c r="AI465" s="221"/>
    </row>
    <row r="466" spans="9:35"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  <c r="AA466" s="221"/>
      <c r="AB466" s="221"/>
      <c r="AC466" s="221"/>
      <c r="AD466" s="221"/>
      <c r="AE466" s="221"/>
      <c r="AF466" s="221"/>
      <c r="AG466" s="221"/>
      <c r="AH466" s="221"/>
      <c r="AI466" s="221"/>
    </row>
    <row r="467" spans="9:35"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  <c r="AA467" s="221"/>
      <c r="AB467" s="221"/>
      <c r="AC467" s="221"/>
      <c r="AD467" s="221"/>
      <c r="AE467" s="221"/>
      <c r="AF467" s="221"/>
      <c r="AG467" s="221"/>
      <c r="AH467" s="221"/>
      <c r="AI467" s="221"/>
    </row>
    <row r="468" spans="9:35"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  <c r="AA468" s="221"/>
      <c r="AB468" s="221"/>
      <c r="AC468" s="221"/>
      <c r="AD468" s="221"/>
      <c r="AE468" s="221"/>
      <c r="AF468" s="221"/>
      <c r="AG468" s="221"/>
      <c r="AH468" s="221"/>
      <c r="AI468" s="221"/>
    </row>
    <row r="469" spans="9:35"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  <c r="AA469" s="221"/>
      <c r="AB469" s="221"/>
      <c r="AC469" s="221"/>
      <c r="AD469" s="221"/>
      <c r="AE469" s="221"/>
      <c r="AF469" s="221"/>
      <c r="AG469" s="221"/>
      <c r="AH469" s="221"/>
      <c r="AI469" s="221"/>
    </row>
    <row r="470" spans="9:35"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  <c r="AA470" s="221"/>
      <c r="AB470" s="221"/>
      <c r="AC470" s="221"/>
      <c r="AD470" s="221"/>
      <c r="AE470" s="221"/>
      <c r="AF470" s="221"/>
      <c r="AG470" s="221"/>
      <c r="AH470" s="221"/>
      <c r="AI470" s="221"/>
    </row>
    <row r="471" spans="9:35"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  <c r="AA471" s="221"/>
      <c r="AB471" s="221"/>
      <c r="AC471" s="221"/>
      <c r="AD471" s="221"/>
      <c r="AE471" s="221"/>
      <c r="AF471" s="221"/>
      <c r="AG471" s="221"/>
      <c r="AH471" s="221"/>
      <c r="AI471" s="221"/>
    </row>
    <row r="472" spans="9:35"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  <c r="AA472" s="221"/>
      <c r="AB472" s="221"/>
      <c r="AC472" s="221"/>
      <c r="AD472" s="221"/>
      <c r="AE472" s="221"/>
      <c r="AF472" s="221"/>
      <c r="AG472" s="221"/>
      <c r="AH472" s="221"/>
      <c r="AI472" s="221"/>
    </row>
    <row r="473" spans="9:35"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  <c r="AA473" s="221"/>
      <c r="AB473" s="221"/>
      <c r="AC473" s="221"/>
      <c r="AD473" s="221"/>
      <c r="AE473" s="221"/>
      <c r="AF473" s="221"/>
      <c r="AG473" s="221"/>
      <c r="AH473" s="221"/>
      <c r="AI473" s="221"/>
    </row>
    <row r="474" spans="9:35"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  <c r="AA474" s="221"/>
      <c r="AB474" s="221"/>
      <c r="AC474" s="221"/>
      <c r="AD474" s="221"/>
      <c r="AE474" s="221"/>
      <c r="AF474" s="221"/>
      <c r="AG474" s="221"/>
      <c r="AH474" s="221"/>
      <c r="AI474" s="221"/>
    </row>
    <row r="475" spans="9:35"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  <c r="AA475" s="221"/>
      <c r="AB475" s="221"/>
      <c r="AC475" s="221"/>
      <c r="AD475" s="221"/>
      <c r="AE475" s="221"/>
      <c r="AF475" s="221"/>
      <c r="AG475" s="221"/>
      <c r="AH475" s="221"/>
      <c r="AI475" s="221"/>
    </row>
    <row r="476" spans="9:35"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  <c r="AA476" s="221"/>
      <c r="AB476" s="221"/>
      <c r="AC476" s="221"/>
      <c r="AD476" s="221"/>
      <c r="AE476" s="221"/>
      <c r="AF476" s="221"/>
      <c r="AG476" s="221"/>
      <c r="AH476" s="221"/>
      <c r="AI476" s="221"/>
    </row>
    <row r="477" spans="9:35"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  <c r="AA477" s="221"/>
      <c r="AB477" s="221"/>
      <c r="AC477" s="221"/>
      <c r="AD477" s="221"/>
      <c r="AE477" s="221"/>
      <c r="AF477" s="221"/>
      <c r="AG477" s="221"/>
      <c r="AH477" s="221"/>
      <c r="AI477" s="221"/>
    </row>
    <row r="478" spans="9:35"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  <c r="AA478" s="221"/>
      <c r="AB478" s="221"/>
      <c r="AC478" s="221"/>
      <c r="AD478" s="221"/>
      <c r="AE478" s="221"/>
      <c r="AF478" s="221"/>
      <c r="AG478" s="221"/>
      <c r="AH478" s="221"/>
      <c r="AI478" s="221"/>
    </row>
    <row r="479" spans="9:35"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  <c r="AA479" s="221"/>
      <c r="AB479" s="221"/>
      <c r="AC479" s="221"/>
      <c r="AD479" s="221"/>
      <c r="AE479" s="221"/>
      <c r="AF479" s="221"/>
      <c r="AG479" s="221"/>
      <c r="AH479" s="221"/>
      <c r="AI479" s="221"/>
    </row>
    <row r="480" spans="9:35"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  <c r="AA480" s="221"/>
      <c r="AB480" s="221"/>
      <c r="AC480" s="221"/>
      <c r="AD480" s="221"/>
      <c r="AE480" s="221"/>
      <c r="AF480" s="221"/>
      <c r="AG480" s="221"/>
      <c r="AH480" s="221"/>
      <c r="AI480" s="221"/>
    </row>
    <row r="481" spans="9:35"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  <c r="AA481" s="221"/>
      <c r="AB481" s="221"/>
      <c r="AC481" s="221"/>
      <c r="AD481" s="221"/>
      <c r="AE481" s="221"/>
      <c r="AF481" s="221"/>
      <c r="AG481" s="221"/>
      <c r="AH481" s="221"/>
      <c r="AI481" s="221"/>
    </row>
    <row r="482" spans="9:35"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  <c r="AA482" s="221"/>
      <c r="AB482" s="221"/>
      <c r="AC482" s="221"/>
      <c r="AD482" s="221"/>
      <c r="AE482" s="221"/>
      <c r="AF482" s="221"/>
      <c r="AG482" s="221"/>
      <c r="AH482" s="221"/>
      <c r="AI482" s="221"/>
    </row>
    <row r="483" spans="9:35"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  <c r="AA483" s="221"/>
      <c r="AB483" s="221"/>
      <c r="AC483" s="221"/>
      <c r="AD483" s="221"/>
      <c r="AE483" s="221"/>
      <c r="AF483" s="221"/>
      <c r="AG483" s="221"/>
      <c r="AH483" s="221"/>
      <c r="AI483" s="221"/>
    </row>
    <row r="484" spans="9:35"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  <c r="AA484" s="221"/>
      <c r="AB484" s="221"/>
      <c r="AC484" s="221"/>
      <c r="AD484" s="221"/>
      <c r="AE484" s="221"/>
      <c r="AF484" s="221"/>
      <c r="AG484" s="221"/>
      <c r="AH484" s="221"/>
      <c r="AI484" s="221"/>
    </row>
    <row r="485" spans="9:35"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</row>
    <row r="486" spans="9:35"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  <c r="AA486" s="221"/>
      <c r="AB486" s="221"/>
      <c r="AC486" s="221"/>
      <c r="AD486" s="221"/>
      <c r="AE486" s="221"/>
      <c r="AF486" s="221"/>
      <c r="AG486" s="221"/>
      <c r="AH486" s="221"/>
      <c r="AI486" s="221"/>
    </row>
    <row r="487" spans="9:35"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  <c r="AA487" s="221"/>
      <c r="AB487" s="221"/>
      <c r="AC487" s="221"/>
      <c r="AD487" s="221"/>
      <c r="AE487" s="221"/>
      <c r="AF487" s="221"/>
      <c r="AG487" s="221"/>
      <c r="AH487" s="221"/>
      <c r="AI487" s="221"/>
    </row>
    <row r="488" spans="9:35"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  <c r="AA488" s="221"/>
      <c r="AB488" s="221"/>
      <c r="AC488" s="221"/>
      <c r="AD488" s="221"/>
      <c r="AE488" s="221"/>
      <c r="AF488" s="221"/>
      <c r="AG488" s="221"/>
      <c r="AH488" s="221"/>
      <c r="AI488" s="221"/>
    </row>
    <row r="489" spans="9:35"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  <c r="AA489" s="221"/>
      <c r="AB489" s="221"/>
      <c r="AC489" s="221"/>
      <c r="AD489" s="221"/>
      <c r="AE489" s="221"/>
      <c r="AF489" s="221"/>
      <c r="AG489" s="221"/>
      <c r="AH489" s="221"/>
      <c r="AI489" s="221"/>
    </row>
    <row r="490" spans="9:35"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  <c r="AA490" s="221"/>
      <c r="AB490" s="221"/>
      <c r="AC490" s="221"/>
      <c r="AD490" s="221"/>
      <c r="AE490" s="221"/>
      <c r="AF490" s="221"/>
      <c r="AG490" s="221"/>
      <c r="AH490" s="221"/>
      <c r="AI490" s="221"/>
    </row>
    <row r="491" spans="9:35"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  <c r="AA491" s="221"/>
      <c r="AB491" s="221"/>
      <c r="AC491" s="221"/>
      <c r="AD491" s="221"/>
      <c r="AE491" s="221"/>
      <c r="AF491" s="221"/>
      <c r="AG491" s="221"/>
      <c r="AH491" s="221"/>
      <c r="AI491" s="221"/>
    </row>
    <row r="492" spans="9:35"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  <c r="AA492" s="221"/>
      <c r="AB492" s="221"/>
      <c r="AC492" s="221"/>
      <c r="AD492" s="221"/>
      <c r="AE492" s="221"/>
      <c r="AF492" s="221"/>
      <c r="AG492" s="221"/>
      <c r="AH492" s="221"/>
      <c r="AI492" s="221"/>
    </row>
    <row r="493" spans="9:35"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  <c r="AA493" s="221"/>
      <c r="AB493" s="221"/>
      <c r="AC493" s="221"/>
      <c r="AD493" s="221"/>
      <c r="AE493" s="221"/>
      <c r="AF493" s="221"/>
      <c r="AG493" s="221"/>
      <c r="AH493" s="221"/>
      <c r="AI493" s="221"/>
    </row>
    <row r="494" spans="9:35"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  <c r="AA494" s="221"/>
      <c r="AB494" s="221"/>
      <c r="AC494" s="221"/>
      <c r="AD494" s="221"/>
      <c r="AE494" s="221"/>
      <c r="AF494" s="221"/>
      <c r="AG494" s="221"/>
      <c r="AH494" s="221"/>
      <c r="AI494" s="221"/>
    </row>
    <row r="495" spans="9:35"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  <c r="AA495" s="221"/>
      <c r="AB495" s="221"/>
      <c r="AC495" s="221"/>
      <c r="AD495" s="221"/>
      <c r="AE495" s="221"/>
      <c r="AF495" s="221"/>
      <c r="AG495" s="221"/>
      <c r="AH495" s="221"/>
      <c r="AI495" s="221"/>
    </row>
    <row r="496" spans="9:35"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  <c r="AA496" s="221"/>
      <c r="AB496" s="221"/>
      <c r="AC496" s="221"/>
      <c r="AD496" s="221"/>
      <c r="AE496" s="221"/>
      <c r="AF496" s="221"/>
      <c r="AG496" s="221"/>
      <c r="AH496" s="221"/>
      <c r="AI496" s="221"/>
    </row>
    <row r="497" spans="9:35"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  <c r="AA497" s="221"/>
      <c r="AB497" s="221"/>
      <c r="AC497" s="221"/>
      <c r="AD497" s="221"/>
      <c r="AE497" s="221"/>
      <c r="AF497" s="221"/>
      <c r="AG497" s="221"/>
      <c r="AH497" s="221"/>
      <c r="AI497" s="221"/>
    </row>
    <row r="498" spans="9:35"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  <c r="AA498" s="221"/>
      <c r="AB498" s="221"/>
      <c r="AC498" s="221"/>
      <c r="AD498" s="221"/>
      <c r="AE498" s="221"/>
      <c r="AF498" s="221"/>
      <c r="AG498" s="221"/>
      <c r="AH498" s="221"/>
      <c r="AI498" s="221"/>
    </row>
    <row r="499" spans="9:35"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  <c r="AA499" s="221"/>
      <c r="AB499" s="221"/>
      <c r="AC499" s="221"/>
      <c r="AD499" s="221"/>
      <c r="AE499" s="221"/>
      <c r="AF499" s="221"/>
      <c r="AG499" s="221"/>
      <c r="AH499" s="221"/>
      <c r="AI499" s="221"/>
    </row>
    <row r="500" spans="9:35"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  <c r="AA500" s="221"/>
      <c r="AB500" s="221"/>
      <c r="AC500" s="221"/>
      <c r="AD500" s="221"/>
      <c r="AE500" s="221"/>
      <c r="AF500" s="221"/>
      <c r="AG500" s="221"/>
      <c r="AH500" s="221"/>
      <c r="AI500" s="221"/>
    </row>
    <row r="501" spans="9:35"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  <c r="AA501" s="221"/>
      <c r="AB501" s="221"/>
      <c r="AC501" s="221"/>
      <c r="AD501" s="221"/>
      <c r="AE501" s="221"/>
      <c r="AF501" s="221"/>
      <c r="AG501" s="221"/>
      <c r="AH501" s="221"/>
      <c r="AI501" s="221"/>
    </row>
    <row r="502" spans="9:35"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  <c r="AA502" s="221"/>
      <c r="AB502" s="221"/>
      <c r="AC502" s="221"/>
      <c r="AD502" s="221"/>
      <c r="AE502" s="221"/>
      <c r="AF502" s="221"/>
      <c r="AG502" s="221"/>
      <c r="AH502" s="221"/>
      <c r="AI502" s="221"/>
    </row>
    <row r="503" spans="9:35"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  <c r="AA503" s="221"/>
      <c r="AB503" s="221"/>
      <c r="AC503" s="221"/>
      <c r="AD503" s="221"/>
      <c r="AE503" s="221"/>
      <c r="AF503" s="221"/>
      <c r="AG503" s="221"/>
      <c r="AH503" s="221"/>
      <c r="AI503" s="221"/>
    </row>
    <row r="504" spans="9:35"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  <c r="AA504" s="221"/>
      <c r="AB504" s="221"/>
      <c r="AC504" s="221"/>
      <c r="AD504" s="221"/>
      <c r="AE504" s="221"/>
      <c r="AF504" s="221"/>
      <c r="AG504" s="221"/>
      <c r="AH504" s="221"/>
      <c r="AI504" s="221"/>
    </row>
    <row r="505" spans="9:35"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  <c r="AA505" s="221"/>
      <c r="AB505" s="221"/>
      <c r="AC505" s="221"/>
      <c r="AD505" s="221"/>
      <c r="AE505" s="221"/>
      <c r="AF505" s="221"/>
      <c r="AG505" s="221"/>
      <c r="AH505" s="221"/>
      <c r="AI505" s="221"/>
    </row>
    <row r="506" spans="9:35"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  <c r="AA506" s="221"/>
      <c r="AB506" s="221"/>
      <c r="AC506" s="221"/>
      <c r="AD506" s="221"/>
      <c r="AE506" s="221"/>
      <c r="AF506" s="221"/>
      <c r="AG506" s="221"/>
      <c r="AH506" s="221"/>
      <c r="AI506" s="221"/>
    </row>
    <row r="507" spans="9:35"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  <c r="AA507" s="221"/>
      <c r="AB507" s="221"/>
      <c r="AC507" s="221"/>
      <c r="AD507" s="221"/>
      <c r="AE507" s="221"/>
      <c r="AF507" s="221"/>
      <c r="AG507" s="221"/>
      <c r="AH507" s="221"/>
      <c r="AI507" s="221"/>
    </row>
    <row r="508" spans="9:35"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  <c r="AA508" s="221"/>
      <c r="AB508" s="221"/>
      <c r="AC508" s="221"/>
      <c r="AD508" s="221"/>
      <c r="AE508" s="221"/>
      <c r="AF508" s="221"/>
      <c r="AG508" s="221"/>
      <c r="AH508" s="221"/>
      <c r="AI508" s="221"/>
    </row>
    <row r="509" spans="9:35"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  <c r="AA509" s="221"/>
      <c r="AB509" s="221"/>
      <c r="AC509" s="221"/>
      <c r="AD509" s="221"/>
      <c r="AE509" s="221"/>
      <c r="AF509" s="221"/>
      <c r="AG509" s="221"/>
      <c r="AH509" s="221"/>
      <c r="AI509" s="221"/>
    </row>
    <row r="510" spans="9:35"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  <c r="AA510" s="221"/>
      <c r="AB510" s="221"/>
      <c r="AC510" s="221"/>
      <c r="AD510" s="221"/>
      <c r="AE510" s="221"/>
      <c r="AF510" s="221"/>
      <c r="AG510" s="221"/>
      <c r="AH510" s="221"/>
      <c r="AI510" s="221"/>
    </row>
    <row r="511" spans="9:35"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1"/>
      <c r="AF511" s="221"/>
      <c r="AG511" s="221"/>
      <c r="AH511" s="221"/>
      <c r="AI511" s="221"/>
    </row>
    <row r="512" spans="9:35"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  <c r="AA512" s="221"/>
      <c r="AB512" s="221"/>
      <c r="AC512" s="221"/>
      <c r="AD512" s="221"/>
      <c r="AE512" s="221"/>
      <c r="AF512" s="221"/>
      <c r="AG512" s="221"/>
      <c r="AH512" s="221"/>
      <c r="AI512" s="221"/>
    </row>
    <row r="513" spans="9:35"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1"/>
      <c r="AF513" s="221"/>
      <c r="AG513" s="221"/>
      <c r="AH513" s="221"/>
      <c r="AI513" s="221"/>
    </row>
    <row r="514" spans="9:35"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  <c r="AA514" s="221"/>
      <c r="AB514" s="221"/>
      <c r="AC514" s="221"/>
      <c r="AD514" s="221"/>
      <c r="AE514" s="221"/>
      <c r="AF514" s="221"/>
      <c r="AG514" s="221"/>
      <c r="AH514" s="221"/>
      <c r="AI514" s="221"/>
    </row>
    <row r="515" spans="9:35"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  <c r="AA515" s="221"/>
      <c r="AB515" s="221"/>
      <c r="AC515" s="221"/>
      <c r="AD515" s="221"/>
      <c r="AE515" s="221"/>
      <c r="AF515" s="221"/>
      <c r="AG515" s="221"/>
      <c r="AH515" s="221"/>
      <c r="AI515" s="221"/>
    </row>
    <row r="516" spans="9:35"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  <c r="AA516" s="221"/>
      <c r="AB516" s="221"/>
      <c r="AC516" s="221"/>
      <c r="AD516" s="221"/>
      <c r="AE516" s="221"/>
      <c r="AF516" s="221"/>
      <c r="AG516" s="221"/>
      <c r="AH516" s="221"/>
      <c r="AI516" s="221"/>
    </row>
    <row r="517" spans="9:35"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  <c r="AA517" s="221"/>
      <c r="AB517" s="221"/>
      <c r="AC517" s="221"/>
      <c r="AD517" s="221"/>
      <c r="AE517" s="221"/>
      <c r="AF517" s="221"/>
      <c r="AG517" s="221"/>
      <c r="AH517" s="221"/>
      <c r="AI517" s="221"/>
    </row>
    <row r="518" spans="9:35"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  <c r="AA518" s="221"/>
      <c r="AB518" s="221"/>
      <c r="AC518" s="221"/>
      <c r="AD518" s="221"/>
      <c r="AE518" s="221"/>
      <c r="AF518" s="221"/>
      <c r="AG518" s="221"/>
      <c r="AH518" s="221"/>
      <c r="AI518" s="221"/>
    </row>
    <row r="519" spans="9:35"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  <c r="AA519" s="221"/>
      <c r="AB519" s="221"/>
      <c r="AC519" s="221"/>
      <c r="AD519" s="221"/>
      <c r="AE519" s="221"/>
      <c r="AF519" s="221"/>
      <c r="AG519" s="221"/>
      <c r="AH519" s="221"/>
      <c r="AI519" s="221"/>
    </row>
    <row r="520" spans="9:35"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  <c r="AA520" s="221"/>
      <c r="AB520" s="221"/>
      <c r="AC520" s="221"/>
      <c r="AD520" s="221"/>
      <c r="AE520" s="221"/>
      <c r="AF520" s="221"/>
      <c r="AG520" s="221"/>
      <c r="AH520" s="221"/>
      <c r="AI520" s="221"/>
    </row>
    <row r="521" spans="9:35"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  <c r="AA521" s="221"/>
      <c r="AB521" s="221"/>
      <c r="AC521" s="221"/>
      <c r="AD521" s="221"/>
      <c r="AE521" s="221"/>
      <c r="AF521" s="221"/>
      <c r="AG521" s="221"/>
      <c r="AH521" s="221"/>
      <c r="AI521" s="221"/>
    </row>
    <row r="522" spans="9:35"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  <c r="AA522" s="221"/>
      <c r="AB522" s="221"/>
      <c r="AC522" s="221"/>
      <c r="AD522" s="221"/>
      <c r="AE522" s="221"/>
      <c r="AF522" s="221"/>
      <c r="AG522" s="221"/>
      <c r="AH522" s="221"/>
      <c r="AI522" s="221"/>
    </row>
    <row r="523" spans="9:35"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  <c r="AA523" s="221"/>
      <c r="AB523" s="221"/>
      <c r="AC523" s="221"/>
      <c r="AD523" s="221"/>
      <c r="AE523" s="221"/>
      <c r="AF523" s="221"/>
      <c r="AG523" s="221"/>
      <c r="AH523" s="221"/>
      <c r="AI523" s="221"/>
    </row>
    <row r="524" spans="9:35"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  <c r="AA524" s="221"/>
      <c r="AB524" s="221"/>
      <c r="AC524" s="221"/>
      <c r="AD524" s="221"/>
      <c r="AE524" s="221"/>
      <c r="AF524" s="221"/>
      <c r="AG524" s="221"/>
      <c r="AH524" s="221"/>
      <c r="AI524" s="221"/>
    </row>
    <row r="525" spans="9:35"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  <c r="AA525" s="221"/>
      <c r="AB525" s="221"/>
      <c r="AC525" s="221"/>
      <c r="AD525" s="221"/>
      <c r="AE525" s="221"/>
      <c r="AF525" s="221"/>
      <c r="AG525" s="221"/>
      <c r="AH525" s="221"/>
      <c r="AI525" s="221"/>
    </row>
    <row r="526" spans="9:35"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  <c r="AA526" s="221"/>
      <c r="AB526" s="221"/>
      <c r="AC526" s="221"/>
      <c r="AD526" s="221"/>
      <c r="AE526" s="221"/>
      <c r="AF526" s="221"/>
      <c r="AG526" s="221"/>
      <c r="AH526" s="221"/>
      <c r="AI526" s="221"/>
    </row>
    <row r="527" spans="9:35"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  <c r="AA527" s="221"/>
      <c r="AB527" s="221"/>
      <c r="AC527" s="221"/>
      <c r="AD527" s="221"/>
      <c r="AE527" s="221"/>
      <c r="AF527" s="221"/>
      <c r="AG527" s="221"/>
      <c r="AH527" s="221"/>
      <c r="AI527" s="221"/>
    </row>
    <row r="528" spans="9:35"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  <c r="AA528" s="221"/>
      <c r="AB528" s="221"/>
      <c r="AC528" s="221"/>
      <c r="AD528" s="221"/>
      <c r="AE528" s="221"/>
      <c r="AF528" s="221"/>
      <c r="AG528" s="221"/>
      <c r="AH528" s="221"/>
      <c r="AI528" s="221"/>
    </row>
    <row r="529" spans="9:35"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  <c r="AA529" s="221"/>
      <c r="AB529" s="221"/>
      <c r="AC529" s="221"/>
      <c r="AD529" s="221"/>
      <c r="AE529" s="221"/>
      <c r="AF529" s="221"/>
      <c r="AG529" s="221"/>
      <c r="AH529" s="221"/>
      <c r="AI529" s="221"/>
    </row>
    <row r="530" spans="9:35"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  <c r="AA530" s="221"/>
      <c r="AB530" s="221"/>
      <c r="AC530" s="221"/>
      <c r="AD530" s="221"/>
      <c r="AE530" s="221"/>
      <c r="AF530" s="221"/>
      <c r="AG530" s="221"/>
      <c r="AH530" s="221"/>
      <c r="AI530" s="221"/>
    </row>
    <row r="531" spans="9:35"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  <c r="AA531" s="221"/>
      <c r="AB531" s="221"/>
      <c r="AC531" s="221"/>
      <c r="AD531" s="221"/>
      <c r="AE531" s="221"/>
      <c r="AF531" s="221"/>
      <c r="AG531" s="221"/>
      <c r="AH531" s="221"/>
      <c r="AI531" s="221"/>
    </row>
    <row r="532" spans="9:35"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  <c r="AA532" s="221"/>
      <c r="AB532" s="221"/>
      <c r="AC532" s="221"/>
      <c r="AD532" s="221"/>
      <c r="AE532" s="221"/>
      <c r="AF532" s="221"/>
      <c r="AG532" s="221"/>
      <c r="AH532" s="221"/>
      <c r="AI532" s="221"/>
    </row>
    <row r="533" spans="9:35"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  <c r="AA533" s="221"/>
      <c r="AB533" s="221"/>
      <c r="AC533" s="221"/>
      <c r="AD533" s="221"/>
      <c r="AE533" s="221"/>
      <c r="AF533" s="221"/>
      <c r="AG533" s="221"/>
      <c r="AH533" s="221"/>
      <c r="AI533" s="221"/>
    </row>
    <row r="534" spans="9:35"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  <c r="AA534" s="221"/>
      <c r="AB534" s="221"/>
      <c r="AC534" s="221"/>
      <c r="AD534" s="221"/>
      <c r="AE534" s="221"/>
      <c r="AF534" s="221"/>
      <c r="AG534" s="221"/>
      <c r="AH534" s="221"/>
      <c r="AI534" s="221"/>
    </row>
    <row r="535" spans="9:35"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  <c r="AA535" s="221"/>
      <c r="AB535" s="221"/>
      <c r="AC535" s="221"/>
      <c r="AD535" s="221"/>
      <c r="AE535" s="221"/>
      <c r="AF535" s="221"/>
      <c r="AG535" s="221"/>
      <c r="AH535" s="221"/>
      <c r="AI535" s="221"/>
    </row>
    <row r="536" spans="9:35"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  <c r="AA536" s="221"/>
      <c r="AB536" s="221"/>
      <c r="AC536" s="221"/>
      <c r="AD536" s="221"/>
      <c r="AE536" s="221"/>
      <c r="AF536" s="221"/>
      <c r="AG536" s="221"/>
      <c r="AH536" s="221"/>
      <c r="AI536" s="221"/>
    </row>
    <row r="537" spans="9:35"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  <c r="AA537" s="221"/>
      <c r="AB537" s="221"/>
      <c r="AC537" s="221"/>
      <c r="AD537" s="221"/>
      <c r="AE537" s="221"/>
      <c r="AF537" s="221"/>
      <c r="AG537" s="221"/>
      <c r="AH537" s="221"/>
      <c r="AI537" s="221"/>
    </row>
    <row r="538" spans="9:35"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  <c r="AA538" s="221"/>
      <c r="AB538" s="221"/>
      <c r="AC538" s="221"/>
      <c r="AD538" s="221"/>
      <c r="AE538" s="221"/>
      <c r="AF538" s="221"/>
      <c r="AG538" s="221"/>
      <c r="AH538" s="221"/>
      <c r="AI538" s="221"/>
    </row>
    <row r="539" spans="9:35"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  <c r="AA539" s="221"/>
      <c r="AB539" s="221"/>
      <c r="AC539" s="221"/>
      <c r="AD539" s="221"/>
      <c r="AE539" s="221"/>
      <c r="AF539" s="221"/>
      <c r="AG539" s="221"/>
      <c r="AH539" s="221"/>
      <c r="AI539" s="221"/>
    </row>
    <row r="540" spans="9:35"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  <c r="AA540" s="221"/>
      <c r="AB540" s="221"/>
      <c r="AC540" s="221"/>
      <c r="AD540" s="221"/>
      <c r="AE540" s="221"/>
      <c r="AF540" s="221"/>
      <c r="AG540" s="221"/>
      <c r="AH540" s="221"/>
      <c r="AI540" s="221"/>
    </row>
    <row r="541" spans="9:35"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  <c r="AA541" s="221"/>
      <c r="AB541" s="221"/>
      <c r="AC541" s="221"/>
      <c r="AD541" s="221"/>
      <c r="AE541" s="221"/>
      <c r="AF541" s="221"/>
      <c r="AG541" s="221"/>
      <c r="AH541" s="221"/>
      <c r="AI541" s="221"/>
    </row>
    <row r="542" spans="9:35"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  <c r="AA542" s="221"/>
      <c r="AB542" s="221"/>
      <c r="AC542" s="221"/>
      <c r="AD542" s="221"/>
      <c r="AE542" s="221"/>
      <c r="AF542" s="221"/>
      <c r="AG542" s="221"/>
      <c r="AH542" s="221"/>
      <c r="AI542" s="221"/>
    </row>
    <row r="543" spans="9:35"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  <c r="AA543" s="221"/>
      <c r="AB543" s="221"/>
      <c r="AC543" s="221"/>
      <c r="AD543" s="221"/>
      <c r="AE543" s="221"/>
      <c r="AF543" s="221"/>
      <c r="AG543" s="221"/>
      <c r="AH543" s="221"/>
      <c r="AI543" s="221"/>
    </row>
    <row r="544" spans="9:35"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  <c r="AA544" s="221"/>
      <c r="AB544" s="221"/>
      <c r="AC544" s="221"/>
      <c r="AD544" s="221"/>
      <c r="AE544" s="221"/>
      <c r="AF544" s="221"/>
      <c r="AG544" s="221"/>
      <c r="AH544" s="221"/>
      <c r="AI544" s="221"/>
    </row>
    <row r="545" spans="9:35"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  <c r="AA545" s="221"/>
      <c r="AB545" s="221"/>
      <c r="AC545" s="221"/>
      <c r="AD545" s="221"/>
      <c r="AE545" s="221"/>
      <c r="AF545" s="221"/>
      <c r="AG545" s="221"/>
      <c r="AH545" s="221"/>
      <c r="AI545" s="221"/>
    </row>
    <row r="546" spans="9:35"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  <c r="AA546" s="221"/>
      <c r="AB546" s="221"/>
      <c r="AC546" s="221"/>
      <c r="AD546" s="221"/>
      <c r="AE546" s="221"/>
      <c r="AF546" s="221"/>
      <c r="AG546" s="221"/>
      <c r="AH546" s="221"/>
      <c r="AI546" s="221"/>
    </row>
    <row r="547" spans="9:35"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  <c r="AA547" s="221"/>
      <c r="AB547" s="221"/>
      <c r="AC547" s="221"/>
      <c r="AD547" s="221"/>
      <c r="AE547" s="221"/>
      <c r="AF547" s="221"/>
      <c r="AG547" s="221"/>
      <c r="AH547" s="221"/>
      <c r="AI547" s="221"/>
    </row>
    <row r="548" spans="9:35"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  <c r="AA548" s="221"/>
      <c r="AB548" s="221"/>
      <c r="AC548" s="221"/>
      <c r="AD548" s="221"/>
      <c r="AE548" s="221"/>
      <c r="AF548" s="221"/>
      <c r="AG548" s="221"/>
      <c r="AH548" s="221"/>
      <c r="AI548" s="221"/>
    </row>
    <row r="549" spans="9:35"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  <c r="AA549" s="221"/>
      <c r="AB549" s="221"/>
      <c r="AC549" s="221"/>
      <c r="AD549" s="221"/>
      <c r="AE549" s="221"/>
      <c r="AF549" s="221"/>
      <c r="AG549" s="221"/>
      <c r="AH549" s="221"/>
      <c r="AI549" s="221"/>
    </row>
    <row r="550" spans="9:35"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  <c r="AA550" s="221"/>
      <c r="AB550" s="221"/>
      <c r="AC550" s="221"/>
      <c r="AD550" s="221"/>
      <c r="AE550" s="221"/>
      <c r="AF550" s="221"/>
      <c r="AG550" s="221"/>
      <c r="AH550" s="221"/>
      <c r="AI550" s="221"/>
    </row>
    <row r="551" spans="9:35"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  <c r="AA551" s="221"/>
      <c r="AB551" s="221"/>
      <c r="AC551" s="221"/>
      <c r="AD551" s="221"/>
      <c r="AE551" s="221"/>
      <c r="AF551" s="221"/>
      <c r="AG551" s="221"/>
      <c r="AH551" s="221"/>
      <c r="AI551" s="221"/>
    </row>
    <row r="552" spans="9:35"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  <c r="AA552" s="221"/>
      <c r="AB552" s="221"/>
      <c r="AC552" s="221"/>
      <c r="AD552" s="221"/>
      <c r="AE552" s="221"/>
      <c r="AF552" s="221"/>
      <c r="AG552" s="221"/>
      <c r="AH552" s="221"/>
      <c r="AI552" s="221"/>
    </row>
    <row r="553" spans="9:35"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  <c r="AA553" s="221"/>
      <c r="AB553" s="221"/>
      <c r="AC553" s="221"/>
      <c r="AD553" s="221"/>
      <c r="AE553" s="221"/>
      <c r="AF553" s="221"/>
      <c r="AG553" s="221"/>
      <c r="AH553" s="221"/>
      <c r="AI553" s="221"/>
    </row>
    <row r="554" spans="9:35"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  <c r="AA554" s="221"/>
      <c r="AB554" s="221"/>
      <c r="AC554" s="221"/>
      <c r="AD554" s="221"/>
      <c r="AE554" s="221"/>
      <c r="AF554" s="221"/>
      <c r="AG554" s="221"/>
      <c r="AH554" s="221"/>
      <c r="AI554" s="221"/>
    </row>
    <row r="555" spans="9:35"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  <c r="AA555" s="221"/>
      <c r="AB555" s="221"/>
      <c r="AC555" s="221"/>
      <c r="AD555" s="221"/>
      <c r="AE555" s="221"/>
      <c r="AF555" s="221"/>
      <c r="AG555" s="221"/>
      <c r="AH555" s="221"/>
      <c r="AI555" s="221"/>
    </row>
    <row r="556" spans="9:35"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  <c r="AA556" s="221"/>
      <c r="AB556" s="221"/>
      <c r="AC556" s="221"/>
      <c r="AD556" s="221"/>
      <c r="AE556" s="221"/>
      <c r="AF556" s="221"/>
      <c r="AG556" s="221"/>
      <c r="AH556" s="221"/>
      <c r="AI556" s="221"/>
    </row>
    <row r="557" spans="9:35"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  <c r="AA557" s="221"/>
      <c r="AB557" s="221"/>
      <c r="AC557" s="221"/>
      <c r="AD557" s="221"/>
      <c r="AE557" s="221"/>
      <c r="AF557" s="221"/>
      <c r="AG557" s="221"/>
      <c r="AH557" s="221"/>
      <c r="AI557" s="221"/>
    </row>
    <row r="558" spans="9:35"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  <c r="AA558" s="221"/>
      <c r="AB558" s="221"/>
      <c r="AC558" s="221"/>
      <c r="AD558" s="221"/>
      <c r="AE558" s="221"/>
      <c r="AF558" s="221"/>
      <c r="AG558" s="221"/>
      <c r="AH558" s="221"/>
      <c r="AI558" s="221"/>
    </row>
    <row r="559" spans="9:35"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  <c r="AA559" s="221"/>
      <c r="AB559" s="221"/>
      <c r="AC559" s="221"/>
      <c r="AD559" s="221"/>
      <c r="AE559" s="221"/>
      <c r="AF559" s="221"/>
      <c r="AG559" s="221"/>
      <c r="AH559" s="221"/>
      <c r="AI559" s="221"/>
    </row>
    <row r="560" spans="9:35"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  <c r="AA560" s="221"/>
      <c r="AB560" s="221"/>
      <c r="AC560" s="221"/>
      <c r="AD560" s="221"/>
      <c r="AE560" s="221"/>
      <c r="AF560" s="221"/>
      <c r="AG560" s="221"/>
      <c r="AH560" s="221"/>
      <c r="AI560" s="221"/>
    </row>
    <row r="561" spans="9:35"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  <c r="Y561" s="221"/>
      <c r="Z561" s="221"/>
      <c r="AA561" s="221"/>
      <c r="AB561" s="221"/>
      <c r="AC561" s="221"/>
      <c r="AD561" s="221"/>
      <c r="AE561" s="221"/>
      <c r="AF561" s="221"/>
      <c r="AG561" s="221"/>
      <c r="AH561" s="221"/>
      <c r="AI561" s="221"/>
    </row>
    <row r="562" spans="9:35"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  <c r="Y562" s="221"/>
      <c r="Z562" s="221"/>
      <c r="AA562" s="221"/>
      <c r="AB562" s="221"/>
      <c r="AC562" s="221"/>
      <c r="AD562" s="221"/>
      <c r="AE562" s="221"/>
      <c r="AF562" s="221"/>
      <c r="AG562" s="221"/>
      <c r="AH562" s="221"/>
      <c r="AI562" s="221"/>
    </row>
    <row r="563" spans="9:35"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  <c r="Y563" s="221"/>
      <c r="Z563" s="221"/>
      <c r="AA563" s="221"/>
      <c r="AB563" s="221"/>
      <c r="AC563" s="221"/>
      <c r="AD563" s="221"/>
      <c r="AE563" s="221"/>
      <c r="AF563" s="221"/>
      <c r="AG563" s="221"/>
      <c r="AH563" s="221"/>
      <c r="AI563" s="221"/>
    </row>
    <row r="564" spans="9:35"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  <c r="Y564" s="221"/>
      <c r="Z564" s="221"/>
      <c r="AA564" s="221"/>
      <c r="AB564" s="221"/>
      <c r="AC564" s="221"/>
      <c r="AD564" s="221"/>
      <c r="AE564" s="221"/>
      <c r="AF564" s="221"/>
      <c r="AG564" s="221"/>
      <c r="AH564" s="221"/>
      <c r="AI564" s="221"/>
    </row>
    <row r="565" spans="9:35"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  <c r="Y565" s="221"/>
      <c r="Z565" s="221"/>
      <c r="AA565" s="221"/>
      <c r="AB565" s="221"/>
      <c r="AC565" s="221"/>
      <c r="AD565" s="221"/>
      <c r="AE565" s="221"/>
      <c r="AF565" s="221"/>
      <c r="AG565" s="221"/>
      <c r="AH565" s="221"/>
      <c r="AI565" s="221"/>
    </row>
    <row r="566" spans="9:35"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  <c r="AA566" s="221"/>
      <c r="AB566" s="221"/>
      <c r="AC566" s="221"/>
      <c r="AD566" s="221"/>
      <c r="AE566" s="221"/>
      <c r="AF566" s="221"/>
      <c r="AG566" s="221"/>
      <c r="AH566" s="221"/>
      <c r="AI566" s="221"/>
    </row>
    <row r="567" spans="9:35"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  <c r="AA567" s="221"/>
      <c r="AB567" s="221"/>
      <c r="AC567" s="221"/>
      <c r="AD567" s="221"/>
      <c r="AE567" s="221"/>
      <c r="AF567" s="221"/>
      <c r="AG567" s="221"/>
      <c r="AH567" s="221"/>
      <c r="AI567" s="221"/>
    </row>
    <row r="568" spans="9:35"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  <c r="AA568" s="221"/>
      <c r="AB568" s="221"/>
      <c r="AC568" s="221"/>
      <c r="AD568" s="221"/>
      <c r="AE568" s="221"/>
      <c r="AF568" s="221"/>
      <c r="AG568" s="221"/>
      <c r="AH568" s="221"/>
      <c r="AI568" s="221"/>
    </row>
    <row r="569" spans="9:35"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  <c r="AA569" s="221"/>
      <c r="AB569" s="221"/>
      <c r="AC569" s="221"/>
      <c r="AD569" s="221"/>
      <c r="AE569" s="221"/>
      <c r="AF569" s="221"/>
      <c r="AG569" s="221"/>
      <c r="AH569" s="221"/>
      <c r="AI569" s="221"/>
    </row>
    <row r="570" spans="9:35"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  <c r="AD570" s="221"/>
      <c r="AE570" s="221"/>
      <c r="AF570" s="221"/>
      <c r="AG570" s="221"/>
      <c r="AH570" s="221"/>
      <c r="AI570" s="221"/>
    </row>
    <row r="571" spans="9:35"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  <c r="Y571" s="221"/>
      <c r="Z571" s="221"/>
      <c r="AA571" s="221"/>
      <c r="AB571" s="221"/>
      <c r="AC571" s="221"/>
      <c r="AD571" s="221"/>
      <c r="AE571" s="221"/>
      <c r="AF571" s="221"/>
      <c r="AG571" s="221"/>
      <c r="AH571" s="221"/>
      <c r="AI571" s="221"/>
    </row>
    <row r="572" spans="9:35"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  <c r="AA572" s="221"/>
      <c r="AB572" s="221"/>
      <c r="AC572" s="221"/>
      <c r="AD572" s="221"/>
      <c r="AE572" s="221"/>
      <c r="AF572" s="221"/>
      <c r="AG572" s="221"/>
      <c r="AH572" s="221"/>
      <c r="AI572" s="221"/>
    </row>
    <row r="573" spans="9:35"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  <c r="AA573" s="221"/>
      <c r="AB573" s="221"/>
      <c r="AC573" s="221"/>
      <c r="AD573" s="221"/>
      <c r="AE573" s="221"/>
      <c r="AF573" s="221"/>
      <c r="AG573" s="221"/>
      <c r="AH573" s="221"/>
      <c r="AI573" s="221"/>
    </row>
    <row r="574" spans="9:35"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  <c r="Y574" s="221"/>
      <c r="Z574" s="221"/>
      <c r="AA574" s="221"/>
      <c r="AB574" s="221"/>
      <c r="AC574" s="221"/>
      <c r="AD574" s="221"/>
      <c r="AE574" s="221"/>
      <c r="AF574" s="221"/>
      <c r="AG574" s="221"/>
      <c r="AH574" s="221"/>
      <c r="AI574" s="221"/>
    </row>
    <row r="575" spans="9:35"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  <c r="AA575" s="221"/>
      <c r="AB575" s="221"/>
      <c r="AC575" s="221"/>
      <c r="AD575" s="221"/>
      <c r="AE575" s="221"/>
      <c r="AF575" s="221"/>
      <c r="AG575" s="221"/>
      <c r="AH575" s="221"/>
      <c r="AI575" s="221"/>
    </row>
    <row r="576" spans="9:35"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  <c r="Y576" s="221"/>
      <c r="Z576" s="221"/>
      <c r="AA576" s="221"/>
      <c r="AB576" s="221"/>
      <c r="AC576" s="221"/>
      <c r="AD576" s="221"/>
      <c r="AE576" s="221"/>
      <c r="AF576" s="221"/>
      <c r="AG576" s="221"/>
      <c r="AH576" s="221"/>
      <c r="AI576" s="221"/>
    </row>
    <row r="577" spans="9:35"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  <c r="Y577" s="221"/>
      <c r="Z577" s="221"/>
      <c r="AA577" s="221"/>
      <c r="AB577" s="221"/>
      <c r="AC577" s="221"/>
      <c r="AD577" s="221"/>
      <c r="AE577" s="221"/>
      <c r="AF577" s="221"/>
      <c r="AG577" s="221"/>
      <c r="AH577" s="221"/>
      <c r="AI577" s="221"/>
    </row>
    <row r="578" spans="9:35"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  <c r="Y578" s="221"/>
      <c r="Z578" s="221"/>
      <c r="AA578" s="221"/>
      <c r="AB578" s="221"/>
      <c r="AC578" s="221"/>
      <c r="AD578" s="221"/>
      <c r="AE578" s="221"/>
      <c r="AF578" s="221"/>
      <c r="AG578" s="221"/>
      <c r="AH578" s="221"/>
      <c r="AI578" s="221"/>
    </row>
    <row r="579" spans="9:35"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  <c r="Y579" s="221"/>
      <c r="Z579" s="221"/>
      <c r="AA579" s="221"/>
      <c r="AB579" s="221"/>
      <c r="AC579" s="221"/>
      <c r="AD579" s="221"/>
      <c r="AE579" s="221"/>
      <c r="AF579" s="221"/>
      <c r="AG579" s="221"/>
      <c r="AH579" s="221"/>
      <c r="AI579" s="221"/>
    </row>
    <row r="580" spans="9:35"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  <c r="AA580" s="221"/>
      <c r="AB580" s="221"/>
      <c r="AC580" s="221"/>
      <c r="AD580" s="221"/>
      <c r="AE580" s="221"/>
      <c r="AF580" s="221"/>
      <c r="AG580" s="221"/>
      <c r="AH580" s="221"/>
      <c r="AI580" s="221"/>
    </row>
    <row r="581" spans="9:35"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  <c r="AA581" s="221"/>
      <c r="AB581" s="221"/>
      <c r="AC581" s="221"/>
      <c r="AD581" s="221"/>
      <c r="AE581" s="221"/>
      <c r="AF581" s="221"/>
      <c r="AG581" s="221"/>
      <c r="AH581" s="221"/>
      <c r="AI581" s="221"/>
    </row>
    <row r="582" spans="9:35"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  <c r="AA582" s="221"/>
      <c r="AB582" s="221"/>
      <c r="AC582" s="221"/>
      <c r="AD582" s="221"/>
      <c r="AE582" s="221"/>
      <c r="AF582" s="221"/>
      <c r="AG582" s="221"/>
      <c r="AH582" s="221"/>
      <c r="AI582" s="221"/>
    </row>
    <row r="583" spans="9:35"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  <c r="AA583" s="221"/>
      <c r="AB583" s="221"/>
      <c r="AC583" s="221"/>
      <c r="AD583" s="221"/>
      <c r="AE583" s="221"/>
      <c r="AF583" s="221"/>
      <c r="AG583" s="221"/>
      <c r="AH583" s="221"/>
      <c r="AI583" s="221"/>
    </row>
    <row r="584" spans="9:35"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  <c r="AA584" s="221"/>
      <c r="AB584" s="221"/>
      <c r="AC584" s="221"/>
      <c r="AD584" s="221"/>
      <c r="AE584" s="221"/>
      <c r="AF584" s="221"/>
      <c r="AG584" s="221"/>
      <c r="AH584" s="221"/>
      <c r="AI584" s="221"/>
    </row>
    <row r="585" spans="9:35"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  <c r="Y585" s="221"/>
      <c r="Z585" s="221"/>
      <c r="AA585" s="221"/>
      <c r="AB585" s="221"/>
      <c r="AC585" s="221"/>
      <c r="AD585" s="221"/>
      <c r="AE585" s="221"/>
      <c r="AF585" s="221"/>
      <c r="AG585" s="221"/>
      <c r="AH585" s="221"/>
      <c r="AI585" s="221"/>
    </row>
    <row r="586" spans="9:35"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  <c r="Y586" s="221"/>
      <c r="Z586" s="221"/>
      <c r="AA586" s="221"/>
      <c r="AB586" s="221"/>
      <c r="AC586" s="221"/>
      <c r="AD586" s="221"/>
      <c r="AE586" s="221"/>
      <c r="AF586" s="221"/>
      <c r="AG586" s="221"/>
      <c r="AH586" s="221"/>
      <c r="AI586" s="221"/>
    </row>
    <row r="587" spans="9:35"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  <c r="Y587" s="221"/>
      <c r="Z587" s="221"/>
      <c r="AA587" s="221"/>
      <c r="AB587" s="221"/>
      <c r="AC587" s="221"/>
      <c r="AD587" s="221"/>
      <c r="AE587" s="221"/>
      <c r="AF587" s="221"/>
      <c r="AG587" s="221"/>
      <c r="AH587" s="221"/>
      <c r="AI587" s="221"/>
    </row>
    <row r="588" spans="9:35"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  <c r="Y588" s="221"/>
      <c r="Z588" s="221"/>
      <c r="AA588" s="221"/>
      <c r="AB588" s="221"/>
      <c r="AC588" s="221"/>
      <c r="AD588" s="221"/>
      <c r="AE588" s="221"/>
      <c r="AF588" s="221"/>
      <c r="AG588" s="221"/>
      <c r="AH588" s="221"/>
      <c r="AI588" s="221"/>
    </row>
    <row r="589" spans="9:35"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  <c r="AA589" s="221"/>
      <c r="AB589" s="221"/>
      <c r="AC589" s="221"/>
      <c r="AD589" s="221"/>
      <c r="AE589" s="221"/>
      <c r="AF589" s="221"/>
      <c r="AG589" s="221"/>
      <c r="AH589" s="221"/>
      <c r="AI589" s="221"/>
    </row>
    <row r="590" spans="9:35"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  <c r="Y590" s="221"/>
      <c r="Z590" s="221"/>
      <c r="AA590" s="221"/>
      <c r="AB590" s="221"/>
      <c r="AC590" s="221"/>
      <c r="AD590" s="221"/>
      <c r="AE590" s="221"/>
      <c r="AF590" s="221"/>
      <c r="AG590" s="221"/>
      <c r="AH590" s="221"/>
      <c r="AI590" s="221"/>
    </row>
    <row r="591" spans="9:35"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  <c r="Y591" s="221"/>
      <c r="Z591" s="221"/>
      <c r="AA591" s="221"/>
      <c r="AB591" s="221"/>
      <c r="AC591" s="221"/>
      <c r="AD591" s="221"/>
      <c r="AE591" s="221"/>
      <c r="AF591" s="221"/>
      <c r="AG591" s="221"/>
      <c r="AH591" s="221"/>
      <c r="AI591" s="221"/>
    </row>
    <row r="592" spans="9:35"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  <c r="Y592" s="221"/>
      <c r="Z592" s="221"/>
      <c r="AA592" s="221"/>
      <c r="AB592" s="221"/>
      <c r="AC592" s="221"/>
      <c r="AD592" s="221"/>
      <c r="AE592" s="221"/>
      <c r="AF592" s="221"/>
      <c r="AG592" s="221"/>
      <c r="AH592" s="221"/>
      <c r="AI592" s="221"/>
    </row>
    <row r="593" spans="9:35"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  <c r="Y593" s="221"/>
      <c r="Z593" s="221"/>
      <c r="AA593" s="221"/>
      <c r="AB593" s="221"/>
      <c r="AC593" s="221"/>
      <c r="AD593" s="221"/>
      <c r="AE593" s="221"/>
      <c r="AF593" s="221"/>
      <c r="AG593" s="221"/>
      <c r="AH593" s="221"/>
      <c r="AI593" s="221"/>
    </row>
    <row r="594" spans="9:35"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  <c r="Y594" s="221"/>
      <c r="Z594" s="221"/>
      <c r="AA594" s="221"/>
      <c r="AB594" s="221"/>
      <c r="AC594" s="221"/>
      <c r="AD594" s="221"/>
      <c r="AE594" s="221"/>
      <c r="AF594" s="221"/>
      <c r="AG594" s="221"/>
      <c r="AH594" s="221"/>
      <c r="AI594" s="221"/>
    </row>
    <row r="595" spans="9:35"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  <c r="Y595" s="221"/>
      <c r="Z595" s="221"/>
      <c r="AA595" s="221"/>
      <c r="AB595" s="221"/>
      <c r="AC595" s="221"/>
      <c r="AD595" s="221"/>
      <c r="AE595" s="221"/>
      <c r="AF595" s="221"/>
      <c r="AG595" s="221"/>
      <c r="AH595" s="221"/>
      <c r="AI595" s="221"/>
    </row>
    <row r="596" spans="9:35"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  <c r="Y596" s="221"/>
      <c r="Z596" s="221"/>
      <c r="AA596" s="221"/>
      <c r="AB596" s="221"/>
      <c r="AC596" s="221"/>
      <c r="AD596" s="221"/>
      <c r="AE596" s="221"/>
      <c r="AF596" s="221"/>
      <c r="AG596" s="221"/>
      <c r="AH596" s="221"/>
      <c r="AI596" s="221"/>
    </row>
    <row r="597" spans="9:35"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  <c r="Y597" s="221"/>
      <c r="Z597" s="221"/>
      <c r="AA597" s="221"/>
      <c r="AB597" s="221"/>
      <c r="AC597" s="221"/>
      <c r="AD597" s="221"/>
      <c r="AE597" s="221"/>
      <c r="AF597" s="221"/>
      <c r="AG597" s="221"/>
      <c r="AH597" s="221"/>
      <c r="AI597" s="221"/>
    </row>
    <row r="598" spans="9:35"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  <c r="Y598" s="221"/>
      <c r="Z598" s="221"/>
      <c r="AA598" s="221"/>
      <c r="AB598" s="221"/>
      <c r="AC598" s="221"/>
      <c r="AD598" s="221"/>
      <c r="AE598" s="221"/>
      <c r="AF598" s="221"/>
      <c r="AG598" s="221"/>
      <c r="AH598" s="221"/>
      <c r="AI598" s="221"/>
    </row>
    <row r="599" spans="9:35"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  <c r="Y599" s="221"/>
      <c r="Z599" s="221"/>
      <c r="AA599" s="221"/>
      <c r="AB599" s="221"/>
      <c r="AC599" s="221"/>
      <c r="AD599" s="221"/>
      <c r="AE599" s="221"/>
      <c r="AF599" s="221"/>
      <c r="AG599" s="221"/>
      <c r="AH599" s="221"/>
      <c r="AI599" s="221"/>
    </row>
    <row r="600" spans="9:35"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  <c r="Y600" s="221"/>
      <c r="Z600" s="221"/>
      <c r="AA600" s="221"/>
      <c r="AB600" s="221"/>
      <c r="AC600" s="221"/>
      <c r="AD600" s="221"/>
      <c r="AE600" s="221"/>
      <c r="AF600" s="221"/>
      <c r="AG600" s="221"/>
      <c r="AH600" s="221"/>
      <c r="AI600" s="221"/>
    </row>
    <row r="601" spans="9:35"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  <c r="Y601" s="221"/>
      <c r="Z601" s="221"/>
      <c r="AA601" s="221"/>
      <c r="AB601" s="221"/>
      <c r="AC601" s="221"/>
      <c r="AD601" s="221"/>
      <c r="AE601" s="221"/>
      <c r="AF601" s="221"/>
      <c r="AG601" s="221"/>
      <c r="AH601" s="221"/>
      <c r="AI601" s="221"/>
    </row>
    <row r="602" spans="9:35"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  <c r="Y602" s="221"/>
      <c r="Z602" s="221"/>
      <c r="AA602" s="221"/>
      <c r="AB602" s="221"/>
      <c r="AC602" s="221"/>
      <c r="AD602" s="221"/>
      <c r="AE602" s="221"/>
      <c r="AF602" s="221"/>
      <c r="AG602" s="221"/>
      <c r="AH602" s="221"/>
      <c r="AI602" s="221"/>
    </row>
    <row r="603" spans="9:35"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  <c r="Y603" s="221"/>
      <c r="Z603" s="221"/>
      <c r="AA603" s="221"/>
      <c r="AB603" s="221"/>
      <c r="AC603" s="221"/>
      <c r="AD603" s="221"/>
      <c r="AE603" s="221"/>
      <c r="AF603" s="221"/>
      <c r="AG603" s="221"/>
      <c r="AH603" s="221"/>
      <c r="AI603" s="221"/>
    </row>
    <row r="604" spans="9:35"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  <c r="Y604" s="221"/>
      <c r="Z604" s="221"/>
      <c r="AA604" s="221"/>
      <c r="AB604" s="221"/>
      <c r="AC604" s="221"/>
      <c r="AD604" s="221"/>
      <c r="AE604" s="221"/>
      <c r="AF604" s="221"/>
      <c r="AG604" s="221"/>
      <c r="AH604" s="221"/>
      <c r="AI604" s="221"/>
    </row>
    <row r="605" spans="9:35"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  <c r="Y605" s="221"/>
      <c r="Z605" s="221"/>
      <c r="AA605" s="221"/>
      <c r="AB605" s="221"/>
      <c r="AC605" s="221"/>
      <c r="AD605" s="221"/>
      <c r="AE605" s="221"/>
      <c r="AF605" s="221"/>
      <c r="AG605" s="221"/>
      <c r="AH605" s="221"/>
      <c r="AI605" s="221"/>
    </row>
    <row r="606" spans="9:35"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  <c r="Y606" s="221"/>
      <c r="Z606" s="221"/>
      <c r="AA606" s="221"/>
      <c r="AB606" s="221"/>
      <c r="AC606" s="221"/>
      <c r="AD606" s="221"/>
      <c r="AE606" s="221"/>
      <c r="AF606" s="221"/>
      <c r="AG606" s="221"/>
      <c r="AH606" s="221"/>
      <c r="AI606" s="221"/>
    </row>
    <row r="607" spans="9:35"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  <c r="Y607" s="221"/>
      <c r="Z607" s="221"/>
      <c r="AA607" s="221"/>
      <c r="AB607" s="221"/>
      <c r="AC607" s="221"/>
      <c r="AD607" s="221"/>
      <c r="AE607" s="221"/>
      <c r="AF607" s="221"/>
      <c r="AG607" s="221"/>
      <c r="AH607" s="221"/>
      <c r="AI607" s="221"/>
    </row>
    <row r="608" spans="9:35"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  <c r="Y608" s="221"/>
      <c r="Z608" s="221"/>
      <c r="AA608" s="221"/>
      <c r="AB608" s="221"/>
      <c r="AC608" s="221"/>
      <c r="AD608" s="221"/>
      <c r="AE608" s="221"/>
      <c r="AF608" s="221"/>
      <c r="AG608" s="221"/>
      <c r="AH608" s="221"/>
      <c r="AI608" s="221"/>
    </row>
    <row r="609" spans="9:35"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  <c r="Y609" s="221"/>
      <c r="Z609" s="221"/>
      <c r="AA609" s="221"/>
      <c r="AB609" s="221"/>
      <c r="AC609" s="221"/>
      <c r="AD609" s="221"/>
      <c r="AE609" s="221"/>
      <c r="AF609" s="221"/>
      <c r="AG609" s="221"/>
      <c r="AH609" s="221"/>
      <c r="AI609" s="221"/>
    </row>
    <row r="610" spans="9:35"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  <c r="Y610" s="221"/>
      <c r="Z610" s="221"/>
      <c r="AA610" s="221"/>
      <c r="AB610" s="221"/>
      <c r="AC610" s="221"/>
      <c r="AD610" s="221"/>
      <c r="AE610" s="221"/>
      <c r="AF610" s="221"/>
      <c r="AG610" s="221"/>
      <c r="AH610" s="221"/>
      <c r="AI610" s="221"/>
    </row>
    <row r="611" spans="9:35"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  <c r="X611" s="221"/>
      <c r="Y611" s="221"/>
      <c r="Z611" s="221"/>
      <c r="AA611" s="221"/>
      <c r="AB611" s="221"/>
      <c r="AC611" s="221"/>
      <c r="AD611" s="221"/>
      <c r="AE611" s="221"/>
      <c r="AF611" s="221"/>
      <c r="AG611" s="221"/>
      <c r="AH611" s="221"/>
      <c r="AI611" s="221"/>
    </row>
    <row r="612" spans="9:35"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  <c r="X612" s="221"/>
      <c r="Y612" s="221"/>
      <c r="Z612" s="221"/>
      <c r="AA612" s="221"/>
      <c r="AB612" s="221"/>
      <c r="AC612" s="221"/>
      <c r="AD612" s="221"/>
      <c r="AE612" s="221"/>
      <c r="AF612" s="221"/>
      <c r="AG612" s="221"/>
      <c r="AH612" s="221"/>
      <c r="AI612" s="221"/>
    </row>
    <row r="613" spans="9:35"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  <c r="X613" s="221"/>
      <c r="Y613" s="221"/>
      <c r="Z613" s="221"/>
      <c r="AA613" s="221"/>
      <c r="AB613" s="221"/>
      <c r="AC613" s="221"/>
      <c r="AD613" s="221"/>
      <c r="AE613" s="221"/>
      <c r="AF613" s="221"/>
      <c r="AG613" s="221"/>
      <c r="AH613" s="221"/>
      <c r="AI613" s="221"/>
    </row>
    <row r="614" spans="9:35"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  <c r="X614" s="221"/>
      <c r="Y614" s="221"/>
      <c r="Z614" s="221"/>
      <c r="AA614" s="221"/>
      <c r="AB614" s="221"/>
      <c r="AC614" s="221"/>
      <c r="AD614" s="221"/>
      <c r="AE614" s="221"/>
      <c r="AF614" s="221"/>
      <c r="AG614" s="221"/>
      <c r="AH614" s="221"/>
      <c r="AI614" s="221"/>
    </row>
    <row r="615" spans="9:35"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  <c r="X615" s="221"/>
      <c r="Y615" s="221"/>
      <c r="Z615" s="221"/>
      <c r="AA615" s="221"/>
      <c r="AB615" s="221"/>
      <c r="AC615" s="221"/>
      <c r="AD615" s="221"/>
      <c r="AE615" s="221"/>
      <c r="AF615" s="221"/>
      <c r="AG615" s="221"/>
      <c r="AH615" s="221"/>
      <c r="AI615" s="221"/>
    </row>
    <row r="616" spans="9:35"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  <c r="X616" s="221"/>
      <c r="Y616" s="221"/>
      <c r="Z616" s="221"/>
      <c r="AA616" s="221"/>
      <c r="AB616" s="221"/>
      <c r="AC616" s="221"/>
      <c r="AD616" s="221"/>
      <c r="AE616" s="221"/>
      <c r="AF616" s="221"/>
      <c r="AG616" s="221"/>
      <c r="AH616" s="221"/>
      <c r="AI616" s="221"/>
    </row>
    <row r="617" spans="9:35"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  <c r="X617" s="221"/>
      <c r="Y617" s="221"/>
      <c r="Z617" s="221"/>
      <c r="AA617" s="221"/>
      <c r="AB617" s="221"/>
      <c r="AC617" s="221"/>
      <c r="AD617" s="221"/>
      <c r="AE617" s="221"/>
      <c r="AF617" s="221"/>
      <c r="AG617" s="221"/>
      <c r="AH617" s="221"/>
      <c r="AI617" s="221"/>
    </row>
    <row r="618" spans="9:35"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  <c r="X618" s="221"/>
      <c r="Y618" s="221"/>
      <c r="Z618" s="221"/>
      <c r="AA618" s="221"/>
      <c r="AB618" s="221"/>
      <c r="AC618" s="221"/>
      <c r="AD618" s="221"/>
      <c r="AE618" s="221"/>
      <c r="AF618" s="221"/>
      <c r="AG618" s="221"/>
      <c r="AH618" s="221"/>
      <c r="AI618" s="221"/>
    </row>
    <row r="619" spans="9:35"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  <c r="AA619" s="221"/>
      <c r="AB619" s="221"/>
      <c r="AC619" s="221"/>
      <c r="AD619" s="221"/>
      <c r="AE619" s="221"/>
      <c r="AF619" s="221"/>
      <c r="AG619" s="221"/>
      <c r="AH619" s="221"/>
      <c r="AI619" s="221"/>
    </row>
    <row r="620" spans="9:35"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  <c r="X620" s="221"/>
      <c r="Y620" s="221"/>
      <c r="Z620" s="221"/>
      <c r="AA620" s="221"/>
      <c r="AB620" s="221"/>
      <c r="AC620" s="221"/>
      <c r="AD620" s="221"/>
      <c r="AE620" s="221"/>
      <c r="AF620" s="221"/>
      <c r="AG620" s="221"/>
      <c r="AH620" s="221"/>
      <c r="AI620" s="221"/>
    </row>
    <row r="621" spans="9:35"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  <c r="X621" s="221"/>
      <c r="Y621" s="221"/>
      <c r="Z621" s="221"/>
      <c r="AA621" s="221"/>
      <c r="AB621" s="221"/>
      <c r="AC621" s="221"/>
      <c r="AD621" s="221"/>
      <c r="AE621" s="221"/>
      <c r="AF621" s="221"/>
      <c r="AG621" s="221"/>
      <c r="AH621" s="221"/>
      <c r="AI621" s="221"/>
    </row>
    <row r="622" spans="9:35"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  <c r="X622" s="221"/>
      <c r="Y622" s="221"/>
      <c r="Z622" s="221"/>
      <c r="AA622" s="221"/>
      <c r="AB622" s="221"/>
      <c r="AC622" s="221"/>
      <c r="AD622" s="221"/>
      <c r="AE622" s="221"/>
      <c r="AF622" s="221"/>
      <c r="AG622" s="221"/>
      <c r="AH622" s="221"/>
      <c r="AI622" s="221"/>
    </row>
    <row r="623" spans="9:35"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  <c r="X623" s="221"/>
      <c r="Y623" s="221"/>
      <c r="Z623" s="221"/>
      <c r="AA623" s="221"/>
      <c r="AB623" s="221"/>
      <c r="AC623" s="221"/>
      <c r="AD623" s="221"/>
      <c r="AE623" s="221"/>
      <c r="AF623" s="221"/>
      <c r="AG623" s="221"/>
      <c r="AH623" s="221"/>
      <c r="AI623" s="221"/>
    </row>
    <row r="624" spans="9:35"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  <c r="X624" s="221"/>
      <c r="Y624" s="221"/>
      <c r="Z624" s="221"/>
      <c r="AA624" s="221"/>
      <c r="AB624" s="221"/>
      <c r="AC624" s="221"/>
      <c r="AD624" s="221"/>
      <c r="AE624" s="221"/>
      <c r="AF624" s="221"/>
      <c r="AG624" s="221"/>
      <c r="AH624" s="221"/>
      <c r="AI624" s="221"/>
    </row>
    <row r="625" spans="9:35"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  <c r="X625" s="221"/>
      <c r="Y625" s="221"/>
      <c r="Z625" s="221"/>
      <c r="AA625" s="221"/>
      <c r="AB625" s="221"/>
      <c r="AC625" s="221"/>
      <c r="AD625" s="221"/>
      <c r="AE625" s="221"/>
      <c r="AF625" s="221"/>
      <c r="AG625" s="221"/>
      <c r="AH625" s="221"/>
      <c r="AI625" s="221"/>
    </row>
    <row r="626" spans="9:35"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  <c r="X626" s="221"/>
      <c r="Y626" s="221"/>
      <c r="Z626" s="221"/>
      <c r="AA626" s="221"/>
      <c r="AB626" s="221"/>
      <c r="AC626" s="221"/>
      <c r="AD626" s="221"/>
      <c r="AE626" s="221"/>
      <c r="AF626" s="221"/>
      <c r="AG626" s="221"/>
      <c r="AH626" s="221"/>
      <c r="AI626" s="221"/>
    </row>
    <row r="627" spans="9:35"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  <c r="X627" s="221"/>
      <c r="Y627" s="221"/>
      <c r="Z627" s="221"/>
      <c r="AA627" s="221"/>
      <c r="AB627" s="221"/>
      <c r="AC627" s="221"/>
      <c r="AD627" s="221"/>
      <c r="AE627" s="221"/>
      <c r="AF627" s="221"/>
      <c r="AG627" s="221"/>
      <c r="AH627" s="221"/>
      <c r="AI627" s="221"/>
    </row>
    <row r="628" spans="9:35"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  <c r="X628" s="221"/>
      <c r="Y628" s="221"/>
      <c r="Z628" s="221"/>
      <c r="AA628" s="221"/>
      <c r="AB628" s="221"/>
      <c r="AC628" s="221"/>
      <c r="AD628" s="221"/>
      <c r="AE628" s="221"/>
      <c r="AF628" s="221"/>
      <c r="AG628" s="221"/>
      <c r="AH628" s="221"/>
      <c r="AI628" s="221"/>
    </row>
    <row r="629" spans="9:35"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  <c r="X629" s="221"/>
      <c r="Y629" s="221"/>
      <c r="Z629" s="221"/>
      <c r="AA629" s="221"/>
      <c r="AB629" s="221"/>
      <c r="AC629" s="221"/>
      <c r="AD629" s="221"/>
      <c r="AE629" s="221"/>
      <c r="AF629" s="221"/>
      <c r="AG629" s="221"/>
      <c r="AH629" s="221"/>
      <c r="AI629" s="221"/>
    </row>
    <row r="630" spans="9:35"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  <c r="X630" s="221"/>
      <c r="Y630" s="221"/>
      <c r="Z630" s="221"/>
      <c r="AA630" s="221"/>
      <c r="AB630" s="221"/>
      <c r="AC630" s="221"/>
      <c r="AD630" s="221"/>
      <c r="AE630" s="221"/>
      <c r="AF630" s="221"/>
      <c r="AG630" s="221"/>
      <c r="AH630" s="221"/>
      <c r="AI630" s="221"/>
    </row>
    <row r="631" spans="9:35"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  <c r="X631" s="221"/>
      <c r="Y631" s="221"/>
      <c r="Z631" s="221"/>
      <c r="AA631" s="221"/>
      <c r="AB631" s="221"/>
      <c r="AC631" s="221"/>
      <c r="AD631" s="221"/>
      <c r="AE631" s="221"/>
      <c r="AF631" s="221"/>
      <c r="AG631" s="221"/>
      <c r="AH631" s="221"/>
      <c r="AI631" s="221"/>
    </row>
    <row r="632" spans="9:35"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  <c r="X632" s="221"/>
      <c r="Y632" s="221"/>
      <c r="Z632" s="221"/>
      <c r="AA632" s="221"/>
      <c r="AB632" s="221"/>
      <c r="AC632" s="221"/>
      <c r="AD632" s="221"/>
      <c r="AE632" s="221"/>
      <c r="AF632" s="221"/>
      <c r="AG632" s="221"/>
      <c r="AH632" s="221"/>
      <c r="AI632" s="221"/>
    </row>
    <row r="633" spans="9:35"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  <c r="X633" s="221"/>
      <c r="Y633" s="221"/>
      <c r="Z633" s="221"/>
      <c r="AA633" s="221"/>
      <c r="AB633" s="221"/>
      <c r="AC633" s="221"/>
      <c r="AD633" s="221"/>
      <c r="AE633" s="221"/>
      <c r="AF633" s="221"/>
      <c r="AG633" s="221"/>
      <c r="AH633" s="221"/>
      <c r="AI633" s="221"/>
    </row>
    <row r="634" spans="9:35"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  <c r="X634" s="221"/>
      <c r="Y634" s="221"/>
      <c r="Z634" s="221"/>
      <c r="AA634" s="221"/>
      <c r="AB634" s="221"/>
      <c r="AC634" s="221"/>
      <c r="AD634" s="221"/>
      <c r="AE634" s="221"/>
      <c r="AF634" s="221"/>
      <c r="AG634" s="221"/>
      <c r="AH634" s="221"/>
      <c r="AI634" s="221"/>
    </row>
    <row r="635" spans="9:35"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  <c r="X635" s="221"/>
      <c r="Y635" s="221"/>
      <c r="Z635" s="221"/>
      <c r="AA635" s="221"/>
      <c r="AB635" s="221"/>
      <c r="AC635" s="221"/>
      <c r="AD635" s="221"/>
      <c r="AE635" s="221"/>
      <c r="AF635" s="221"/>
      <c r="AG635" s="221"/>
      <c r="AH635" s="221"/>
      <c r="AI635" s="221"/>
    </row>
    <row r="636" spans="9:35"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  <c r="AA636" s="221"/>
      <c r="AB636" s="221"/>
      <c r="AC636" s="221"/>
      <c r="AD636" s="221"/>
      <c r="AE636" s="221"/>
      <c r="AF636" s="221"/>
      <c r="AG636" s="221"/>
      <c r="AH636" s="221"/>
      <c r="AI636" s="221"/>
    </row>
    <row r="637" spans="9:35"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  <c r="AA637" s="221"/>
      <c r="AB637" s="221"/>
      <c r="AC637" s="221"/>
      <c r="AD637" s="221"/>
      <c r="AE637" s="221"/>
      <c r="AF637" s="221"/>
      <c r="AG637" s="221"/>
      <c r="AH637" s="221"/>
      <c r="AI637" s="221"/>
    </row>
    <row r="638" spans="9:35"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  <c r="AA638" s="221"/>
      <c r="AB638" s="221"/>
      <c r="AC638" s="221"/>
      <c r="AD638" s="221"/>
      <c r="AE638" s="221"/>
      <c r="AF638" s="221"/>
      <c r="AG638" s="221"/>
      <c r="AH638" s="221"/>
      <c r="AI638" s="221"/>
    </row>
    <row r="639" spans="9:35"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  <c r="AA639" s="221"/>
      <c r="AB639" s="221"/>
      <c r="AC639" s="221"/>
      <c r="AD639" s="221"/>
      <c r="AE639" s="221"/>
      <c r="AF639" s="221"/>
      <c r="AG639" s="221"/>
      <c r="AH639" s="221"/>
      <c r="AI639" s="221"/>
    </row>
    <row r="640" spans="9:35"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  <c r="AA640" s="221"/>
      <c r="AB640" s="221"/>
      <c r="AC640" s="221"/>
      <c r="AD640" s="221"/>
      <c r="AE640" s="221"/>
      <c r="AF640" s="221"/>
      <c r="AG640" s="221"/>
      <c r="AH640" s="221"/>
      <c r="AI640" s="221"/>
    </row>
    <row r="641" spans="9:35"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  <c r="X641" s="221"/>
      <c r="Y641" s="221"/>
      <c r="Z641" s="221"/>
      <c r="AA641" s="221"/>
      <c r="AB641" s="221"/>
      <c r="AC641" s="221"/>
      <c r="AD641" s="221"/>
      <c r="AE641" s="221"/>
      <c r="AF641" s="221"/>
      <c r="AG641" s="221"/>
      <c r="AH641" s="221"/>
      <c r="AI641" s="221"/>
    </row>
    <row r="642" spans="9:35"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  <c r="X642" s="221"/>
      <c r="Y642" s="221"/>
      <c r="Z642" s="221"/>
      <c r="AA642" s="221"/>
      <c r="AB642" s="221"/>
      <c r="AC642" s="221"/>
      <c r="AD642" s="221"/>
      <c r="AE642" s="221"/>
      <c r="AF642" s="221"/>
      <c r="AG642" s="221"/>
      <c r="AH642" s="221"/>
      <c r="AI642" s="221"/>
    </row>
    <row r="643" spans="9:35"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  <c r="X643" s="221"/>
      <c r="Y643" s="221"/>
      <c r="Z643" s="221"/>
      <c r="AA643" s="221"/>
      <c r="AB643" s="221"/>
      <c r="AC643" s="221"/>
      <c r="AD643" s="221"/>
      <c r="AE643" s="221"/>
      <c r="AF643" s="221"/>
      <c r="AG643" s="221"/>
      <c r="AH643" s="221"/>
      <c r="AI643" s="221"/>
    </row>
    <row r="644" spans="9:35"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  <c r="X644" s="221"/>
      <c r="Y644" s="221"/>
      <c r="Z644" s="221"/>
      <c r="AA644" s="221"/>
      <c r="AB644" s="221"/>
      <c r="AC644" s="221"/>
      <c r="AD644" s="221"/>
      <c r="AE644" s="221"/>
      <c r="AF644" s="221"/>
      <c r="AG644" s="221"/>
      <c r="AH644" s="221"/>
      <c r="AI644" s="221"/>
    </row>
    <row r="645" spans="9:35"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  <c r="X645" s="221"/>
      <c r="Y645" s="221"/>
      <c r="Z645" s="221"/>
      <c r="AA645" s="221"/>
      <c r="AB645" s="221"/>
      <c r="AC645" s="221"/>
      <c r="AD645" s="221"/>
      <c r="AE645" s="221"/>
      <c r="AF645" s="221"/>
      <c r="AG645" s="221"/>
      <c r="AH645" s="221"/>
      <c r="AI645" s="221"/>
    </row>
    <row r="646" spans="9:35"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  <c r="X646" s="221"/>
      <c r="Y646" s="221"/>
      <c r="Z646" s="221"/>
      <c r="AA646" s="221"/>
      <c r="AB646" s="221"/>
      <c r="AC646" s="221"/>
      <c r="AD646" s="221"/>
      <c r="AE646" s="221"/>
      <c r="AF646" s="221"/>
      <c r="AG646" s="221"/>
      <c r="AH646" s="221"/>
      <c r="AI646" s="221"/>
    </row>
    <row r="647" spans="9:35"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  <c r="X647" s="221"/>
      <c r="Y647" s="221"/>
      <c r="Z647" s="221"/>
      <c r="AA647" s="221"/>
      <c r="AB647" s="221"/>
      <c r="AC647" s="221"/>
      <c r="AD647" s="221"/>
      <c r="AE647" s="221"/>
      <c r="AF647" s="221"/>
      <c r="AG647" s="221"/>
      <c r="AH647" s="221"/>
      <c r="AI647" s="221"/>
    </row>
    <row r="648" spans="9:35"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  <c r="X648" s="221"/>
      <c r="Y648" s="221"/>
      <c r="Z648" s="221"/>
      <c r="AA648" s="221"/>
      <c r="AB648" s="221"/>
      <c r="AC648" s="221"/>
      <c r="AD648" s="221"/>
      <c r="AE648" s="221"/>
      <c r="AF648" s="221"/>
      <c r="AG648" s="221"/>
      <c r="AH648" s="221"/>
      <c r="AI648" s="221"/>
    </row>
    <row r="649" spans="9:35"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  <c r="X649" s="221"/>
      <c r="Y649" s="221"/>
      <c r="Z649" s="221"/>
      <c r="AA649" s="221"/>
      <c r="AB649" s="221"/>
      <c r="AC649" s="221"/>
      <c r="AD649" s="221"/>
      <c r="AE649" s="221"/>
      <c r="AF649" s="221"/>
      <c r="AG649" s="221"/>
      <c r="AH649" s="221"/>
      <c r="AI649" s="221"/>
    </row>
    <row r="650" spans="9:35"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  <c r="X650" s="221"/>
      <c r="Y650" s="221"/>
      <c r="Z650" s="221"/>
      <c r="AA650" s="221"/>
      <c r="AB650" s="221"/>
      <c r="AC650" s="221"/>
      <c r="AD650" s="221"/>
      <c r="AE650" s="221"/>
      <c r="AF650" s="221"/>
      <c r="AG650" s="221"/>
      <c r="AH650" s="221"/>
      <c r="AI650" s="221"/>
    </row>
    <row r="651" spans="9:35"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  <c r="AA651" s="221"/>
      <c r="AB651" s="221"/>
      <c r="AC651" s="221"/>
      <c r="AD651" s="221"/>
      <c r="AE651" s="221"/>
      <c r="AF651" s="221"/>
      <c r="AG651" s="221"/>
      <c r="AH651" s="221"/>
      <c r="AI651" s="221"/>
    </row>
    <row r="652" spans="9:35"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  <c r="X652" s="221"/>
      <c r="Y652" s="221"/>
      <c r="Z652" s="221"/>
      <c r="AA652" s="221"/>
      <c r="AB652" s="221"/>
      <c r="AC652" s="221"/>
      <c r="AD652" s="221"/>
      <c r="AE652" s="221"/>
      <c r="AF652" s="221"/>
      <c r="AG652" s="221"/>
      <c r="AH652" s="221"/>
      <c r="AI652" s="221"/>
    </row>
    <row r="653" spans="9:35"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  <c r="X653" s="221"/>
      <c r="Y653" s="221"/>
      <c r="Z653" s="221"/>
      <c r="AA653" s="221"/>
      <c r="AB653" s="221"/>
      <c r="AC653" s="221"/>
      <c r="AD653" s="221"/>
      <c r="AE653" s="221"/>
      <c r="AF653" s="221"/>
      <c r="AG653" s="221"/>
      <c r="AH653" s="221"/>
      <c r="AI653" s="221"/>
    </row>
    <row r="654" spans="9:35"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  <c r="X654" s="221"/>
      <c r="Y654" s="221"/>
      <c r="Z654" s="221"/>
      <c r="AA654" s="221"/>
      <c r="AB654" s="221"/>
      <c r="AC654" s="221"/>
      <c r="AD654" s="221"/>
      <c r="AE654" s="221"/>
      <c r="AF654" s="221"/>
      <c r="AG654" s="221"/>
      <c r="AH654" s="221"/>
      <c r="AI654" s="221"/>
    </row>
    <row r="655" spans="9:35"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  <c r="X655" s="221"/>
      <c r="Y655" s="221"/>
      <c r="Z655" s="221"/>
      <c r="AA655" s="221"/>
      <c r="AB655" s="221"/>
      <c r="AC655" s="221"/>
      <c r="AD655" s="221"/>
      <c r="AE655" s="221"/>
      <c r="AF655" s="221"/>
      <c r="AG655" s="221"/>
      <c r="AH655" s="221"/>
      <c r="AI655" s="221"/>
    </row>
    <row r="656" spans="9:35"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  <c r="X656" s="221"/>
      <c r="Y656" s="221"/>
      <c r="Z656" s="221"/>
      <c r="AA656" s="221"/>
      <c r="AB656" s="221"/>
      <c r="AC656" s="221"/>
      <c r="AD656" s="221"/>
      <c r="AE656" s="221"/>
      <c r="AF656" s="221"/>
      <c r="AG656" s="221"/>
      <c r="AH656" s="221"/>
      <c r="AI656" s="221"/>
    </row>
    <row r="657" spans="9:35"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  <c r="X657" s="221"/>
      <c r="Y657" s="221"/>
      <c r="Z657" s="221"/>
      <c r="AA657" s="221"/>
      <c r="AB657" s="221"/>
      <c r="AC657" s="221"/>
      <c r="AD657" s="221"/>
      <c r="AE657" s="221"/>
      <c r="AF657" s="221"/>
      <c r="AG657" s="221"/>
      <c r="AH657" s="221"/>
      <c r="AI657" s="221"/>
    </row>
    <row r="658" spans="9:35"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  <c r="X658" s="221"/>
      <c r="Y658" s="221"/>
      <c r="Z658" s="221"/>
      <c r="AA658" s="221"/>
      <c r="AB658" s="221"/>
      <c r="AC658" s="221"/>
      <c r="AD658" s="221"/>
      <c r="AE658" s="221"/>
      <c r="AF658" s="221"/>
      <c r="AG658" s="221"/>
      <c r="AH658" s="221"/>
      <c r="AI658" s="221"/>
    </row>
    <row r="659" spans="9:35"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  <c r="X659" s="221"/>
      <c r="Y659" s="221"/>
      <c r="Z659" s="221"/>
      <c r="AA659" s="221"/>
      <c r="AB659" s="221"/>
      <c r="AC659" s="221"/>
      <c r="AD659" s="221"/>
      <c r="AE659" s="221"/>
      <c r="AF659" s="221"/>
      <c r="AG659" s="221"/>
      <c r="AH659" s="221"/>
      <c r="AI659" s="221"/>
    </row>
    <row r="660" spans="9:35"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  <c r="X660" s="221"/>
      <c r="Y660" s="221"/>
      <c r="Z660" s="221"/>
      <c r="AA660" s="221"/>
      <c r="AB660" s="221"/>
      <c r="AC660" s="221"/>
      <c r="AD660" s="221"/>
      <c r="AE660" s="221"/>
      <c r="AF660" s="221"/>
      <c r="AG660" s="221"/>
      <c r="AH660" s="221"/>
      <c r="AI660" s="221"/>
    </row>
    <row r="661" spans="9:35"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  <c r="X661" s="221"/>
      <c r="Y661" s="221"/>
      <c r="Z661" s="221"/>
      <c r="AA661" s="221"/>
      <c r="AB661" s="221"/>
      <c r="AC661" s="221"/>
      <c r="AD661" s="221"/>
      <c r="AE661" s="221"/>
      <c r="AF661" s="221"/>
      <c r="AG661" s="221"/>
      <c r="AH661" s="221"/>
      <c r="AI661" s="221"/>
    </row>
    <row r="662" spans="9:35"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  <c r="X662" s="221"/>
      <c r="Y662" s="221"/>
      <c r="Z662" s="221"/>
      <c r="AA662" s="221"/>
      <c r="AB662" s="221"/>
      <c r="AC662" s="221"/>
      <c r="AD662" s="221"/>
      <c r="AE662" s="221"/>
      <c r="AF662" s="221"/>
      <c r="AG662" s="221"/>
      <c r="AH662" s="221"/>
      <c r="AI662" s="221"/>
    </row>
    <row r="663" spans="9:35"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  <c r="X663" s="221"/>
      <c r="Y663" s="221"/>
      <c r="Z663" s="221"/>
      <c r="AA663" s="221"/>
      <c r="AB663" s="221"/>
      <c r="AC663" s="221"/>
      <c r="AD663" s="221"/>
      <c r="AE663" s="221"/>
      <c r="AF663" s="221"/>
      <c r="AG663" s="221"/>
      <c r="AH663" s="221"/>
      <c r="AI663" s="221"/>
    </row>
    <row r="664" spans="9:35"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  <c r="X664" s="221"/>
      <c r="Y664" s="221"/>
      <c r="Z664" s="221"/>
      <c r="AA664" s="221"/>
      <c r="AB664" s="221"/>
      <c r="AC664" s="221"/>
      <c r="AD664" s="221"/>
      <c r="AE664" s="221"/>
      <c r="AF664" s="221"/>
      <c r="AG664" s="221"/>
      <c r="AH664" s="221"/>
      <c r="AI664" s="221"/>
    </row>
    <row r="665" spans="9:35"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  <c r="X665" s="221"/>
      <c r="Y665" s="221"/>
      <c r="Z665" s="221"/>
      <c r="AA665" s="221"/>
      <c r="AB665" s="221"/>
      <c r="AC665" s="221"/>
      <c r="AD665" s="221"/>
      <c r="AE665" s="221"/>
      <c r="AF665" s="221"/>
      <c r="AG665" s="221"/>
      <c r="AH665" s="221"/>
      <c r="AI665" s="221"/>
    </row>
    <row r="666" spans="9:35"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  <c r="X666" s="221"/>
      <c r="Y666" s="221"/>
      <c r="Z666" s="221"/>
      <c r="AA666" s="221"/>
      <c r="AB666" s="221"/>
      <c r="AC666" s="221"/>
      <c r="AD666" s="221"/>
      <c r="AE666" s="221"/>
      <c r="AF666" s="221"/>
      <c r="AG666" s="221"/>
      <c r="AH666" s="221"/>
      <c r="AI666" s="221"/>
    </row>
    <row r="667" spans="9:35"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  <c r="X667" s="221"/>
      <c r="Y667" s="221"/>
      <c r="Z667" s="221"/>
      <c r="AA667" s="221"/>
      <c r="AB667" s="221"/>
      <c r="AC667" s="221"/>
      <c r="AD667" s="221"/>
      <c r="AE667" s="221"/>
      <c r="AF667" s="221"/>
      <c r="AG667" s="221"/>
      <c r="AH667" s="221"/>
      <c r="AI667" s="221"/>
    </row>
    <row r="668" spans="9:35"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  <c r="X668" s="221"/>
      <c r="Y668" s="221"/>
      <c r="Z668" s="221"/>
      <c r="AA668" s="221"/>
      <c r="AB668" s="221"/>
      <c r="AC668" s="221"/>
      <c r="AD668" s="221"/>
      <c r="AE668" s="221"/>
      <c r="AF668" s="221"/>
      <c r="AG668" s="221"/>
      <c r="AH668" s="221"/>
      <c r="AI668" s="221"/>
    </row>
    <row r="669" spans="9:35"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  <c r="X669" s="221"/>
      <c r="Y669" s="221"/>
      <c r="Z669" s="221"/>
      <c r="AA669" s="221"/>
      <c r="AB669" s="221"/>
      <c r="AC669" s="221"/>
      <c r="AD669" s="221"/>
      <c r="AE669" s="221"/>
      <c r="AF669" s="221"/>
      <c r="AG669" s="221"/>
      <c r="AH669" s="221"/>
      <c r="AI669" s="221"/>
    </row>
    <row r="670" spans="9:35"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  <c r="X670" s="221"/>
      <c r="Y670" s="221"/>
      <c r="Z670" s="221"/>
      <c r="AA670" s="221"/>
      <c r="AB670" s="221"/>
      <c r="AC670" s="221"/>
      <c r="AD670" s="221"/>
      <c r="AE670" s="221"/>
      <c r="AF670" s="221"/>
      <c r="AG670" s="221"/>
      <c r="AH670" s="221"/>
      <c r="AI670" s="221"/>
    </row>
    <row r="671" spans="9:35"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  <c r="X671" s="221"/>
      <c r="Y671" s="221"/>
      <c r="Z671" s="221"/>
      <c r="AA671" s="221"/>
      <c r="AB671" s="221"/>
      <c r="AC671" s="221"/>
      <c r="AD671" s="221"/>
      <c r="AE671" s="221"/>
      <c r="AF671" s="221"/>
      <c r="AG671" s="221"/>
      <c r="AH671" s="221"/>
      <c r="AI671" s="221"/>
    </row>
    <row r="672" spans="9:35"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  <c r="X672" s="221"/>
      <c r="Y672" s="221"/>
      <c r="Z672" s="221"/>
      <c r="AA672" s="221"/>
      <c r="AB672" s="221"/>
      <c r="AC672" s="221"/>
      <c r="AD672" s="221"/>
      <c r="AE672" s="221"/>
      <c r="AF672" s="221"/>
      <c r="AG672" s="221"/>
      <c r="AH672" s="221"/>
      <c r="AI672" s="221"/>
    </row>
    <row r="673" spans="9:35"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  <c r="X673" s="221"/>
      <c r="Y673" s="221"/>
      <c r="Z673" s="221"/>
      <c r="AA673" s="221"/>
      <c r="AB673" s="221"/>
      <c r="AC673" s="221"/>
      <c r="AD673" s="221"/>
      <c r="AE673" s="221"/>
      <c r="AF673" s="221"/>
      <c r="AG673" s="221"/>
      <c r="AH673" s="221"/>
      <c r="AI673" s="221"/>
    </row>
    <row r="674" spans="9:35"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  <c r="X674" s="221"/>
      <c r="Y674" s="221"/>
      <c r="Z674" s="221"/>
      <c r="AA674" s="221"/>
      <c r="AB674" s="221"/>
      <c r="AC674" s="221"/>
      <c r="AD674" s="221"/>
      <c r="AE674" s="221"/>
      <c r="AF674" s="221"/>
      <c r="AG674" s="221"/>
      <c r="AH674" s="221"/>
      <c r="AI674" s="221"/>
    </row>
    <row r="675" spans="9:35"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  <c r="X675" s="221"/>
      <c r="Y675" s="221"/>
      <c r="Z675" s="221"/>
      <c r="AA675" s="221"/>
      <c r="AB675" s="221"/>
      <c r="AC675" s="221"/>
      <c r="AD675" s="221"/>
      <c r="AE675" s="221"/>
      <c r="AF675" s="221"/>
      <c r="AG675" s="221"/>
      <c r="AH675" s="221"/>
      <c r="AI675" s="221"/>
    </row>
    <row r="676" spans="9:35"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  <c r="X676" s="221"/>
      <c r="Y676" s="221"/>
      <c r="Z676" s="221"/>
      <c r="AA676" s="221"/>
      <c r="AB676" s="221"/>
      <c r="AC676" s="221"/>
      <c r="AD676" s="221"/>
      <c r="AE676" s="221"/>
      <c r="AF676" s="221"/>
      <c r="AG676" s="221"/>
      <c r="AH676" s="221"/>
      <c r="AI676" s="221"/>
    </row>
    <row r="677" spans="9:35"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  <c r="X677" s="221"/>
      <c r="Y677" s="221"/>
      <c r="Z677" s="221"/>
      <c r="AA677" s="221"/>
      <c r="AB677" s="221"/>
      <c r="AC677" s="221"/>
      <c r="AD677" s="221"/>
      <c r="AE677" s="221"/>
      <c r="AF677" s="221"/>
      <c r="AG677" s="221"/>
      <c r="AH677" s="221"/>
      <c r="AI677" s="221"/>
    </row>
    <row r="678" spans="9:35"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  <c r="X678" s="221"/>
      <c r="Y678" s="221"/>
      <c r="Z678" s="221"/>
      <c r="AA678" s="221"/>
      <c r="AB678" s="221"/>
      <c r="AC678" s="221"/>
      <c r="AD678" s="221"/>
      <c r="AE678" s="221"/>
      <c r="AF678" s="221"/>
      <c r="AG678" s="221"/>
      <c r="AH678" s="221"/>
      <c r="AI678" s="221"/>
    </row>
    <row r="679" spans="9:35"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  <c r="X679" s="221"/>
      <c r="Y679" s="221"/>
      <c r="Z679" s="221"/>
      <c r="AA679" s="221"/>
      <c r="AB679" s="221"/>
      <c r="AC679" s="221"/>
      <c r="AD679" s="221"/>
      <c r="AE679" s="221"/>
      <c r="AF679" s="221"/>
      <c r="AG679" s="221"/>
      <c r="AH679" s="221"/>
      <c r="AI679" s="221"/>
    </row>
    <row r="680" spans="9:35"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  <c r="X680" s="221"/>
      <c r="Y680" s="221"/>
      <c r="Z680" s="221"/>
      <c r="AA680" s="221"/>
      <c r="AB680" s="221"/>
      <c r="AC680" s="221"/>
      <c r="AD680" s="221"/>
      <c r="AE680" s="221"/>
      <c r="AF680" s="221"/>
      <c r="AG680" s="221"/>
      <c r="AH680" s="221"/>
      <c r="AI680" s="221"/>
    </row>
    <row r="681" spans="9:35"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  <c r="X681" s="221"/>
      <c r="Y681" s="221"/>
      <c r="Z681" s="221"/>
      <c r="AA681" s="221"/>
      <c r="AB681" s="221"/>
      <c r="AC681" s="221"/>
      <c r="AD681" s="221"/>
      <c r="AE681" s="221"/>
      <c r="AF681" s="221"/>
      <c r="AG681" s="221"/>
      <c r="AH681" s="221"/>
      <c r="AI681" s="221"/>
    </row>
    <row r="682" spans="9:35"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  <c r="X682" s="221"/>
      <c r="Y682" s="221"/>
      <c r="Z682" s="221"/>
      <c r="AA682" s="221"/>
      <c r="AB682" s="221"/>
      <c r="AC682" s="221"/>
      <c r="AD682" s="221"/>
      <c r="AE682" s="221"/>
      <c r="AF682" s="221"/>
      <c r="AG682" s="221"/>
      <c r="AH682" s="221"/>
      <c r="AI682" s="221"/>
    </row>
    <row r="683" spans="9:35"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  <c r="X683" s="221"/>
      <c r="Y683" s="221"/>
      <c r="Z683" s="221"/>
      <c r="AA683" s="221"/>
      <c r="AB683" s="221"/>
      <c r="AC683" s="221"/>
      <c r="AD683" s="221"/>
      <c r="AE683" s="221"/>
      <c r="AF683" s="221"/>
      <c r="AG683" s="221"/>
      <c r="AH683" s="221"/>
      <c r="AI683" s="221"/>
    </row>
    <row r="684" spans="9:35"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  <c r="X684" s="221"/>
      <c r="Y684" s="221"/>
      <c r="Z684" s="221"/>
      <c r="AA684" s="221"/>
      <c r="AB684" s="221"/>
      <c r="AC684" s="221"/>
      <c r="AD684" s="221"/>
      <c r="AE684" s="221"/>
      <c r="AF684" s="221"/>
      <c r="AG684" s="221"/>
      <c r="AH684" s="221"/>
      <c r="AI684" s="221"/>
    </row>
    <row r="685" spans="9:35"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  <c r="X685" s="221"/>
      <c r="Y685" s="221"/>
      <c r="Z685" s="221"/>
      <c r="AA685" s="221"/>
      <c r="AB685" s="221"/>
      <c r="AC685" s="221"/>
      <c r="AD685" s="221"/>
      <c r="AE685" s="221"/>
      <c r="AF685" s="221"/>
      <c r="AG685" s="221"/>
      <c r="AH685" s="221"/>
      <c r="AI685" s="221"/>
    </row>
    <row r="686" spans="9:35"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  <c r="X686" s="221"/>
      <c r="Y686" s="221"/>
      <c r="Z686" s="221"/>
      <c r="AA686" s="221"/>
      <c r="AB686" s="221"/>
      <c r="AC686" s="221"/>
      <c r="AD686" s="221"/>
      <c r="AE686" s="221"/>
      <c r="AF686" s="221"/>
      <c r="AG686" s="221"/>
      <c r="AH686" s="221"/>
      <c r="AI686" s="221"/>
    </row>
    <row r="687" spans="9:35"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  <c r="X687" s="221"/>
      <c r="Y687" s="221"/>
      <c r="Z687" s="221"/>
      <c r="AA687" s="221"/>
      <c r="AB687" s="221"/>
      <c r="AC687" s="221"/>
      <c r="AD687" s="221"/>
      <c r="AE687" s="221"/>
      <c r="AF687" s="221"/>
      <c r="AG687" s="221"/>
      <c r="AH687" s="221"/>
      <c r="AI687" s="221"/>
    </row>
    <row r="688" spans="9:35"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  <c r="X688" s="221"/>
      <c r="Y688" s="221"/>
      <c r="Z688" s="221"/>
      <c r="AA688" s="221"/>
      <c r="AB688" s="221"/>
      <c r="AC688" s="221"/>
      <c r="AD688" s="221"/>
      <c r="AE688" s="221"/>
      <c r="AF688" s="221"/>
      <c r="AG688" s="221"/>
      <c r="AH688" s="221"/>
      <c r="AI688" s="221"/>
    </row>
    <row r="689" spans="9:35"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  <c r="X689" s="221"/>
      <c r="Y689" s="221"/>
      <c r="Z689" s="221"/>
      <c r="AA689" s="221"/>
      <c r="AB689" s="221"/>
      <c r="AC689" s="221"/>
      <c r="AD689" s="221"/>
      <c r="AE689" s="221"/>
      <c r="AF689" s="221"/>
      <c r="AG689" s="221"/>
      <c r="AH689" s="221"/>
      <c r="AI689" s="221"/>
    </row>
    <row r="690" spans="9:35"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  <c r="X690" s="221"/>
      <c r="Y690" s="221"/>
      <c r="Z690" s="221"/>
      <c r="AA690" s="221"/>
      <c r="AB690" s="221"/>
      <c r="AC690" s="221"/>
      <c r="AD690" s="221"/>
      <c r="AE690" s="221"/>
      <c r="AF690" s="221"/>
      <c r="AG690" s="221"/>
      <c r="AH690" s="221"/>
      <c r="AI690" s="221"/>
    </row>
    <row r="691" spans="9:35"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  <c r="X691" s="221"/>
      <c r="Y691" s="221"/>
      <c r="Z691" s="221"/>
      <c r="AA691" s="221"/>
      <c r="AB691" s="221"/>
      <c r="AC691" s="221"/>
      <c r="AD691" s="221"/>
      <c r="AE691" s="221"/>
      <c r="AF691" s="221"/>
      <c r="AG691" s="221"/>
      <c r="AH691" s="221"/>
      <c r="AI691" s="221"/>
    </row>
    <row r="692" spans="9:35"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</row>
    <row r="693" spans="9:35"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</row>
    <row r="694" spans="9:35"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</row>
    <row r="695" spans="9:35"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</row>
    <row r="696" spans="9:35"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</row>
    <row r="697" spans="9:35"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  <c r="X697" s="221"/>
      <c r="Y697" s="221"/>
      <c r="Z697" s="221"/>
      <c r="AA697" s="221"/>
      <c r="AB697" s="221"/>
      <c r="AC697" s="221"/>
      <c r="AD697" s="221"/>
      <c r="AE697" s="221"/>
      <c r="AF697" s="221"/>
      <c r="AG697" s="221"/>
      <c r="AH697" s="221"/>
      <c r="AI697" s="221"/>
    </row>
    <row r="698" spans="9:35"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  <c r="X698" s="221"/>
      <c r="Y698" s="221"/>
      <c r="Z698" s="221"/>
      <c r="AA698" s="221"/>
      <c r="AB698" s="221"/>
      <c r="AC698" s="221"/>
      <c r="AD698" s="221"/>
      <c r="AE698" s="221"/>
      <c r="AF698" s="221"/>
      <c r="AG698" s="221"/>
      <c r="AH698" s="221"/>
      <c r="AI698" s="221"/>
    </row>
    <row r="699" spans="9:35"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  <c r="X699" s="221"/>
      <c r="Y699" s="221"/>
      <c r="Z699" s="221"/>
      <c r="AA699" s="221"/>
      <c r="AB699" s="221"/>
      <c r="AC699" s="221"/>
      <c r="AD699" s="221"/>
      <c r="AE699" s="221"/>
      <c r="AF699" s="221"/>
      <c r="AG699" s="221"/>
      <c r="AH699" s="221"/>
      <c r="AI699" s="221"/>
    </row>
    <row r="700" spans="9:35"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  <c r="X700" s="221"/>
      <c r="Y700" s="221"/>
      <c r="Z700" s="221"/>
      <c r="AA700" s="221"/>
      <c r="AB700" s="221"/>
      <c r="AC700" s="221"/>
      <c r="AD700" s="221"/>
      <c r="AE700" s="221"/>
      <c r="AF700" s="221"/>
      <c r="AG700" s="221"/>
      <c r="AH700" s="221"/>
      <c r="AI700" s="221"/>
    </row>
    <row r="701" spans="9:35"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  <c r="X701" s="221"/>
      <c r="Y701" s="221"/>
      <c r="Z701" s="221"/>
      <c r="AA701" s="221"/>
      <c r="AB701" s="221"/>
      <c r="AC701" s="221"/>
      <c r="AD701" s="221"/>
      <c r="AE701" s="221"/>
      <c r="AF701" s="221"/>
      <c r="AG701" s="221"/>
      <c r="AH701" s="221"/>
      <c r="AI701" s="221"/>
    </row>
    <row r="702" spans="9:35"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  <c r="X702" s="221"/>
      <c r="Y702" s="221"/>
      <c r="Z702" s="221"/>
      <c r="AA702" s="221"/>
      <c r="AB702" s="221"/>
      <c r="AC702" s="221"/>
      <c r="AD702" s="221"/>
      <c r="AE702" s="221"/>
      <c r="AF702" s="221"/>
      <c r="AG702" s="221"/>
      <c r="AH702" s="221"/>
      <c r="AI702" s="221"/>
    </row>
    <row r="703" spans="9:35"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  <c r="X703" s="221"/>
      <c r="Y703" s="221"/>
      <c r="Z703" s="221"/>
      <c r="AA703" s="221"/>
      <c r="AB703" s="221"/>
      <c r="AC703" s="221"/>
      <c r="AD703" s="221"/>
      <c r="AE703" s="221"/>
      <c r="AF703" s="221"/>
      <c r="AG703" s="221"/>
      <c r="AH703" s="221"/>
      <c r="AI703" s="221"/>
    </row>
    <row r="704" spans="9:35"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  <c r="X704" s="221"/>
      <c r="Y704" s="221"/>
      <c r="Z704" s="221"/>
      <c r="AA704" s="221"/>
      <c r="AB704" s="221"/>
      <c r="AC704" s="221"/>
      <c r="AD704" s="221"/>
      <c r="AE704" s="221"/>
      <c r="AF704" s="221"/>
      <c r="AG704" s="221"/>
      <c r="AH704" s="221"/>
      <c r="AI704" s="221"/>
    </row>
    <row r="705" spans="9:35"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  <c r="X705" s="221"/>
      <c r="Y705" s="221"/>
      <c r="Z705" s="221"/>
      <c r="AA705" s="221"/>
      <c r="AB705" s="221"/>
      <c r="AC705" s="221"/>
      <c r="AD705" s="221"/>
      <c r="AE705" s="221"/>
      <c r="AF705" s="221"/>
      <c r="AG705" s="221"/>
      <c r="AH705" s="221"/>
      <c r="AI705" s="221"/>
    </row>
    <row r="706" spans="9:35"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  <c r="AA706" s="221"/>
      <c r="AB706" s="221"/>
      <c r="AC706" s="221"/>
      <c r="AD706" s="221"/>
      <c r="AE706" s="221"/>
      <c r="AF706" s="221"/>
      <c r="AG706" s="221"/>
      <c r="AH706" s="221"/>
      <c r="AI706" s="221"/>
    </row>
    <row r="707" spans="9:35"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  <c r="AA707" s="221"/>
      <c r="AB707" s="221"/>
      <c r="AC707" s="221"/>
      <c r="AD707" s="221"/>
      <c r="AE707" s="221"/>
      <c r="AF707" s="221"/>
      <c r="AG707" s="221"/>
      <c r="AH707" s="221"/>
      <c r="AI707" s="221"/>
    </row>
    <row r="708" spans="9:35"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  <c r="AA708" s="221"/>
      <c r="AB708" s="221"/>
      <c r="AC708" s="221"/>
      <c r="AD708" s="221"/>
      <c r="AE708" s="221"/>
      <c r="AF708" s="221"/>
      <c r="AG708" s="221"/>
      <c r="AH708" s="221"/>
      <c r="AI708" s="221"/>
    </row>
    <row r="709" spans="9:35"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  <c r="AA709" s="221"/>
      <c r="AB709" s="221"/>
      <c r="AC709" s="221"/>
      <c r="AD709" s="221"/>
      <c r="AE709" s="221"/>
      <c r="AF709" s="221"/>
      <c r="AG709" s="221"/>
      <c r="AH709" s="221"/>
      <c r="AI709" s="221"/>
    </row>
    <row r="710" spans="9:35"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  <c r="AA710" s="221"/>
      <c r="AB710" s="221"/>
      <c r="AC710" s="221"/>
      <c r="AD710" s="221"/>
      <c r="AE710" s="221"/>
      <c r="AF710" s="221"/>
      <c r="AG710" s="221"/>
      <c r="AH710" s="221"/>
      <c r="AI710" s="221"/>
    </row>
    <row r="711" spans="9:35"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  <c r="X711" s="221"/>
      <c r="Y711" s="221"/>
      <c r="Z711" s="221"/>
      <c r="AA711" s="221"/>
      <c r="AB711" s="221"/>
      <c r="AC711" s="221"/>
      <c r="AD711" s="221"/>
      <c r="AE711" s="221"/>
      <c r="AF711" s="221"/>
      <c r="AG711" s="221"/>
      <c r="AH711" s="221"/>
      <c r="AI711" s="221"/>
    </row>
    <row r="712" spans="9:35"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  <c r="X712" s="221"/>
      <c r="Y712" s="221"/>
      <c r="Z712" s="221"/>
      <c r="AA712" s="221"/>
      <c r="AB712" s="221"/>
      <c r="AC712" s="221"/>
      <c r="AD712" s="221"/>
      <c r="AE712" s="221"/>
      <c r="AF712" s="221"/>
      <c r="AG712" s="221"/>
      <c r="AH712" s="221"/>
      <c r="AI712" s="221"/>
    </row>
    <row r="713" spans="9:35"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  <c r="X713" s="221"/>
      <c r="Y713" s="221"/>
      <c r="Z713" s="221"/>
      <c r="AA713" s="221"/>
      <c r="AB713" s="221"/>
      <c r="AC713" s="221"/>
      <c r="AD713" s="221"/>
      <c r="AE713" s="221"/>
      <c r="AF713" s="221"/>
      <c r="AG713" s="221"/>
      <c r="AH713" s="221"/>
      <c r="AI713" s="221"/>
    </row>
    <row r="714" spans="9:35"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  <c r="X714" s="221"/>
      <c r="Y714" s="221"/>
      <c r="Z714" s="221"/>
      <c r="AA714" s="221"/>
      <c r="AB714" s="221"/>
      <c r="AC714" s="221"/>
      <c r="AD714" s="221"/>
      <c r="AE714" s="221"/>
      <c r="AF714" s="221"/>
      <c r="AG714" s="221"/>
      <c r="AH714" s="221"/>
      <c r="AI714" s="221"/>
    </row>
    <row r="715" spans="9:35"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  <c r="X715" s="221"/>
      <c r="Y715" s="221"/>
      <c r="Z715" s="221"/>
      <c r="AA715" s="221"/>
      <c r="AB715" s="221"/>
      <c r="AC715" s="221"/>
      <c r="AD715" s="221"/>
      <c r="AE715" s="221"/>
      <c r="AF715" s="221"/>
      <c r="AG715" s="221"/>
      <c r="AH715" s="221"/>
      <c r="AI715" s="221"/>
    </row>
    <row r="716" spans="9:35"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  <c r="X716" s="221"/>
      <c r="Y716" s="221"/>
      <c r="Z716" s="221"/>
      <c r="AA716" s="221"/>
      <c r="AB716" s="221"/>
      <c r="AC716" s="221"/>
      <c r="AD716" s="221"/>
      <c r="AE716" s="221"/>
      <c r="AF716" s="221"/>
      <c r="AG716" s="221"/>
      <c r="AH716" s="221"/>
      <c r="AI716" s="221"/>
    </row>
    <row r="717" spans="9:35"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  <c r="X717" s="221"/>
      <c r="Y717" s="221"/>
      <c r="Z717" s="221"/>
      <c r="AA717" s="221"/>
      <c r="AB717" s="221"/>
      <c r="AC717" s="221"/>
      <c r="AD717" s="221"/>
      <c r="AE717" s="221"/>
      <c r="AF717" s="221"/>
      <c r="AG717" s="221"/>
      <c r="AH717" s="221"/>
      <c r="AI717" s="221"/>
    </row>
    <row r="718" spans="9:35"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  <c r="X718" s="221"/>
      <c r="Y718" s="221"/>
      <c r="Z718" s="221"/>
      <c r="AA718" s="221"/>
      <c r="AB718" s="221"/>
      <c r="AC718" s="221"/>
      <c r="AD718" s="221"/>
      <c r="AE718" s="221"/>
      <c r="AF718" s="221"/>
      <c r="AG718" s="221"/>
      <c r="AH718" s="221"/>
      <c r="AI718" s="221"/>
    </row>
    <row r="719" spans="9:35"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  <c r="X719" s="221"/>
      <c r="Y719" s="221"/>
      <c r="Z719" s="221"/>
      <c r="AA719" s="221"/>
      <c r="AB719" s="221"/>
      <c r="AC719" s="221"/>
      <c r="AD719" s="221"/>
      <c r="AE719" s="221"/>
      <c r="AF719" s="221"/>
      <c r="AG719" s="221"/>
      <c r="AH719" s="221"/>
      <c r="AI719" s="221"/>
    </row>
    <row r="720" spans="9:35"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  <c r="X720" s="221"/>
      <c r="Y720" s="221"/>
      <c r="Z720" s="221"/>
      <c r="AA720" s="221"/>
      <c r="AB720" s="221"/>
      <c r="AC720" s="221"/>
      <c r="AD720" s="221"/>
      <c r="AE720" s="221"/>
      <c r="AF720" s="221"/>
      <c r="AG720" s="221"/>
      <c r="AH720" s="221"/>
      <c r="AI720" s="221"/>
    </row>
    <row r="721" spans="9:35"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  <c r="X721" s="221"/>
      <c r="Y721" s="221"/>
      <c r="Z721" s="221"/>
      <c r="AA721" s="221"/>
      <c r="AB721" s="221"/>
      <c r="AC721" s="221"/>
      <c r="AD721" s="221"/>
      <c r="AE721" s="221"/>
      <c r="AF721" s="221"/>
      <c r="AG721" s="221"/>
      <c r="AH721" s="221"/>
      <c r="AI721" s="221"/>
    </row>
    <row r="722" spans="9:35"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  <c r="X722" s="221"/>
      <c r="Y722" s="221"/>
      <c r="Z722" s="221"/>
      <c r="AA722" s="221"/>
      <c r="AB722" s="221"/>
      <c r="AC722" s="221"/>
      <c r="AD722" s="221"/>
      <c r="AE722" s="221"/>
      <c r="AF722" s="221"/>
      <c r="AG722" s="221"/>
      <c r="AH722" s="221"/>
      <c r="AI722" s="221"/>
    </row>
    <row r="723" spans="9:35"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  <c r="X723" s="221"/>
      <c r="Y723" s="221"/>
      <c r="Z723" s="221"/>
      <c r="AA723" s="221"/>
      <c r="AB723" s="221"/>
      <c r="AC723" s="221"/>
      <c r="AD723" s="221"/>
      <c r="AE723" s="221"/>
      <c r="AF723" s="221"/>
      <c r="AG723" s="221"/>
      <c r="AH723" s="221"/>
      <c r="AI723" s="221"/>
    </row>
    <row r="724" spans="9:35"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  <c r="X724" s="221"/>
      <c r="Y724" s="221"/>
      <c r="Z724" s="221"/>
      <c r="AA724" s="221"/>
      <c r="AB724" s="221"/>
      <c r="AC724" s="221"/>
      <c r="AD724" s="221"/>
      <c r="AE724" s="221"/>
      <c r="AF724" s="221"/>
      <c r="AG724" s="221"/>
      <c r="AH724" s="221"/>
      <c r="AI724" s="221"/>
    </row>
    <row r="725" spans="9:35"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  <c r="X725" s="221"/>
      <c r="Y725" s="221"/>
      <c r="Z725" s="221"/>
      <c r="AA725" s="221"/>
      <c r="AB725" s="221"/>
      <c r="AC725" s="221"/>
      <c r="AD725" s="221"/>
      <c r="AE725" s="221"/>
      <c r="AF725" s="221"/>
      <c r="AG725" s="221"/>
      <c r="AH725" s="221"/>
      <c r="AI725" s="221"/>
    </row>
    <row r="726" spans="9:35"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  <c r="X726" s="221"/>
      <c r="Y726" s="221"/>
      <c r="Z726" s="221"/>
      <c r="AA726" s="221"/>
      <c r="AB726" s="221"/>
      <c r="AC726" s="221"/>
      <c r="AD726" s="221"/>
      <c r="AE726" s="221"/>
      <c r="AF726" s="221"/>
      <c r="AG726" s="221"/>
      <c r="AH726" s="221"/>
      <c r="AI726" s="221"/>
    </row>
    <row r="727" spans="9:35"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  <c r="X727" s="221"/>
      <c r="Y727" s="221"/>
      <c r="Z727" s="221"/>
      <c r="AA727" s="221"/>
      <c r="AB727" s="221"/>
      <c r="AC727" s="221"/>
      <c r="AD727" s="221"/>
      <c r="AE727" s="221"/>
      <c r="AF727" s="221"/>
      <c r="AG727" s="221"/>
      <c r="AH727" s="221"/>
      <c r="AI727" s="221"/>
    </row>
    <row r="728" spans="9:35"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  <c r="X728" s="221"/>
      <c r="Y728" s="221"/>
      <c r="Z728" s="221"/>
      <c r="AA728" s="221"/>
      <c r="AB728" s="221"/>
      <c r="AC728" s="221"/>
      <c r="AD728" s="221"/>
      <c r="AE728" s="221"/>
      <c r="AF728" s="221"/>
      <c r="AG728" s="221"/>
      <c r="AH728" s="221"/>
      <c r="AI728" s="221"/>
    </row>
    <row r="729" spans="9:35"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  <c r="X729" s="221"/>
      <c r="Y729" s="221"/>
      <c r="Z729" s="221"/>
      <c r="AA729" s="221"/>
      <c r="AB729" s="221"/>
      <c r="AC729" s="221"/>
      <c r="AD729" s="221"/>
      <c r="AE729" s="221"/>
      <c r="AF729" s="221"/>
      <c r="AG729" s="221"/>
      <c r="AH729" s="221"/>
      <c r="AI729" s="221"/>
    </row>
    <row r="730" spans="9:35"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  <c r="X730" s="221"/>
      <c r="Y730" s="221"/>
      <c r="Z730" s="221"/>
      <c r="AA730" s="221"/>
      <c r="AB730" s="221"/>
      <c r="AC730" s="221"/>
      <c r="AD730" s="221"/>
      <c r="AE730" s="221"/>
      <c r="AF730" s="221"/>
      <c r="AG730" s="221"/>
      <c r="AH730" s="221"/>
      <c r="AI730" s="221"/>
    </row>
    <row r="731" spans="9:35"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  <c r="AA731" s="221"/>
      <c r="AB731" s="221"/>
      <c r="AC731" s="221"/>
      <c r="AD731" s="221"/>
      <c r="AE731" s="221"/>
      <c r="AF731" s="221"/>
      <c r="AG731" s="221"/>
      <c r="AH731" s="221"/>
      <c r="AI731" s="221"/>
    </row>
    <row r="732" spans="9:35"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  <c r="X732" s="221"/>
      <c r="Y732" s="221"/>
      <c r="Z732" s="221"/>
      <c r="AA732" s="221"/>
      <c r="AB732" s="221"/>
      <c r="AC732" s="221"/>
      <c r="AD732" s="221"/>
      <c r="AE732" s="221"/>
      <c r="AF732" s="221"/>
      <c r="AG732" s="221"/>
      <c r="AH732" s="221"/>
      <c r="AI732" s="221"/>
    </row>
    <row r="733" spans="9:35"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  <c r="X733" s="221"/>
      <c r="Y733" s="221"/>
      <c r="Z733" s="221"/>
      <c r="AA733" s="221"/>
      <c r="AB733" s="221"/>
      <c r="AC733" s="221"/>
      <c r="AD733" s="221"/>
      <c r="AE733" s="221"/>
      <c r="AF733" s="221"/>
      <c r="AG733" s="221"/>
      <c r="AH733" s="221"/>
      <c r="AI733" s="221"/>
    </row>
    <row r="734" spans="9:35"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  <c r="X734" s="221"/>
      <c r="Y734" s="221"/>
      <c r="Z734" s="221"/>
      <c r="AA734" s="221"/>
      <c r="AB734" s="221"/>
      <c r="AC734" s="221"/>
      <c r="AD734" s="221"/>
      <c r="AE734" s="221"/>
      <c r="AF734" s="221"/>
      <c r="AG734" s="221"/>
      <c r="AH734" s="221"/>
      <c r="AI734" s="221"/>
    </row>
    <row r="735" spans="9:35"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  <c r="X735" s="221"/>
      <c r="Y735" s="221"/>
      <c r="Z735" s="221"/>
      <c r="AA735" s="221"/>
      <c r="AB735" s="221"/>
      <c r="AC735" s="221"/>
      <c r="AD735" s="221"/>
      <c r="AE735" s="221"/>
      <c r="AF735" s="221"/>
      <c r="AG735" s="221"/>
      <c r="AH735" s="221"/>
      <c r="AI735" s="221"/>
    </row>
    <row r="736" spans="9:35"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  <c r="X736" s="221"/>
      <c r="Y736" s="221"/>
      <c r="Z736" s="221"/>
      <c r="AA736" s="221"/>
      <c r="AB736" s="221"/>
      <c r="AC736" s="221"/>
      <c r="AD736" s="221"/>
      <c r="AE736" s="221"/>
      <c r="AF736" s="221"/>
      <c r="AG736" s="221"/>
      <c r="AH736" s="221"/>
      <c r="AI736" s="221"/>
    </row>
    <row r="737" spans="9:35"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  <c r="X737" s="221"/>
      <c r="Y737" s="221"/>
      <c r="Z737" s="221"/>
      <c r="AA737" s="221"/>
      <c r="AB737" s="221"/>
      <c r="AC737" s="221"/>
      <c r="AD737" s="221"/>
      <c r="AE737" s="221"/>
      <c r="AF737" s="221"/>
      <c r="AG737" s="221"/>
      <c r="AH737" s="221"/>
      <c r="AI737" s="221"/>
    </row>
    <row r="738" spans="9:35"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  <c r="X738" s="221"/>
      <c r="Y738" s="221"/>
      <c r="Z738" s="221"/>
      <c r="AA738" s="221"/>
      <c r="AB738" s="221"/>
      <c r="AC738" s="221"/>
      <c r="AD738" s="221"/>
      <c r="AE738" s="221"/>
      <c r="AF738" s="221"/>
      <c r="AG738" s="221"/>
      <c r="AH738" s="221"/>
      <c r="AI738" s="221"/>
    </row>
    <row r="739" spans="9:35"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  <c r="X739" s="221"/>
      <c r="Y739" s="221"/>
      <c r="Z739" s="221"/>
      <c r="AA739" s="221"/>
      <c r="AB739" s="221"/>
      <c r="AC739" s="221"/>
      <c r="AD739" s="221"/>
      <c r="AE739" s="221"/>
      <c r="AF739" s="221"/>
      <c r="AG739" s="221"/>
      <c r="AH739" s="221"/>
      <c r="AI739" s="221"/>
    </row>
    <row r="740" spans="9:35"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  <c r="X740" s="221"/>
      <c r="Y740" s="221"/>
      <c r="Z740" s="221"/>
      <c r="AA740" s="221"/>
      <c r="AB740" s="221"/>
      <c r="AC740" s="221"/>
      <c r="AD740" s="221"/>
      <c r="AE740" s="221"/>
      <c r="AF740" s="221"/>
      <c r="AG740" s="221"/>
      <c r="AH740" s="221"/>
      <c r="AI740" s="221"/>
    </row>
    <row r="741" spans="9:35"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  <c r="X741" s="221"/>
      <c r="Y741" s="221"/>
      <c r="Z741" s="221"/>
      <c r="AA741" s="221"/>
      <c r="AB741" s="221"/>
      <c r="AC741" s="221"/>
      <c r="AD741" s="221"/>
      <c r="AE741" s="221"/>
      <c r="AF741" s="221"/>
      <c r="AG741" s="221"/>
      <c r="AH741" s="221"/>
      <c r="AI741" s="221"/>
    </row>
    <row r="742" spans="9:35"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  <c r="X742" s="221"/>
      <c r="Y742" s="221"/>
      <c r="Z742" s="221"/>
      <c r="AA742" s="221"/>
      <c r="AB742" s="221"/>
      <c r="AC742" s="221"/>
      <c r="AD742" s="221"/>
      <c r="AE742" s="221"/>
      <c r="AF742" s="221"/>
      <c r="AG742" s="221"/>
      <c r="AH742" s="221"/>
      <c r="AI742" s="221"/>
    </row>
    <row r="743" spans="9:35"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  <c r="X743" s="221"/>
      <c r="Y743" s="221"/>
      <c r="Z743" s="221"/>
      <c r="AA743" s="221"/>
      <c r="AB743" s="221"/>
      <c r="AC743" s="221"/>
      <c r="AD743" s="221"/>
      <c r="AE743" s="221"/>
      <c r="AF743" s="221"/>
      <c r="AG743" s="221"/>
      <c r="AH743" s="221"/>
      <c r="AI743" s="221"/>
    </row>
    <row r="744" spans="9:35"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  <c r="X744" s="221"/>
      <c r="Y744" s="221"/>
      <c r="Z744" s="221"/>
      <c r="AA744" s="221"/>
      <c r="AB744" s="221"/>
      <c r="AC744" s="221"/>
      <c r="AD744" s="221"/>
      <c r="AE744" s="221"/>
      <c r="AF744" s="221"/>
      <c r="AG744" s="221"/>
      <c r="AH744" s="221"/>
      <c r="AI744" s="221"/>
    </row>
    <row r="745" spans="9:35"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  <c r="AA745" s="221"/>
      <c r="AB745" s="221"/>
      <c r="AC745" s="221"/>
      <c r="AD745" s="221"/>
      <c r="AE745" s="221"/>
      <c r="AF745" s="221"/>
      <c r="AG745" s="221"/>
      <c r="AH745" s="221"/>
      <c r="AI745" s="221"/>
    </row>
    <row r="746" spans="9:35"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  <c r="X746" s="221"/>
      <c r="Y746" s="221"/>
      <c r="Z746" s="221"/>
      <c r="AA746" s="221"/>
      <c r="AB746" s="221"/>
      <c r="AC746" s="221"/>
      <c r="AD746" s="221"/>
      <c r="AE746" s="221"/>
      <c r="AF746" s="221"/>
      <c r="AG746" s="221"/>
      <c r="AH746" s="221"/>
      <c r="AI746" s="221"/>
    </row>
    <row r="747" spans="9:35"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  <c r="X747" s="221"/>
      <c r="Y747" s="221"/>
      <c r="Z747" s="221"/>
      <c r="AA747" s="221"/>
      <c r="AB747" s="221"/>
      <c r="AC747" s="221"/>
      <c r="AD747" s="221"/>
      <c r="AE747" s="221"/>
      <c r="AF747" s="221"/>
      <c r="AG747" s="221"/>
      <c r="AH747" s="221"/>
      <c r="AI747" s="221"/>
    </row>
    <row r="748" spans="9:35"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  <c r="X748" s="221"/>
      <c r="Y748" s="221"/>
      <c r="Z748" s="221"/>
      <c r="AA748" s="221"/>
      <c r="AB748" s="221"/>
      <c r="AC748" s="221"/>
      <c r="AD748" s="221"/>
      <c r="AE748" s="221"/>
      <c r="AF748" s="221"/>
      <c r="AG748" s="221"/>
      <c r="AH748" s="221"/>
      <c r="AI748" s="221"/>
    </row>
    <row r="749" spans="9:35"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  <c r="X749" s="221"/>
      <c r="Y749" s="221"/>
      <c r="Z749" s="221"/>
      <c r="AA749" s="221"/>
      <c r="AB749" s="221"/>
      <c r="AC749" s="221"/>
      <c r="AD749" s="221"/>
      <c r="AE749" s="221"/>
      <c r="AF749" s="221"/>
      <c r="AG749" s="221"/>
      <c r="AH749" s="221"/>
      <c r="AI749" s="221"/>
    </row>
    <row r="750" spans="9:35"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  <c r="X750" s="221"/>
      <c r="Y750" s="221"/>
      <c r="Z750" s="221"/>
      <c r="AA750" s="221"/>
      <c r="AB750" s="221"/>
      <c r="AC750" s="221"/>
      <c r="AD750" s="221"/>
      <c r="AE750" s="221"/>
      <c r="AF750" s="221"/>
      <c r="AG750" s="221"/>
      <c r="AH750" s="221"/>
      <c r="AI750" s="221"/>
    </row>
    <row r="751" spans="9:35"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  <c r="X751" s="221"/>
      <c r="Y751" s="221"/>
      <c r="Z751" s="221"/>
      <c r="AA751" s="221"/>
      <c r="AB751" s="221"/>
      <c r="AC751" s="221"/>
      <c r="AD751" s="221"/>
      <c r="AE751" s="221"/>
      <c r="AF751" s="221"/>
      <c r="AG751" s="221"/>
      <c r="AH751" s="221"/>
      <c r="AI751" s="221"/>
    </row>
    <row r="752" spans="9:35"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  <c r="X752" s="221"/>
      <c r="Y752" s="221"/>
      <c r="Z752" s="221"/>
      <c r="AA752" s="221"/>
      <c r="AB752" s="221"/>
      <c r="AC752" s="221"/>
      <c r="AD752" s="221"/>
      <c r="AE752" s="221"/>
      <c r="AF752" s="221"/>
      <c r="AG752" s="221"/>
      <c r="AH752" s="221"/>
      <c r="AI752" s="221"/>
    </row>
    <row r="753" spans="9:35"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  <c r="X753" s="221"/>
      <c r="Y753" s="221"/>
      <c r="Z753" s="221"/>
      <c r="AA753" s="221"/>
      <c r="AB753" s="221"/>
      <c r="AC753" s="221"/>
      <c r="AD753" s="221"/>
      <c r="AE753" s="221"/>
      <c r="AF753" s="221"/>
      <c r="AG753" s="221"/>
      <c r="AH753" s="221"/>
      <c r="AI753" s="221"/>
    </row>
    <row r="754" spans="9:35"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  <c r="X754" s="221"/>
      <c r="Y754" s="221"/>
      <c r="Z754" s="221"/>
      <c r="AA754" s="221"/>
      <c r="AB754" s="221"/>
      <c r="AC754" s="221"/>
      <c r="AD754" s="221"/>
      <c r="AE754" s="221"/>
      <c r="AF754" s="221"/>
      <c r="AG754" s="221"/>
      <c r="AH754" s="221"/>
      <c r="AI754" s="221"/>
    </row>
    <row r="755" spans="9:35"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  <c r="X755" s="221"/>
      <c r="Y755" s="221"/>
      <c r="Z755" s="221"/>
      <c r="AA755" s="221"/>
      <c r="AB755" s="221"/>
      <c r="AC755" s="221"/>
      <c r="AD755" s="221"/>
      <c r="AE755" s="221"/>
      <c r="AF755" s="221"/>
      <c r="AG755" s="221"/>
      <c r="AH755" s="221"/>
      <c r="AI755" s="221"/>
    </row>
    <row r="756" spans="9:35"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  <c r="X756" s="221"/>
      <c r="Y756" s="221"/>
      <c r="Z756" s="221"/>
      <c r="AA756" s="221"/>
      <c r="AB756" s="221"/>
      <c r="AC756" s="221"/>
      <c r="AD756" s="221"/>
      <c r="AE756" s="221"/>
      <c r="AF756" s="221"/>
      <c r="AG756" s="221"/>
      <c r="AH756" s="221"/>
      <c r="AI756" s="221"/>
    </row>
    <row r="757" spans="9:35"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  <c r="X757" s="221"/>
      <c r="Y757" s="221"/>
      <c r="Z757" s="221"/>
      <c r="AA757" s="221"/>
      <c r="AB757" s="221"/>
      <c r="AC757" s="221"/>
      <c r="AD757" s="221"/>
      <c r="AE757" s="221"/>
      <c r="AF757" s="221"/>
      <c r="AG757" s="221"/>
      <c r="AH757" s="221"/>
      <c r="AI757" s="221"/>
    </row>
    <row r="758" spans="9:35"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  <c r="AA758" s="221"/>
      <c r="AB758" s="221"/>
      <c r="AC758" s="221"/>
      <c r="AD758" s="221"/>
      <c r="AE758" s="221"/>
      <c r="AF758" s="221"/>
      <c r="AG758" s="221"/>
      <c r="AH758" s="221"/>
      <c r="AI758" s="221"/>
    </row>
    <row r="759" spans="9:35"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  <c r="X759" s="221"/>
      <c r="Y759" s="221"/>
      <c r="Z759" s="221"/>
      <c r="AA759" s="221"/>
      <c r="AB759" s="221"/>
      <c r="AC759" s="221"/>
      <c r="AD759" s="221"/>
      <c r="AE759" s="221"/>
      <c r="AF759" s="221"/>
      <c r="AG759" s="221"/>
      <c r="AH759" s="221"/>
      <c r="AI759" s="221"/>
    </row>
    <row r="760" spans="9:35"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  <c r="X760" s="221"/>
      <c r="Y760" s="221"/>
      <c r="Z760" s="221"/>
      <c r="AA760" s="221"/>
      <c r="AB760" s="221"/>
      <c r="AC760" s="221"/>
      <c r="AD760" s="221"/>
      <c r="AE760" s="221"/>
      <c r="AF760" s="221"/>
      <c r="AG760" s="221"/>
      <c r="AH760" s="221"/>
      <c r="AI760" s="221"/>
    </row>
    <row r="761" spans="9:35"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  <c r="X761" s="221"/>
      <c r="Y761" s="221"/>
      <c r="Z761" s="221"/>
      <c r="AA761" s="221"/>
      <c r="AB761" s="221"/>
      <c r="AC761" s="221"/>
      <c r="AD761" s="221"/>
      <c r="AE761" s="221"/>
      <c r="AF761" s="221"/>
      <c r="AG761" s="221"/>
      <c r="AH761" s="221"/>
      <c r="AI761" s="221"/>
    </row>
    <row r="762" spans="9:35"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  <c r="AA762" s="221"/>
      <c r="AB762" s="221"/>
      <c r="AC762" s="221"/>
      <c r="AD762" s="221"/>
      <c r="AE762" s="221"/>
      <c r="AF762" s="221"/>
      <c r="AG762" s="221"/>
      <c r="AH762" s="221"/>
      <c r="AI762" s="221"/>
    </row>
    <row r="763" spans="9:35"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  <c r="X763" s="221"/>
      <c r="Y763" s="221"/>
      <c r="Z763" s="221"/>
      <c r="AA763" s="221"/>
      <c r="AB763" s="221"/>
      <c r="AC763" s="221"/>
      <c r="AD763" s="221"/>
      <c r="AE763" s="221"/>
      <c r="AF763" s="221"/>
      <c r="AG763" s="221"/>
      <c r="AH763" s="221"/>
      <c r="AI763" s="221"/>
    </row>
    <row r="764" spans="9:35"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  <c r="X764" s="221"/>
      <c r="Y764" s="221"/>
      <c r="Z764" s="221"/>
      <c r="AA764" s="221"/>
      <c r="AB764" s="221"/>
      <c r="AC764" s="221"/>
      <c r="AD764" s="221"/>
      <c r="AE764" s="221"/>
      <c r="AF764" s="221"/>
      <c r="AG764" s="221"/>
      <c r="AH764" s="221"/>
      <c r="AI764" s="221"/>
    </row>
    <row r="765" spans="9:35"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  <c r="X765" s="221"/>
      <c r="Y765" s="221"/>
      <c r="Z765" s="221"/>
      <c r="AA765" s="221"/>
      <c r="AB765" s="221"/>
      <c r="AC765" s="221"/>
      <c r="AD765" s="221"/>
      <c r="AE765" s="221"/>
      <c r="AF765" s="221"/>
      <c r="AG765" s="221"/>
      <c r="AH765" s="221"/>
      <c r="AI765" s="221"/>
    </row>
    <row r="766" spans="9:35"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  <c r="X766" s="221"/>
      <c r="Y766" s="221"/>
      <c r="Z766" s="221"/>
      <c r="AA766" s="221"/>
      <c r="AB766" s="221"/>
      <c r="AC766" s="221"/>
      <c r="AD766" s="221"/>
      <c r="AE766" s="221"/>
      <c r="AF766" s="221"/>
      <c r="AG766" s="221"/>
      <c r="AH766" s="221"/>
      <c r="AI766" s="221"/>
    </row>
    <row r="767" spans="9:35"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  <c r="AA767" s="221"/>
      <c r="AB767" s="221"/>
      <c r="AC767" s="221"/>
      <c r="AD767" s="221"/>
      <c r="AE767" s="221"/>
      <c r="AF767" s="221"/>
      <c r="AG767" s="221"/>
      <c r="AH767" s="221"/>
      <c r="AI767" s="221"/>
    </row>
    <row r="768" spans="9:35"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  <c r="X768" s="221"/>
      <c r="Y768" s="221"/>
      <c r="Z768" s="221"/>
      <c r="AA768" s="221"/>
      <c r="AB768" s="221"/>
      <c r="AC768" s="221"/>
      <c r="AD768" s="221"/>
      <c r="AE768" s="221"/>
      <c r="AF768" s="221"/>
      <c r="AG768" s="221"/>
      <c r="AH768" s="221"/>
      <c r="AI768" s="221"/>
    </row>
    <row r="769" spans="9:35"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  <c r="X769" s="221"/>
      <c r="Y769" s="221"/>
      <c r="Z769" s="221"/>
      <c r="AA769" s="221"/>
      <c r="AB769" s="221"/>
      <c r="AC769" s="221"/>
      <c r="AD769" s="221"/>
      <c r="AE769" s="221"/>
      <c r="AF769" s="221"/>
      <c r="AG769" s="221"/>
      <c r="AH769" s="221"/>
      <c r="AI769" s="221"/>
    </row>
    <row r="770" spans="9:35"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  <c r="X770" s="221"/>
      <c r="Y770" s="221"/>
      <c r="Z770" s="221"/>
      <c r="AA770" s="221"/>
      <c r="AB770" s="221"/>
      <c r="AC770" s="221"/>
      <c r="AD770" s="221"/>
      <c r="AE770" s="221"/>
      <c r="AF770" s="221"/>
      <c r="AG770" s="221"/>
      <c r="AH770" s="221"/>
      <c r="AI770" s="221"/>
    </row>
    <row r="771" spans="9:35"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  <c r="X771" s="221"/>
      <c r="Y771" s="221"/>
      <c r="Z771" s="221"/>
      <c r="AA771" s="221"/>
      <c r="AB771" s="221"/>
      <c r="AC771" s="221"/>
      <c r="AD771" s="221"/>
      <c r="AE771" s="221"/>
      <c r="AF771" s="221"/>
      <c r="AG771" s="221"/>
      <c r="AH771" s="221"/>
      <c r="AI771" s="221"/>
    </row>
    <row r="772" spans="9:35"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  <c r="X772" s="221"/>
      <c r="Y772" s="221"/>
      <c r="Z772" s="221"/>
      <c r="AA772" s="221"/>
      <c r="AB772" s="221"/>
      <c r="AC772" s="221"/>
      <c r="AD772" s="221"/>
      <c r="AE772" s="221"/>
      <c r="AF772" s="221"/>
      <c r="AG772" s="221"/>
      <c r="AH772" s="221"/>
      <c r="AI772" s="221"/>
    </row>
    <row r="773" spans="9:35"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  <c r="X773" s="221"/>
      <c r="Y773" s="221"/>
      <c r="Z773" s="221"/>
      <c r="AA773" s="221"/>
      <c r="AB773" s="221"/>
      <c r="AC773" s="221"/>
      <c r="AD773" s="221"/>
      <c r="AE773" s="221"/>
      <c r="AF773" s="221"/>
      <c r="AG773" s="221"/>
      <c r="AH773" s="221"/>
      <c r="AI773" s="221"/>
    </row>
    <row r="774" spans="9:35"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  <c r="X774" s="221"/>
      <c r="Y774" s="221"/>
      <c r="Z774" s="221"/>
      <c r="AA774" s="221"/>
      <c r="AB774" s="221"/>
      <c r="AC774" s="221"/>
      <c r="AD774" s="221"/>
      <c r="AE774" s="221"/>
      <c r="AF774" s="221"/>
      <c r="AG774" s="221"/>
      <c r="AH774" s="221"/>
      <c r="AI774" s="221"/>
    </row>
    <row r="775" spans="9:35"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  <c r="X775" s="221"/>
      <c r="Y775" s="221"/>
      <c r="Z775" s="221"/>
      <c r="AA775" s="221"/>
      <c r="AB775" s="221"/>
      <c r="AC775" s="221"/>
      <c r="AD775" s="221"/>
      <c r="AE775" s="221"/>
      <c r="AF775" s="221"/>
      <c r="AG775" s="221"/>
      <c r="AH775" s="221"/>
      <c r="AI775" s="221"/>
    </row>
    <row r="776" spans="9:35"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  <c r="X776" s="221"/>
      <c r="Y776" s="221"/>
      <c r="Z776" s="221"/>
      <c r="AA776" s="221"/>
      <c r="AB776" s="221"/>
      <c r="AC776" s="221"/>
      <c r="AD776" s="221"/>
      <c r="AE776" s="221"/>
      <c r="AF776" s="221"/>
      <c r="AG776" s="221"/>
      <c r="AH776" s="221"/>
      <c r="AI776" s="221"/>
    </row>
    <row r="777" spans="9:35"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  <c r="X777" s="221"/>
      <c r="Y777" s="221"/>
      <c r="Z777" s="221"/>
      <c r="AA777" s="221"/>
      <c r="AB777" s="221"/>
      <c r="AC777" s="221"/>
      <c r="AD777" s="221"/>
      <c r="AE777" s="221"/>
      <c r="AF777" s="221"/>
      <c r="AG777" s="221"/>
      <c r="AH777" s="221"/>
      <c r="AI777" s="221"/>
    </row>
    <row r="778" spans="9:35"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  <c r="X778" s="221"/>
      <c r="Y778" s="221"/>
      <c r="Z778" s="221"/>
      <c r="AA778" s="221"/>
      <c r="AB778" s="221"/>
      <c r="AC778" s="221"/>
      <c r="AD778" s="221"/>
      <c r="AE778" s="221"/>
      <c r="AF778" s="221"/>
      <c r="AG778" s="221"/>
      <c r="AH778" s="221"/>
      <c r="AI778" s="221"/>
    </row>
    <row r="779" spans="9:35"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  <c r="AA779" s="221"/>
      <c r="AB779" s="221"/>
      <c r="AC779" s="221"/>
      <c r="AD779" s="221"/>
      <c r="AE779" s="221"/>
      <c r="AF779" s="221"/>
      <c r="AG779" s="221"/>
      <c r="AH779" s="221"/>
      <c r="AI779" s="221"/>
    </row>
    <row r="780" spans="9:35"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  <c r="X780" s="221"/>
      <c r="Y780" s="221"/>
      <c r="Z780" s="221"/>
      <c r="AA780" s="221"/>
      <c r="AB780" s="221"/>
      <c r="AC780" s="221"/>
      <c r="AD780" s="221"/>
      <c r="AE780" s="221"/>
      <c r="AF780" s="221"/>
      <c r="AG780" s="221"/>
      <c r="AH780" s="221"/>
      <c r="AI780" s="221"/>
    </row>
    <row r="781" spans="9:35"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  <c r="X781" s="221"/>
      <c r="Y781" s="221"/>
      <c r="Z781" s="221"/>
      <c r="AA781" s="221"/>
      <c r="AB781" s="221"/>
      <c r="AC781" s="221"/>
      <c r="AD781" s="221"/>
      <c r="AE781" s="221"/>
      <c r="AF781" s="221"/>
      <c r="AG781" s="221"/>
      <c r="AH781" s="221"/>
      <c r="AI781" s="221"/>
    </row>
    <row r="782" spans="9:35"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  <c r="AA782" s="221"/>
      <c r="AB782" s="221"/>
      <c r="AC782" s="221"/>
      <c r="AD782" s="221"/>
      <c r="AE782" s="221"/>
      <c r="AF782" s="221"/>
      <c r="AG782" s="221"/>
      <c r="AH782" s="221"/>
      <c r="AI782" s="221"/>
    </row>
    <row r="783" spans="9:35"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  <c r="X783" s="221"/>
      <c r="Y783" s="221"/>
      <c r="Z783" s="221"/>
      <c r="AA783" s="221"/>
      <c r="AB783" s="221"/>
      <c r="AC783" s="221"/>
      <c r="AD783" s="221"/>
      <c r="AE783" s="221"/>
      <c r="AF783" s="221"/>
      <c r="AG783" s="221"/>
      <c r="AH783" s="221"/>
      <c r="AI783" s="221"/>
    </row>
    <row r="784" spans="9:35"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  <c r="X784" s="221"/>
      <c r="Y784" s="221"/>
      <c r="Z784" s="221"/>
      <c r="AA784" s="221"/>
      <c r="AB784" s="221"/>
      <c r="AC784" s="221"/>
      <c r="AD784" s="221"/>
      <c r="AE784" s="221"/>
      <c r="AF784" s="221"/>
      <c r="AG784" s="221"/>
      <c r="AH784" s="221"/>
      <c r="AI784" s="221"/>
    </row>
    <row r="785" spans="9:35"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  <c r="X785" s="221"/>
      <c r="Y785" s="221"/>
      <c r="Z785" s="221"/>
      <c r="AA785" s="221"/>
      <c r="AB785" s="221"/>
      <c r="AC785" s="221"/>
      <c r="AD785" s="221"/>
      <c r="AE785" s="221"/>
      <c r="AF785" s="221"/>
      <c r="AG785" s="221"/>
      <c r="AH785" s="221"/>
      <c r="AI785" s="221"/>
    </row>
    <row r="786" spans="9:35"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  <c r="X786" s="221"/>
      <c r="Y786" s="221"/>
      <c r="Z786" s="221"/>
      <c r="AA786" s="221"/>
      <c r="AB786" s="221"/>
      <c r="AC786" s="221"/>
      <c r="AD786" s="221"/>
      <c r="AE786" s="221"/>
      <c r="AF786" s="221"/>
      <c r="AG786" s="221"/>
      <c r="AH786" s="221"/>
      <c r="AI786" s="221"/>
    </row>
    <row r="787" spans="9:35"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  <c r="X787" s="221"/>
      <c r="Y787" s="221"/>
      <c r="Z787" s="221"/>
      <c r="AA787" s="221"/>
      <c r="AB787" s="221"/>
      <c r="AC787" s="221"/>
      <c r="AD787" s="221"/>
      <c r="AE787" s="221"/>
      <c r="AF787" s="221"/>
      <c r="AG787" s="221"/>
      <c r="AH787" s="221"/>
      <c r="AI787" s="221"/>
    </row>
    <row r="788" spans="9:35"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  <c r="AA788" s="221"/>
      <c r="AB788" s="221"/>
      <c r="AC788" s="221"/>
      <c r="AD788" s="221"/>
      <c r="AE788" s="221"/>
      <c r="AF788" s="221"/>
      <c r="AG788" s="221"/>
      <c r="AH788" s="221"/>
      <c r="AI788" s="221"/>
    </row>
    <row r="789" spans="9:35"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  <c r="AA789" s="221"/>
      <c r="AB789" s="221"/>
      <c r="AC789" s="221"/>
      <c r="AD789" s="221"/>
      <c r="AE789" s="221"/>
      <c r="AF789" s="221"/>
      <c r="AG789" s="221"/>
      <c r="AH789" s="221"/>
      <c r="AI789" s="221"/>
    </row>
    <row r="790" spans="9:35"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  <c r="AA790" s="221"/>
      <c r="AB790" s="221"/>
      <c r="AC790" s="221"/>
      <c r="AD790" s="221"/>
      <c r="AE790" s="221"/>
      <c r="AF790" s="221"/>
      <c r="AG790" s="221"/>
      <c r="AH790" s="221"/>
      <c r="AI790" s="221"/>
    </row>
    <row r="791" spans="9:35"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  <c r="AA791" s="221"/>
      <c r="AB791" s="221"/>
      <c r="AC791" s="221"/>
      <c r="AD791" s="221"/>
      <c r="AE791" s="221"/>
      <c r="AF791" s="221"/>
      <c r="AG791" s="221"/>
      <c r="AH791" s="221"/>
      <c r="AI791" s="221"/>
    </row>
    <row r="792" spans="9:35"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  <c r="AA792" s="221"/>
      <c r="AB792" s="221"/>
      <c r="AC792" s="221"/>
      <c r="AD792" s="221"/>
      <c r="AE792" s="221"/>
      <c r="AF792" s="221"/>
      <c r="AG792" s="221"/>
      <c r="AH792" s="221"/>
      <c r="AI792" s="221"/>
    </row>
    <row r="793" spans="9:35"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  <c r="AA793" s="221"/>
      <c r="AB793" s="221"/>
      <c r="AC793" s="221"/>
      <c r="AD793" s="221"/>
      <c r="AE793" s="221"/>
      <c r="AF793" s="221"/>
      <c r="AG793" s="221"/>
      <c r="AH793" s="221"/>
      <c r="AI793" s="221"/>
    </row>
    <row r="794" spans="9:35"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  <c r="AA794" s="221"/>
      <c r="AB794" s="221"/>
      <c r="AC794" s="221"/>
      <c r="AD794" s="221"/>
      <c r="AE794" s="221"/>
      <c r="AF794" s="221"/>
      <c r="AG794" s="221"/>
      <c r="AH794" s="221"/>
      <c r="AI794" s="221"/>
    </row>
    <row r="795" spans="9:35"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  <c r="AA795" s="221"/>
      <c r="AB795" s="221"/>
      <c r="AC795" s="221"/>
      <c r="AD795" s="221"/>
      <c r="AE795" s="221"/>
      <c r="AF795" s="221"/>
      <c r="AG795" s="221"/>
      <c r="AH795" s="221"/>
      <c r="AI795" s="221"/>
    </row>
    <row r="796" spans="9:35"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  <c r="AA796" s="221"/>
      <c r="AB796" s="221"/>
      <c r="AC796" s="221"/>
      <c r="AD796" s="221"/>
      <c r="AE796" s="221"/>
      <c r="AF796" s="221"/>
      <c r="AG796" s="221"/>
      <c r="AH796" s="221"/>
      <c r="AI796" s="221"/>
    </row>
    <row r="797" spans="9:35"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  <c r="X797" s="221"/>
      <c r="Y797" s="221"/>
      <c r="Z797" s="221"/>
      <c r="AA797" s="221"/>
      <c r="AB797" s="221"/>
      <c r="AC797" s="221"/>
      <c r="AD797" s="221"/>
      <c r="AE797" s="221"/>
      <c r="AF797" s="221"/>
      <c r="AG797" s="221"/>
      <c r="AH797" s="221"/>
      <c r="AI797" s="221"/>
    </row>
    <row r="798" spans="9:35"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  <c r="X798" s="221"/>
      <c r="Y798" s="221"/>
      <c r="Z798" s="221"/>
      <c r="AA798" s="221"/>
      <c r="AB798" s="221"/>
      <c r="AC798" s="221"/>
      <c r="AD798" s="221"/>
      <c r="AE798" s="221"/>
      <c r="AF798" s="221"/>
      <c r="AG798" s="221"/>
      <c r="AH798" s="221"/>
      <c r="AI798" s="221"/>
    </row>
    <row r="799" spans="9:35"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  <c r="X799" s="221"/>
      <c r="Y799" s="221"/>
      <c r="Z799" s="221"/>
      <c r="AA799" s="221"/>
      <c r="AB799" s="221"/>
      <c r="AC799" s="221"/>
      <c r="AD799" s="221"/>
      <c r="AE799" s="221"/>
      <c r="AF799" s="221"/>
      <c r="AG799" s="221"/>
      <c r="AH799" s="221"/>
      <c r="AI799" s="221"/>
    </row>
    <row r="800" spans="9:35"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  <c r="X800" s="221"/>
      <c r="Y800" s="221"/>
      <c r="Z800" s="221"/>
      <c r="AA800" s="221"/>
      <c r="AB800" s="221"/>
      <c r="AC800" s="221"/>
      <c r="AD800" s="221"/>
      <c r="AE800" s="221"/>
      <c r="AF800" s="221"/>
      <c r="AG800" s="221"/>
      <c r="AH800" s="221"/>
      <c r="AI800" s="221"/>
    </row>
    <row r="801" spans="9:35"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  <c r="AA801" s="221"/>
      <c r="AB801" s="221"/>
      <c r="AC801" s="221"/>
      <c r="AD801" s="221"/>
      <c r="AE801" s="221"/>
      <c r="AF801" s="221"/>
      <c r="AG801" s="221"/>
      <c r="AH801" s="221"/>
      <c r="AI801" s="221"/>
    </row>
    <row r="802" spans="9:35"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  <c r="AA802" s="221"/>
      <c r="AB802" s="221"/>
      <c r="AC802" s="221"/>
      <c r="AD802" s="221"/>
      <c r="AE802" s="221"/>
      <c r="AF802" s="221"/>
      <c r="AG802" s="221"/>
      <c r="AH802" s="221"/>
      <c r="AI802" s="221"/>
    </row>
    <row r="803" spans="9:35"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  <c r="AA803" s="221"/>
      <c r="AB803" s="221"/>
      <c r="AC803" s="221"/>
      <c r="AD803" s="221"/>
      <c r="AE803" s="221"/>
      <c r="AF803" s="221"/>
      <c r="AG803" s="221"/>
      <c r="AH803" s="221"/>
      <c r="AI803" s="221"/>
    </row>
    <row r="804" spans="9:35"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  <c r="AA804" s="221"/>
      <c r="AB804" s="221"/>
      <c r="AC804" s="221"/>
      <c r="AD804" s="221"/>
      <c r="AE804" s="221"/>
      <c r="AF804" s="221"/>
      <c r="AG804" s="221"/>
      <c r="AH804" s="221"/>
      <c r="AI804" s="221"/>
    </row>
    <row r="805" spans="9:35"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  <c r="AA805" s="221"/>
      <c r="AB805" s="221"/>
      <c r="AC805" s="221"/>
      <c r="AD805" s="221"/>
      <c r="AE805" s="221"/>
      <c r="AF805" s="221"/>
      <c r="AG805" s="221"/>
      <c r="AH805" s="221"/>
      <c r="AI805" s="221"/>
    </row>
    <row r="806" spans="9:35"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  <c r="AA806" s="221"/>
      <c r="AB806" s="221"/>
      <c r="AC806" s="221"/>
      <c r="AD806" s="221"/>
      <c r="AE806" s="221"/>
      <c r="AF806" s="221"/>
      <c r="AG806" s="221"/>
      <c r="AH806" s="221"/>
      <c r="AI806" s="221"/>
    </row>
    <row r="807" spans="9:35"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  <c r="AA807" s="221"/>
      <c r="AB807" s="221"/>
      <c r="AC807" s="221"/>
      <c r="AD807" s="221"/>
      <c r="AE807" s="221"/>
      <c r="AF807" s="221"/>
      <c r="AG807" s="221"/>
      <c r="AH807" s="221"/>
      <c r="AI807" s="221"/>
    </row>
    <row r="808" spans="9:35"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  <c r="AE808" s="221"/>
      <c r="AF808" s="221"/>
      <c r="AG808" s="221"/>
      <c r="AH808" s="221"/>
      <c r="AI808" s="221"/>
    </row>
    <row r="809" spans="9:35"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  <c r="AE809" s="221"/>
      <c r="AF809" s="221"/>
      <c r="AG809" s="221"/>
      <c r="AH809" s="221"/>
      <c r="AI809" s="221"/>
    </row>
    <row r="810" spans="9:35"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  <c r="AE810" s="221"/>
      <c r="AF810" s="221"/>
      <c r="AG810" s="221"/>
      <c r="AH810" s="221"/>
      <c r="AI810" s="221"/>
    </row>
    <row r="811" spans="9:35"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  <c r="AE811" s="221"/>
      <c r="AF811" s="221"/>
      <c r="AG811" s="221"/>
      <c r="AH811" s="221"/>
      <c r="AI811" s="221"/>
    </row>
    <row r="812" spans="9:35"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  <c r="AE812" s="221"/>
      <c r="AF812" s="221"/>
      <c r="AG812" s="221"/>
      <c r="AH812" s="221"/>
      <c r="AI812" s="221"/>
    </row>
    <row r="813" spans="9:35"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  <c r="AE813" s="221"/>
      <c r="AF813" s="221"/>
      <c r="AG813" s="221"/>
      <c r="AH813" s="221"/>
      <c r="AI813" s="221"/>
    </row>
    <row r="814" spans="9:35"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  <c r="AE814" s="221"/>
      <c r="AF814" s="221"/>
      <c r="AG814" s="221"/>
      <c r="AH814" s="221"/>
      <c r="AI814" s="221"/>
    </row>
    <row r="815" spans="9:35"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  <c r="AA815" s="221"/>
      <c r="AB815" s="221"/>
      <c r="AC815" s="221"/>
      <c r="AD815" s="221"/>
      <c r="AE815" s="221"/>
      <c r="AF815" s="221"/>
      <c r="AG815" s="221"/>
      <c r="AH815" s="221"/>
      <c r="AI815" s="221"/>
    </row>
    <row r="816" spans="9:35"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  <c r="AA816" s="221"/>
      <c r="AB816" s="221"/>
      <c r="AC816" s="221"/>
      <c r="AD816" s="221"/>
      <c r="AE816" s="221"/>
      <c r="AF816" s="221"/>
      <c r="AG816" s="221"/>
      <c r="AH816" s="221"/>
      <c r="AI816" s="221"/>
    </row>
    <row r="817" spans="9:35"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  <c r="X817" s="221"/>
      <c r="Y817" s="221"/>
      <c r="Z817" s="221"/>
      <c r="AA817" s="221"/>
      <c r="AB817" s="221"/>
      <c r="AC817" s="221"/>
      <c r="AD817" s="221"/>
      <c r="AE817" s="221"/>
      <c r="AF817" s="221"/>
      <c r="AG817" s="221"/>
      <c r="AH817" s="221"/>
      <c r="AI817" s="221"/>
    </row>
    <row r="818" spans="9:35"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  <c r="X818" s="221"/>
      <c r="Y818" s="221"/>
      <c r="Z818" s="221"/>
      <c r="AA818" s="221"/>
      <c r="AB818" s="221"/>
      <c r="AC818" s="221"/>
      <c r="AD818" s="221"/>
      <c r="AE818" s="221"/>
      <c r="AF818" s="221"/>
      <c r="AG818" s="221"/>
      <c r="AH818" s="221"/>
      <c r="AI818" s="221"/>
    </row>
    <row r="819" spans="9:35"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  <c r="X819" s="221"/>
      <c r="Y819" s="221"/>
      <c r="Z819" s="221"/>
      <c r="AA819" s="221"/>
      <c r="AB819" s="221"/>
      <c r="AC819" s="221"/>
      <c r="AD819" s="221"/>
      <c r="AE819" s="221"/>
      <c r="AF819" s="221"/>
      <c r="AG819" s="221"/>
      <c r="AH819" s="221"/>
      <c r="AI819" s="221"/>
    </row>
    <row r="820" spans="9:35"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  <c r="X820" s="221"/>
      <c r="Y820" s="221"/>
      <c r="Z820" s="221"/>
      <c r="AA820" s="221"/>
      <c r="AB820" s="221"/>
      <c r="AC820" s="221"/>
      <c r="AD820" s="221"/>
      <c r="AE820" s="221"/>
      <c r="AF820" s="221"/>
      <c r="AG820" s="221"/>
      <c r="AH820" s="221"/>
      <c r="AI820" s="221"/>
    </row>
    <row r="821" spans="9:35"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  <c r="X821" s="221"/>
      <c r="Y821" s="221"/>
      <c r="Z821" s="221"/>
      <c r="AA821" s="221"/>
      <c r="AB821" s="221"/>
      <c r="AC821" s="221"/>
      <c r="AD821" s="221"/>
      <c r="AE821" s="221"/>
      <c r="AF821" s="221"/>
      <c r="AG821" s="221"/>
      <c r="AH821" s="221"/>
      <c r="AI821" s="221"/>
    </row>
    <row r="822" spans="9:35"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  <c r="X822" s="221"/>
      <c r="Y822" s="221"/>
      <c r="Z822" s="221"/>
      <c r="AA822" s="221"/>
      <c r="AB822" s="221"/>
      <c r="AC822" s="221"/>
      <c r="AD822" s="221"/>
      <c r="AE822" s="221"/>
      <c r="AF822" s="221"/>
      <c r="AG822" s="221"/>
      <c r="AH822" s="221"/>
      <c r="AI822" s="221"/>
    </row>
    <row r="823" spans="9:35"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  <c r="X823" s="221"/>
      <c r="Y823" s="221"/>
      <c r="Z823" s="221"/>
      <c r="AA823" s="221"/>
      <c r="AB823" s="221"/>
      <c r="AC823" s="221"/>
      <c r="AD823" s="221"/>
      <c r="AE823" s="221"/>
      <c r="AF823" s="221"/>
      <c r="AG823" s="221"/>
      <c r="AH823" s="221"/>
      <c r="AI823" s="221"/>
    </row>
    <row r="824" spans="9:35"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  <c r="AA824" s="221"/>
      <c r="AB824" s="221"/>
      <c r="AC824" s="221"/>
      <c r="AD824" s="221"/>
      <c r="AE824" s="221"/>
      <c r="AF824" s="221"/>
      <c r="AG824" s="221"/>
      <c r="AH824" s="221"/>
      <c r="AI824" s="221"/>
    </row>
    <row r="825" spans="9:35"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  <c r="AA825" s="221"/>
      <c r="AB825" s="221"/>
      <c r="AC825" s="221"/>
      <c r="AD825" s="221"/>
      <c r="AE825" s="221"/>
      <c r="AF825" s="221"/>
      <c r="AG825" s="221"/>
      <c r="AH825" s="221"/>
      <c r="AI825" s="221"/>
    </row>
    <row r="826" spans="9:35"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  <c r="AA826" s="221"/>
      <c r="AB826" s="221"/>
      <c r="AC826" s="221"/>
      <c r="AD826" s="221"/>
      <c r="AE826" s="221"/>
      <c r="AF826" s="221"/>
      <c r="AG826" s="221"/>
      <c r="AH826" s="221"/>
      <c r="AI826" s="221"/>
    </row>
    <row r="827" spans="9:35"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  <c r="AA827" s="221"/>
      <c r="AB827" s="221"/>
      <c r="AC827" s="221"/>
      <c r="AD827" s="221"/>
      <c r="AE827" s="221"/>
      <c r="AF827" s="221"/>
      <c r="AG827" s="221"/>
      <c r="AH827" s="221"/>
      <c r="AI827" s="221"/>
    </row>
    <row r="828" spans="9:35"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  <c r="AA828" s="221"/>
      <c r="AB828" s="221"/>
      <c r="AC828" s="221"/>
      <c r="AD828" s="221"/>
      <c r="AE828" s="221"/>
      <c r="AF828" s="221"/>
      <c r="AG828" s="221"/>
      <c r="AH828" s="221"/>
      <c r="AI828" s="221"/>
    </row>
    <row r="829" spans="9:35"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  <c r="AA829" s="221"/>
      <c r="AB829" s="221"/>
      <c r="AC829" s="221"/>
      <c r="AD829" s="221"/>
      <c r="AE829" s="221"/>
      <c r="AF829" s="221"/>
      <c r="AG829" s="221"/>
      <c r="AH829" s="221"/>
      <c r="AI829" s="221"/>
    </row>
    <row r="830" spans="9:35"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  <c r="AA830" s="221"/>
      <c r="AB830" s="221"/>
      <c r="AC830" s="221"/>
      <c r="AD830" s="221"/>
      <c r="AE830" s="221"/>
      <c r="AF830" s="221"/>
      <c r="AG830" s="221"/>
      <c r="AH830" s="221"/>
      <c r="AI830" s="221"/>
    </row>
    <row r="831" spans="9:35"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  <c r="AA831" s="221"/>
      <c r="AB831" s="221"/>
      <c r="AC831" s="221"/>
      <c r="AD831" s="221"/>
      <c r="AE831" s="221"/>
      <c r="AF831" s="221"/>
      <c r="AG831" s="221"/>
      <c r="AH831" s="221"/>
      <c r="AI831" s="221"/>
    </row>
    <row r="832" spans="9:35"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  <c r="AA832" s="221"/>
      <c r="AB832" s="221"/>
      <c r="AC832" s="221"/>
      <c r="AD832" s="221"/>
      <c r="AE832" s="221"/>
      <c r="AF832" s="221"/>
      <c r="AG832" s="221"/>
      <c r="AH832" s="221"/>
      <c r="AI832" s="221"/>
    </row>
    <row r="833" spans="9:35"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  <c r="AA833" s="221"/>
      <c r="AB833" s="221"/>
      <c r="AC833" s="221"/>
      <c r="AD833" s="221"/>
      <c r="AE833" s="221"/>
      <c r="AF833" s="221"/>
      <c r="AG833" s="221"/>
      <c r="AH833" s="221"/>
      <c r="AI833" s="221"/>
    </row>
    <row r="834" spans="9:35"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  <c r="AA834" s="221"/>
      <c r="AB834" s="221"/>
      <c r="AC834" s="221"/>
      <c r="AD834" s="221"/>
      <c r="AE834" s="221"/>
      <c r="AF834" s="221"/>
      <c r="AG834" s="221"/>
      <c r="AH834" s="221"/>
      <c r="AI834" s="221"/>
    </row>
    <row r="835" spans="9:35"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  <c r="AA835" s="221"/>
      <c r="AB835" s="221"/>
      <c r="AC835" s="221"/>
      <c r="AD835" s="221"/>
      <c r="AE835" s="221"/>
      <c r="AF835" s="221"/>
      <c r="AG835" s="221"/>
      <c r="AH835" s="221"/>
      <c r="AI835" s="221"/>
    </row>
    <row r="836" spans="9:35"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  <c r="AA836" s="221"/>
      <c r="AB836" s="221"/>
      <c r="AC836" s="221"/>
      <c r="AD836" s="221"/>
      <c r="AE836" s="221"/>
      <c r="AF836" s="221"/>
      <c r="AG836" s="221"/>
      <c r="AH836" s="221"/>
      <c r="AI836" s="221"/>
    </row>
    <row r="837" spans="9:35"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  <c r="X837" s="221"/>
      <c r="Y837" s="221"/>
      <c r="Z837" s="221"/>
      <c r="AA837" s="221"/>
      <c r="AB837" s="221"/>
      <c r="AC837" s="221"/>
      <c r="AD837" s="221"/>
      <c r="AE837" s="221"/>
      <c r="AF837" s="221"/>
      <c r="AG837" s="221"/>
      <c r="AH837" s="221"/>
      <c r="AI837" s="221"/>
    </row>
    <row r="838" spans="9:35"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  <c r="X838" s="221"/>
      <c r="Y838" s="221"/>
      <c r="Z838" s="221"/>
      <c r="AA838" s="221"/>
      <c r="AB838" s="221"/>
      <c r="AC838" s="221"/>
      <c r="AD838" s="221"/>
      <c r="AE838" s="221"/>
      <c r="AF838" s="221"/>
      <c r="AG838" s="221"/>
      <c r="AH838" s="221"/>
      <c r="AI838" s="221"/>
    </row>
    <row r="839" spans="9:35"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  <c r="X839" s="221"/>
      <c r="Y839" s="221"/>
      <c r="Z839" s="221"/>
      <c r="AA839" s="221"/>
      <c r="AB839" s="221"/>
      <c r="AC839" s="221"/>
      <c r="AD839" s="221"/>
      <c r="AE839" s="221"/>
      <c r="AF839" s="221"/>
      <c r="AG839" s="221"/>
      <c r="AH839" s="221"/>
      <c r="AI839" s="221"/>
    </row>
    <row r="840" spans="9:35"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  <c r="X840" s="221"/>
      <c r="Y840" s="221"/>
      <c r="Z840" s="221"/>
      <c r="AA840" s="221"/>
      <c r="AB840" s="221"/>
      <c r="AC840" s="221"/>
      <c r="AD840" s="221"/>
      <c r="AE840" s="221"/>
      <c r="AF840" s="221"/>
      <c r="AG840" s="221"/>
      <c r="AH840" s="221"/>
      <c r="AI840" s="221"/>
    </row>
    <row r="841" spans="9:35"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  <c r="X841" s="221"/>
      <c r="Y841" s="221"/>
      <c r="Z841" s="221"/>
      <c r="AA841" s="221"/>
      <c r="AB841" s="221"/>
      <c r="AC841" s="221"/>
      <c r="AD841" s="221"/>
      <c r="AE841" s="221"/>
      <c r="AF841" s="221"/>
      <c r="AG841" s="221"/>
      <c r="AH841" s="221"/>
      <c r="AI841" s="221"/>
    </row>
    <row r="842" spans="9:35"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  <c r="X842" s="221"/>
      <c r="Y842" s="221"/>
      <c r="Z842" s="221"/>
      <c r="AA842" s="221"/>
      <c r="AB842" s="221"/>
      <c r="AC842" s="221"/>
      <c r="AD842" s="221"/>
      <c r="AE842" s="221"/>
      <c r="AF842" s="221"/>
      <c r="AG842" s="221"/>
      <c r="AH842" s="221"/>
      <c r="AI842" s="221"/>
    </row>
    <row r="843" spans="9:35"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  <c r="X843" s="221"/>
      <c r="Y843" s="221"/>
      <c r="Z843" s="221"/>
      <c r="AA843" s="221"/>
      <c r="AB843" s="221"/>
      <c r="AC843" s="221"/>
      <c r="AD843" s="221"/>
      <c r="AE843" s="221"/>
      <c r="AF843" s="221"/>
      <c r="AG843" s="221"/>
      <c r="AH843" s="221"/>
      <c r="AI843" s="221"/>
    </row>
    <row r="844" spans="9:35"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  <c r="AA844" s="221"/>
      <c r="AB844" s="221"/>
      <c r="AC844" s="221"/>
      <c r="AD844" s="221"/>
      <c r="AE844" s="221"/>
      <c r="AF844" s="221"/>
      <c r="AG844" s="221"/>
      <c r="AH844" s="221"/>
      <c r="AI844" s="221"/>
    </row>
    <row r="845" spans="9:35"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  <c r="AA845" s="221"/>
      <c r="AB845" s="221"/>
      <c r="AC845" s="221"/>
      <c r="AD845" s="221"/>
      <c r="AE845" s="221"/>
      <c r="AF845" s="221"/>
      <c r="AG845" s="221"/>
      <c r="AH845" s="221"/>
      <c r="AI845" s="221"/>
    </row>
    <row r="846" spans="9:35"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  <c r="AA846" s="221"/>
      <c r="AB846" s="221"/>
      <c r="AC846" s="221"/>
      <c r="AD846" s="221"/>
      <c r="AE846" s="221"/>
      <c r="AF846" s="221"/>
      <c r="AG846" s="221"/>
      <c r="AH846" s="221"/>
      <c r="AI846" s="221"/>
    </row>
    <row r="847" spans="9:35"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  <c r="AA847" s="221"/>
      <c r="AB847" s="221"/>
      <c r="AC847" s="221"/>
      <c r="AD847" s="221"/>
      <c r="AE847" s="221"/>
      <c r="AF847" s="221"/>
      <c r="AG847" s="221"/>
      <c r="AH847" s="221"/>
      <c r="AI847" s="221"/>
    </row>
    <row r="848" spans="9:35"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  <c r="AA848" s="221"/>
      <c r="AB848" s="221"/>
      <c r="AC848" s="221"/>
      <c r="AD848" s="221"/>
      <c r="AE848" s="221"/>
      <c r="AF848" s="221"/>
      <c r="AG848" s="221"/>
      <c r="AH848" s="221"/>
      <c r="AI848" s="221"/>
    </row>
    <row r="849" spans="9:35"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  <c r="AA849" s="221"/>
      <c r="AB849" s="221"/>
      <c r="AC849" s="221"/>
      <c r="AD849" s="221"/>
      <c r="AE849" s="221"/>
      <c r="AF849" s="221"/>
      <c r="AG849" s="221"/>
      <c r="AH849" s="221"/>
      <c r="AI849" s="221"/>
    </row>
    <row r="850" spans="9:35"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  <c r="AA850" s="221"/>
      <c r="AB850" s="221"/>
      <c r="AC850" s="221"/>
      <c r="AD850" s="221"/>
      <c r="AE850" s="221"/>
      <c r="AF850" s="221"/>
      <c r="AG850" s="221"/>
      <c r="AH850" s="221"/>
      <c r="AI850" s="221"/>
    </row>
    <row r="851" spans="9:35"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  <c r="AA851" s="221"/>
      <c r="AB851" s="221"/>
      <c r="AC851" s="221"/>
      <c r="AD851" s="221"/>
      <c r="AE851" s="221"/>
      <c r="AF851" s="221"/>
      <c r="AG851" s="221"/>
      <c r="AH851" s="221"/>
      <c r="AI851" s="221"/>
    </row>
    <row r="852" spans="9:35"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  <c r="AA852" s="221"/>
      <c r="AB852" s="221"/>
      <c r="AC852" s="221"/>
      <c r="AD852" s="221"/>
      <c r="AE852" s="221"/>
      <c r="AF852" s="221"/>
      <c r="AG852" s="221"/>
      <c r="AH852" s="221"/>
      <c r="AI852" s="221"/>
    </row>
    <row r="853" spans="9:35"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  <c r="X853" s="221"/>
      <c r="Y853" s="221"/>
      <c r="Z853" s="221"/>
      <c r="AA853" s="221"/>
      <c r="AB853" s="221"/>
      <c r="AC853" s="221"/>
      <c r="AD853" s="221"/>
      <c r="AE853" s="221"/>
      <c r="AF853" s="221"/>
      <c r="AG853" s="221"/>
      <c r="AH853" s="221"/>
      <c r="AI853" s="221"/>
    </row>
    <row r="854" spans="9:35"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  <c r="X854" s="221"/>
      <c r="Y854" s="221"/>
      <c r="Z854" s="221"/>
      <c r="AA854" s="221"/>
      <c r="AB854" s="221"/>
      <c r="AC854" s="221"/>
      <c r="AD854" s="221"/>
      <c r="AE854" s="221"/>
      <c r="AF854" s="221"/>
      <c r="AG854" s="221"/>
      <c r="AH854" s="221"/>
      <c r="AI854" s="221"/>
    </row>
    <row r="855" spans="9:35"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  <c r="X855" s="221"/>
      <c r="Y855" s="221"/>
      <c r="Z855" s="221"/>
      <c r="AA855" s="221"/>
      <c r="AB855" s="221"/>
      <c r="AC855" s="221"/>
      <c r="AD855" s="221"/>
      <c r="AE855" s="221"/>
      <c r="AF855" s="221"/>
      <c r="AG855" s="221"/>
      <c r="AH855" s="221"/>
      <c r="AI855" s="221"/>
    </row>
    <row r="856" spans="9:35"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  <c r="X856" s="221"/>
      <c r="Y856" s="221"/>
      <c r="Z856" s="221"/>
      <c r="AA856" s="221"/>
      <c r="AB856" s="221"/>
      <c r="AC856" s="221"/>
      <c r="AD856" s="221"/>
      <c r="AE856" s="221"/>
      <c r="AF856" s="221"/>
      <c r="AG856" s="221"/>
      <c r="AH856" s="221"/>
      <c r="AI856" s="221"/>
    </row>
    <row r="857" spans="9:35"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  <c r="X857" s="221"/>
      <c r="Y857" s="221"/>
      <c r="Z857" s="221"/>
      <c r="AA857" s="221"/>
      <c r="AB857" s="221"/>
      <c r="AC857" s="221"/>
      <c r="AD857" s="221"/>
      <c r="AE857" s="221"/>
      <c r="AF857" s="221"/>
      <c r="AG857" s="221"/>
      <c r="AH857" s="221"/>
      <c r="AI857" s="221"/>
    </row>
    <row r="858" spans="9:35"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  <c r="X858" s="221"/>
      <c r="Y858" s="221"/>
      <c r="Z858" s="221"/>
      <c r="AA858" s="221"/>
      <c r="AB858" s="221"/>
      <c r="AC858" s="221"/>
      <c r="AD858" s="221"/>
      <c r="AE858" s="221"/>
      <c r="AF858" s="221"/>
      <c r="AG858" s="221"/>
      <c r="AH858" s="221"/>
      <c r="AI858" s="221"/>
    </row>
    <row r="859" spans="9:35"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  <c r="X859" s="221"/>
      <c r="Y859" s="221"/>
      <c r="Z859" s="221"/>
      <c r="AA859" s="221"/>
      <c r="AB859" s="221"/>
      <c r="AC859" s="221"/>
      <c r="AD859" s="221"/>
      <c r="AE859" s="221"/>
      <c r="AF859" s="221"/>
      <c r="AG859" s="221"/>
      <c r="AH859" s="221"/>
      <c r="AI859" s="221"/>
    </row>
    <row r="860" spans="9:35"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  <c r="X860" s="221"/>
      <c r="Y860" s="221"/>
      <c r="Z860" s="221"/>
      <c r="AA860" s="221"/>
      <c r="AB860" s="221"/>
      <c r="AC860" s="221"/>
      <c r="AD860" s="221"/>
      <c r="AE860" s="221"/>
      <c r="AF860" s="221"/>
      <c r="AG860" s="221"/>
      <c r="AH860" s="221"/>
      <c r="AI860" s="221"/>
    </row>
    <row r="861" spans="9:35"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  <c r="X861" s="221"/>
      <c r="Y861" s="221"/>
      <c r="Z861" s="221"/>
      <c r="AA861" s="221"/>
      <c r="AB861" s="221"/>
      <c r="AC861" s="221"/>
      <c r="AD861" s="221"/>
      <c r="AE861" s="221"/>
      <c r="AF861" s="221"/>
      <c r="AG861" s="221"/>
      <c r="AH861" s="221"/>
      <c r="AI861" s="221"/>
    </row>
    <row r="862" spans="9:35"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  <c r="X862" s="221"/>
      <c r="Y862" s="221"/>
      <c r="Z862" s="221"/>
      <c r="AA862" s="221"/>
      <c r="AB862" s="221"/>
      <c r="AC862" s="221"/>
      <c r="AD862" s="221"/>
      <c r="AE862" s="221"/>
      <c r="AF862" s="221"/>
      <c r="AG862" s="221"/>
      <c r="AH862" s="221"/>
      <c r="AI862" s="221"/>
    </row>
    <row r="863" spans="9:35"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  <c r="X863" s="221"/>
      <c r="Y863" s="221"/>
      <c r="Z863" s="221"/>
      <c r="AA863" s="221"/>
      <c r="AB863" s="221"/>
      <c r="AC863" s="221"/>
      <c r="AD863" s="221"/>
      <c r="AE863" s="221"/>
      <c r="AF863" s="221"/>
      <c r="AG863" s="221"/>
      <c r="AH863" s="221"/>
      <c r="AI863" s="221"/>
    </row>
    <row r="864" spans="9:35"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  <c r="X864" s="221"/>
      <c r="Y864" s="221"/>
      <c r="Z864" s="221"/>
      <c r="AA864" s="221"/>
      <c r="AB864" s="221"/>
      <c r="AC864" s="221"/>
      <c r="AD864" s="221"/>
      <c r="AE864" s="221"/>
      <c r="AF864" s="221"/>
      <c r="AG864" s="221"/>
      <c r="AH864" s="221"/>
      <c r="AI864" s="221"/>
    </row>
    <row r="865" spans="9:35"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  <c r="X865" s="221"/>
      <c r="Y865" s="221"/>
      <c r="Z865" s="221"/>
      <c r="AA865" s="221"/>
      <c r="AB865" s="221"/>
      <c r="AC865" s="221"/>
      <c r="AD865" s="221"/>
      <c r="AE865" s="221"/>
      <c r="AF865" s="221"/>
      <c r="AG865" s="221"/>
      <c r="AH865" s="221"/>
      <c r="AI865" s="221"/>
    </row>
    <row r="866" spans="9:35"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  <c r="X866" s="221"/>
      <c r="Y866" s="221"/>
      <c r="Z866" s="221"/>
      <c r="AA866" s="221"/>
      <c r="AB866" s="221"/>
      <c r="AC866" s="221"/>
      <c r="AD866" s="221"/>
      <c r="AE866" s="221"/>
      <c r="AF866" s="221"/>
      <c r="AG866" s="221"/>
      <c r="AH866" s="221"/>
      <c r="AI866" s="221"/>
    </row>
    <row r="867" spans="9:35"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  <c r="X867" s="221"/>
      <c r="Y867" s="221"/>
      <c r="Z867" s="221"/>
      <c r="AA867" s="221"/>
      <c r="AB867" s="221"/>
      <c r="AC867" s="221"/>
      <c r="AD867" s="221"/>
      <c r="AE867" s="221"/>
      <c r="AF867" s="221"/>
      <c r="AG867" s="221"/>
      <c r="AH867" s="221"/>
      <c r="AI867" s="221"/>
    </row>
    <row r="868" spans="9:35"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  <c r="X868" s="221"/>
      <c r="Y868" s="221"/>
      <c r="Z868" s="221"/>
      <c r="AA868" s="221"/>
      <c r="AB868" s="221"/>
      <c r="AC868" s="221"/>
      <c r="AD868" s="221"/>
      <c r="AE868" s="221"/>
      <c r="AF868" s="221"/>
      <c r="AG868" s="221"/>
      <c r="AH868" s="221"/>
      <c r="AI868" s="221"/>
    </row>
    <row r="869" spans="9:35"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  <c r="X869" s="221"/>
      <c r="Y869" s="221"/>
      <c r="Z869" s="221"/>
      <c r="AA869" s="221"/>
      <c r="AB869" s="221"/>
      <c r="AC869" s="221"/>
      <c r="AD869" s="221"/>
      <c r="AE869" s="221"/>
      <c r="AF869" s="221"/>
      <c r="AG869" s="221"/>
      <c r="AH869" s="221"/>
      <c r="AI869" s="221"/>
    </row>
    <row r="870" spans="9:35"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  <c r="X870" s="221"/>
      <c r="Y870" s="221"/>
      <c r="Z870" s="221"/>
      <c r="AA870" s="221"/>
      <c r="AB870" s="221"/>
      <c r="AC870" s="221"/>
      <c r="AD870" s="221"/>
      <c r="AE870" s="221"/>
      <c r="AF870" s="221"/>
      <c r="AG870" s="221"/>
      <c r="AH870" s="221"/>
      <c r="AI870" s="221"/>
    </row>
    <row r="871" spans="9:35"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  <c r="X871" s="221"/>
      <c r="Y871" s="221"/>
      <c r="Z871" s="221"/>
      <c r="AA871" s="221"/>
      <c r="AB871" s="221"/>
      <c r="AC871" s="221"/>
      <c r="AD871" s="221"/>
      <c r="AE871" s="221"/>
      <c r="AF871" s="221"/>
      <c r="AG871" s="221"/>
      <c r="AH871" s="221"/>
      <c r="AI871" s="221"/>
    </row>
    <row r="872" spans="9:35"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  <c r="AA872" s="221"/>
      <c r="AB872" s="221"/>
      <c r="AC872" s="221"/>
      <c r="AD872" s="221"/>
      <c r="AE872" s="221"/>
      <c r="AF872" s="221"/>
      <c r="AG872" s="221"/>
      <c r="AH872" s="221"/>
      <c r="AI872" s="221"/>
    </row>
    <row r="873" spans="9:35"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  <c r="AA873" s="221"/>
      <c r="AB873" s="221"/>
      <c r="AC873" s="221"/>
      <c r="AD873" s="221"/>
      <c r="AE873" s="221"/>
      <c r="AF873" s="221"/>
      <c r="AG873" s="221"/>
      <c r="AH873" s="221"/>
      <c r="AI873" s="221"/>
    </row>
    <row r="874" spans="9:35"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  <c r="AA874" s="221"/>
      <c r="AB874" s="221"/>
      <c r="AC874" s="221"/>
      <c r="AD874" s="221"/>
      <c r="AE874" s="221"/>
      <c r="AF874" s="221"/>
      <c r="AG874" s="221"/>
      <c r="AH874" s="221"/>
      <c r="AI874" s="221"/>
    </row>
    <row r="875" spans="9:35"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  <c r="AA875" s="221"/>
      <c r="AB875" s="221"/>
      <c r="AC875" s="221"/>
      <c r="AD875" s="221"/>
      <c r="AE875" s="221"/>
      <c r="AF875" s="221"/>
      <c r="AG875" s="221"/>
      <c r="AH875" s="221"/>
      <c r="AI875" s="221"/>
    </row>
    <row r="876" spans="9:35"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  <c r="AA876" s="221"/>
      <c r="AB876" s="221"/>
      <c r="AC876" s="221"/>
      <c r="AD876" s="221"/>
      <c r="AE876" s="221"/>
      <c r="AF876" s="221"/>
      <c r="AG876" s="221"/>
      <c r="AH876" s="221"/>
      <c r="AI876" s="221"/>
    </row>
    <row r="877" spans="9:35"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  <c r="AA877" s="221"/>
      <c r="AB877" s="221"/>
      <c r="AC877" s="221"/>
      <c r="AD877" s="221"/>
      <c r="AE877" s="221"/>
      <c r="AF877" s="221"/>
      <c r="AG877" s="221"/>
      <c r="AH877" s="221"/>
      <c r="AI877" s="221"/>
    </row>
    <row r="878" spans="9:35"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  <c r="AA878" s="221"/>
      <c r="AB878" s="221"/>
      <c r="AC878" s="221"/>
      <c r="AD878" s="221"/>
      <c r="AE878" s="221"/>
      <c r="AF878" s="221"/>
      <c r="AG878" s="221"/>
      <c r="AH878" s="221"/>
      <c r="AI878" s="221"/>
    </row>
    <row r="879" spans="9:35"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  <c r="AA879" s="221"/>
      <c r="AB879" s="221"/>
      <c r="AC879" s="221"/>
      <c r="AD879" s="221"/>
      <c r="AE879" s="221"/>
      <c r="AF879" s="221"/>
      <c r="AG879" s="221"/>
      <c r="AH879" s="221"/>
      <c r="AI879" s="221"/>
    </row>
    <row r="880" spans="9:35"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  <c r="X880" s="221"/>
      <c r="Y880" s="221"/>
      <c r="Z880" s="221"/>
      <c r="AA880" s="221"/>
      <c r="AB880" s="221"/>
      <c r="AC880" s="221"/>
      <c r="AD880" s="221"/>
      <c r="AE880" s="221"/>
      <c r="AF880" s="221"/>
      <c r="AG880" s="221"/>
      <c r="AH880" s="221"/>
      <c r="AI880" s="221"/>
    </row>
    <row r="881" spans="9:35"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  <c r="X881" s="221"/>
      <c r="Y881" s="221"/>
      <c r="Z881" s="221"/>
      <c r="AA881" s="221"/>
      <c r="AB881" s="221"/>
      <c r="AC881" s="221"/>
      <c r="AD881" s="221"/>
      <c r="AE881" s="221"/>
      <c r="AF881" s="221"/>
      <c r="AG881" s="221"/>
      <c r="AH881" s="221"/>
      <c r="AI881" s="221"/>
    </row>
    <row r="882" spans="9:35"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  <c r="X882" s="221"/>
      <c r="Y882" s="221"/>
      <c r="Z882" s="221"/>
      <c r="AA882" s="221"/>
      <c r="AB882" s="221"/>
      <c r="AC882" s="221"/>
      <c r="AD882" s="221"/>
      <c r="AE882" s="221"/>
      <c r="AF882" s="221"/>
      <c r="AG882" s="221"/>
      <c r="AH882" s="221"/>
      <c r="AI882" s="221"/>
    </row>
    <row r="883" spans="9:35"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  <c r="X883" s="221"/>
      <c r="Y883" s="221"/>
      <c r="Z883" s="221"/>
      <c r="AA883" s="221"/>
      <c r="AB883" s="221"/>
      <c r="AC883" s="221"/>
      <c r="AD883" s="221"/>
      <c r="AE883" s="221"/>
      <c r="AF883" s="221"/>
      <c r="AG883" s="221"/>
      <c r="AH883" s="221"/>
      <c r="AI883" s="221"/>
    </row>
    <row r="884" spans="9:35"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  <c r="X884" s="221"/>
      <c r="Y884" s="221"/>
      <c r="Z884" s="221"/>
      <c r="AA884" s="221"/>
      <c r="AB884" s="221"/>
      <c r="AC884" s="221"/>
      <c r="AD884" s="221"/>
      <c r="AE884" s="221"/>
      <c r="AF884" s="221"/>
      <c r="AG884" s="221"/>
      <c r="AH884" s="221"/>
      <c r="AI884" s="221"/>
    </row>
    <row r="885" spans="9:35"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  <c r="X885" s="221"/>
      <c r="Y885" s="221"/>
      <c r="Z885" s="221"/>
      <c r="AA885" s="221"/>
      <c r="AB885" s="221"/>
      <c r="AC885" s="221"/>
      <c r="AD885" s="221"/>
      <c r="AE885" s="221"/>
      <c r="AF885" s="221"/>
      <c r="AG885" s="221"/>
      <c r="AH885" s="221"/>
      <c r="AI885" s="221"/>
    </row>
    <row r="886" spans="9:35"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  <c r="X886" s="221"/>
      <c r="Y886" s="221"/>
      <c r="Z886" s="221"/>
      <c r="AA886" s="221"/>
      <c r="AB886" s="221"/>
      <c r="AC886" s="221"/>
      <c r="AD886" s="221"/>
      <c r="AE886" s="221"/>
      <c r="AF886" s="221"/>
      <c r="AG886" s="221"/>
      <c r="AH886" s="221"/>
      <c r="AI886" s="221"/>
    </row>
    <row r="887" spans="9:35"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  <c r="X887" s="221"/>
      <c r="Y887" s="221"/>
      <c r="Z887" s="221"/>
      <c r="AA887" s="221"/>
      <c r="AB887" s="221"/>
      <c r="AC887" s="221"/>
      <c r="AD887" s="221"/>
      <c r="AE887" s="221"/>
      <c r="AF887" s="221"/>
      <c r="AG887" s="221"/>
      <c r="AH887" s="221"/>
      <c r="AI887" s="221"/>
    </row>
    <row r="888" spans="9:35"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  <c r="X888" s="221"/>
      <c r="Y888" s="221"/>
      <c r="Z888" s="221"/>
      <c r="AA888" s="221"/>
      <c r="AB888" s="221"/>
      <c r="AC888" s="221"/>
      <c r="AD888" s="221"/>
      <c r="AE888" s="221"/>
      <c r="AF888" s="221"/>
      <c r="AG888" s="221"/>
      <c r="AH888" s="221"/>
      <c r="AI888" s="221"/>
    </row>
    <row r="889" spans="9:35"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  <c r="X889" s="221"/>
      <c r="Y889" s="221"/>
      <c r="Z889" s="221"/>
      <c r="AA889" s="221"/>
      <c r="AB889" s="221"/>
      <c r="AC889" s="221"/>
      <c r="AD889" s="221"/>
      <c r="AE889" s="221"/>
      <c r="AF889" s="221"/>
      <c r="AG889" s="221"/>
      <c r="AH889" s="221"/>
      <c r="AI889" s="221"/>
    </row>
    <row r="890" spans="9:35"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  <c r="X890" s="221"/>
      <c r="Y890" s="221"/>
      <c r="Z890" s="221"/>
      <c r="AA890" s="221"/>
      <c r="AB890" s="221"/>
      <c r="AC890" s="221"/>
      <c r="AD890" s="221"/>
      <c r="AE890" s="221"/>
      <c r="AF890" s="221"/>
      <c r="AG890" s="221"/>
      <c r="AH890" s="221"/>
      <c r="AI890" s="221"/>
    </row>
    <row r="891" spans="9:35"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  <c r="X891" s="221"/>
      <c r="Y891" s="221"/>
      <c r="Z891" s="221"/>
      <c r="AA891" s="221"/>
      <c r="AB891" s="221"/>
      <c r="AC891" s="221"/>
      <c r="AD891" s="221"/>
      <c r="AE891" s="221"/>
      <c r="AF891" s="221"/>
      <c r="AG891" s="221"/>
      <c r="AH891" s="221"/>
      <c r="AI891" s="221"/>
    </row>
    <row r="892" spans="9:35"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  <c r="X892" s="221"/>
      <c r="Y892" s="221"/>
      <c r="Z892" s="221"/>
      <c r="AA892" s="221"/>
      <c r="AB892" s="221"/>
      <c r="AC892" s="221"/>
      <c r="AD892" s="221"/>
      <c r="AE892" s="221"/>
      <c r="AF892" s="221"/>
      <c r="AG892" s="221"/>
      <c r="AH892" s="221"/>
      <c r="AI892" s="221"/>
    </row>
    <row r="893" spans="9:35"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  <c r="X893" s="221"/>
      <c r="Y893" s="221"/>
      <c r="Z893" s="221"/>
      <c r="AA893" s="221"/>
      <c r="AB893" s="221"/>
      <c r="AC893" s="221"/>
      <c r="AD893" s="221"/>
      <c r="AE893" s="221"/>
      <c r="AF893" s="221"/>
      <c r="AG893" s="221"/>
      <c r="AH893" s="221"/>
      <c r="AI893" s="221"/>
    </row>
    <row r="894" spans="9:35"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  <c r="X894" s="221"/>
      <c r="Y894" s="221"/>
      <c r="Z894" s="221"/>
      <c r="AA894" s="221"/>
      <c r="AB894" s="221"/>
      <c r="AC894" s="221"/>
      <c r="AD894" s="221"/>
      <c r="AE894" s="221"/>
      <c r="AF894" s="221"/>
      <c r="AG894" s="221"/>
      <c r="AH894" s="221"/>
      <c r="AI894" s="221"/>
    </row>
    <row r="895" spans="9:35"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  <c r="X895" s="221"/>
      <c r="Y895" s="221"/>
      <c r="Z895" s="221"/>
      <c r="AA895" s="221"/>
      <c r="AB895" s="221"/>
      <c r="AC895" s="221"/>
      <c r="AD895" s="221"/>
      <c r="AE895" s="221"/>
      <c r="AF895" s="221"/>
      <c r="AG895" s="221"/>
      <c r="AH895" s="221"/>
      <c r="AI895" s="221"/>
    </row>
    <row r="896" spans="9:35"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  <c r="X896" s="221"/>
      <c r="Y896" s="221"/>
      <c r="Z896" s="221"/>
      <c r="AA896" s="221"/>
      <c r="AB896" s="221"/>
      <c r="AC896" s="221"/>
      <c r="AD896" s="221"/>
      <c r="AE896" s="221"/>
      <c r="AF896" s="221"/>
      <c r="AG896" s="221"/>
      <c r="AH896" s="221"/>
      <c r="AI896" s="221"/>
    </row>
    <row r="897" spans="9:35"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  <c r="X897" s="221"/>
      <c r="Y897" s="221"/>
      <c r="Z897" s="221"/>
      <c r="AA897" s="221"/>
      <c r="AB897" s="221"/>
      <c r="AC897" s="221"/>
      <c r="AD897" s="221"/>
      <c r="AE897" s="221"/>
      <c r="AF897" s="221"/>
      <c r="AG897" s="221"/>
      <c r="AH897" s="221"/>
      <c r="AI897" s="221"/>
    </row>
    <row r="898" spans="9:35"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  <c r="X898" s="221"/>
      <c r="Y898" s="221"/>
      <c r="Z898" s="221"/>
      <c r="AA898" s="221"/>
      <c r="AB898" s="221"/>
      <c r="AC898" s="221"/>
      <c r="AD898" s="221"/>
      <c r="AE898" s="221"/>
      <c r="AF898" s="221"/>
      <c r="AG898" s="221"/>
      <c r="AH898" s="221"/>
      <c r="AI898" s="221"/>
    </row>
    <row r="899" spans="9:35"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  <c r="X899" s="221"/>
      <c r="Y899" s="221"/>
      <c r="Z899" s="221"/>
      <c r="AA899" s="221"/>
      <c r="AB899" s="221"/>
      <c r="AC899" s="221"/>
      <c r="AD899" s="221"/>
      <c r="AE899" s="221"/>
      <c r="AF899" s="221"/>
      <c r="AG899" s="221"/>
      <c r="AH899" s="221"/>
      <c r="AI899" s="221"/>
    </row>
    <row r="900" spans="9:35"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  <c r="X900" s="221"/>
      <c r="Y900" s="221"/>
      <c r="Z900" s="221"/>
      <c r="AA900" s="221"/>
      <c r="AB900" s="221"/>
      <c r="AC900" s="221"/>
      <c r="AD900" s="221"/>
      <c r="AE900" s="221"/>
      <c r="AF900" s="221"/>
      <c r="AG900" s="221"/>
      <c r="AH900" s="221"/>
      <c r="AI900" s="221"/>
    </row>
    <row r="901" spans="9:35"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  <c r="X901" s="221"/>
      <c r="Y901" s="221"/>
      <c r="Z901" s="221"/>
      <c r="AA901" s="221"/>
      <c r="AB901" s="221"/>
      <c r="AC901" s="221"/>
      <c r="AD901" s="221"/>
      <c r="AE901" s="221"/>
      <c r="AF901" s="221"/>
      <c r="AG901" s="221"/>
      <c r="AH901" s="221"/>
      <c r="AI901" s="221"/>
    </row>
    <row r="902" spans="9:35"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  <c r="X902" s="221"/>
      <c r="Y902" s="221"/>
      <c r="Z902" s="221"/>
      <c r="AA902" s="221"/>
      <c r="AB902" s="221"/>
      <c r="AC902" s="221"/>
      <c r="AD902" s="221"/>
      <c r="AE902" s="221"/>
      <c r="AF902" s="221"/>
      <c r="AG902" s="221"/>
      <c r="AH902" s="221"/>
      <c r="AI902" s="221"/>
    </row>
    <row r="903" spans="9:35"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  <c r="X903" s="221"/>
      <c r="Y903" s="221"/>
      <c r="Z903" s="221"/>
      <c r="AA903" s="221"/>
      <c r="AB903" s="221"/>
      <c r="AC903" s="221"/>
      <c r="AD903" s="221"/>
      <c r="AE903" s="221"/>
      <c r="AF903" s="221"/>
      <c r="AG903" s="221"/>
      <c r="AH903" s="221"/>
      <c r="AI903" s="221"/>
    </row>
    <row r="904" spans="9:35"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  <c r="X904" s="221"/>
      <c r="Y904" s="221"/>
      <c r="Z904" s="221"/>
      <c r="AA904" s="221"/>
      <c r="AB904" s="221"/>
      <c r="AC904" s="221"/>
      <c r="AD904" s="221"/>
      <c r="AE904" s="221"/>
      <c r="AF904" s="221"/>
      <c r="AG904" s="221"/>
      <c r="AH904" s="221"/>
      <c r="AI904" s="221"/>
    </row>
    <row r="905" spans="9:35"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  <c r="AA905" s="221"/>
      <c r="AB905" s="221"/>
      <c r="AC905" s="221"/>
      <c r="AD905" s="221"/>
      <c r="AE905" s="221"/>
      <c r="AF905" s="221"/>
      <c r="AG905" s="221"/>
      <c r="AH905" s="221"/>
      <c r="AI905" s="221"/>
    </row>
    <row r="906" spans="9:35"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  <c r="AA906" s="221"/>
      <c r="AB906" s="221"/>
      <c r="AC906" s="221"/>
      <c r="AD906" s="221"/>
      <c r="AE906" s="221"/>
      <c r="AF906" s="221"/>
      <c r="AG906" s="221"/>
      <c r="AH906" s="221"/>
      <c r="AI906" s="221"/>
    </row>
    <row r="907" spans="9:35"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  <c r="AA907" s="221"/>
      <c r="AB907" s="221"/>
      <c r="AC907" s="221"/>
      <c r="AD907" s="221"/>
      <c r="AE907" s="221"/>
      <c r="AF907" s="221"/>
      <c r="AG907" s="221"/>
      <c r="AH907" s="221"/>
      <c r="AI907" s="221"/>
    </row>
    <row r="908" spans="9:35"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  <c r="AA908" s="221"/>
      <c r="AB908" s="221"/>
      <c r="AC908" s="221"/>
      <c r="AD908" s="221"/>
      <c r="AE908" s="221"/>
      <c r="AF908" s="221"/>
      <c r="AG908" s="221"/>
      <c r="AH908" s="221"/>
      <c r="AI908" s="221"/>
    </row>
    <row r="909" spans="9:35"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  <c r="AA909" s="221"/>
      <c r="AB909" s="221"/>
      <c r="AC909" s="221"/>
      <c r="AD909" s="221"/>
      <c r="AE909" s="221"/>
      <c r="AF909" s="221"/>
      <c r="AG909" s="221"/>
      <c r="AH909" s="221"/>
      <c r="AI909" s="221"/>
    </row>
    <row r="910" spans="9:35"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  <c r="AA910" s="221"/>
      <c r="AB910" s="221"/>
      <c r="AC910" s="221"/>
      <c r="AD910" s="221"/>
      <c r="AE910" s="221"/>
      <c r="AF910" s="221"/>
      <c r="AG910" s="221"/>
      <c r="AH910" s="221"/>
      <c r="AI910" s="221"/>
    </row>
    <row r="911" spans="9:35"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  <c r="AA911" s="221"/>
      <c r="AB911" s="221"/>
      <c r="AC911" s="221"/>
      <c r="AD911" s="221"/>
      <c r="AE911" s="221"/>
      <c r="AF911" s="221"/>
      <c r="AG911" s="221"/>
      <c r="AH911" s="221"/>
      <c r="AI911" s="221"/>
    </row>
    <row r="912" spans="9:35"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  <c r="AA912" s="221"/>
      <c r="AB912" s="221"/>
      <c r="AC912" s="221"/>
      <c r="AD912" s="221"/>
      <c r="AE912" s="221"/>
      <c r="AF912" s="221"/>
      <c r="AG912" s="221"/>
      <c r="AH912" s="221"/>
      <c r="AI912" s="221"/>
    </row>
    <row r="913" spans="9:35"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  <c r="X913" s="221"/>
      <c r="Y913" s="221"/>
      <c r="Z913" s="221"/>
      <c r="AA913" s="221"/>
      <c r="AB913" s="221"/>
      <c r="AC913" s="221"/>
      <c r="AD913" s="221"/>
      <c r="AE913" s="221"/>
      <c r="AF913" s="221"/>
      <c r="AG913" s="221"/>
      <c r="AH913" s="221"/>
      <c r="AI913" s="221"/>
    </row>
    <row r="914" spans="9:35"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  <c r="AA914" s="221"/>
      <c r="AB914" s="221"/>
      <c r="AC914" s="221"/>
      <c r="AD914" s="221"/>
      <c r="AE914" s="221"/>
      <c r="AF914" s="221"/>
      <c r="AG914" s="221"/>
      <c r="AH914" s="221"/>
      <c r="AI914" s="221"/>
    </row>
    <row r="915" spans="9:35"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  <c r="AA915" s="221"/>
      <c r="AB915" s="221"/>
      <c r="AC915" s="221"/>
      <c r="AD915" s="221"/>
      <c r="AE915" s="221"/>
      <c r="AF915" s="221"/>
      <c r="AG915" s="221"/>
      <c r="AH915" s="221"/>
      <c r="AI915" s="221"/>
    </row>
    <row r="916" spans="9:35"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  <c r="AA916" s="221"/>
      <c r="AB916" s="221"/>
      <c r="AC916" s="221"/>
      <c r="AD916" s="221"/>
      <c r="AE916" s="221"/>
      <c r="AF916" s="221"/>
      <c r="AG916" s="221"/>
      <c r="AH916" s="221"/>
      <c r="AI916" s="221"/>
    </row>
    <row r="917" spans="9:35"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  <c r="AA917" s="221"/>
      <c r="AB917" s="221"/>
      <c r="AC917" s="221"/>
      <c r="AD917" s="221"/>
      <c r="AE917" s="221"/>
      <c r="AF917" s="221"/>
      <c r="AG917" s="221"/>
      <c r="AH917" s="221"/>
      <c r="AI917" s="221"/>
    </row>
    <row r="918" spans="9:35"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  <c r="AA918" s="221"/>
      <c r="AB918" s="221"/>
      <c r="AC918" s="221"/>
      <c r="AD918" s="221"/>
      <c r="AE918" s="221"/>
      <c r="AF918" s="221"/>
      <c r="AG918" s="221"/>
      <c r="AH918" s="221"/>
      <c r="AI918" s="221"/>
    </row>
    <row r="919" spans="9:35"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  <c r="AA919" s="221"/>
      <c r="AB919" s="221"/>
      <c r="AC919" s="221"/>
      <c r="AD919" s="221"/>
      <c r="AE919" s="221"/>
      <c r="AF919" s="221"/>
      <c r="AG919" s="221"/>
      <c r="AH919" s="221"/>
      <c r="AI919" s="221"/>
    </row>
    <row r="920" spans="9:35"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  <c r="AA920" s="221"/>
      <c r="AB920" s="221"/>
      <c r="AC920" s="221"/>
      <c r="AD920" s="221"/>
      <c r="AE920" s="221"/>
      <c r="AF920" s="221"/>
      <c r="AG920" s="221"/>
      <c r="AH920" s="221"/>
      <c r="AI920" s="221"/>
    </row>
    <row r="921" spans="9:35"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  <c r="AA921" s="221"/>
      <c r="AB921" s="221"/>
      <c r="AC921" s="221"/>
      <c r="AD921" s="221"/>
      <c r="AE921" s="221"/>
      <c r="AF921" s="221"/>
      <c r="AG921" s="221"/>
      <c r="AH921" s="221"/>
      <c r="AI921" s="221"/>
    </row>
    <row r="922" spans="9:35"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  <c r="AA922" s="221"/>
      <c r="AB922" s="221"/>
      <c r="AC922" s="221"/>
      <c r="AD922" s="221"/>
      <c r="AE922" s="221"/>
      <c r="AF922" s="221"/>
      <c r="AG922" s="221"/>
      <c r="AH922" s="221"/>
      <c r="AI922" s="221"/>
    </row>
    <row r="923" spans="9:35"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  <c r="X923" s="221"/>
      <c r="Y923" s="221"/>
      <c r="Z923" s="221"/>
      <c r="AA923" s="221"/>
      <c r="AB923" s="221"/>
      <c r="AC923" s="221"/>
      <c r="AD923" s="221"/>
      <c r="AE923" s="221"/>
      <c r="AF923" s="221"/>
      <c r="AG923" s="221"/>
      <c r="AH923" s="221"/>
      <c r="AI923" s="221"/>
    </row>
    <row r="924" spans="9:35"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  <c r="X924" s="221"/>
      <c r="Y924" s="221"/>
      <c r="Z924" s="221"/>
      <c r="AA924" s="221"/>
      <c r="AB924" s="221"/>
      <c r="AC924" s="221"/>
      <c r="AD924" s="221"/>
      <c r="AE924" s="221"/>
      <c r="AF924" s="221"/>
      <c r="AG924" s="221"/>
      <c r="AH924" s="221"/>
      <c r="AI924" s="221"/>
    </row>
    <row r="925" spans="9:35"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  <c r="X925" s="221"/>
      <c r="Y925" s="221"/>
      <c r="Z925" s="221"/>
      <c r="AA925" s="221"/>
      <c r="AB925" s="221"/>
      <c r="AC925" s="221"/>
      <c r="AD925" s="221"/>
      <c r="AE925" s="221"/>
      <c r="AF925" s="221"/>
      <c r="AG925" s="221"/>
      <c r="AH925" s="221"/>
      <c r="AI925" s="221"/>
    </row>
    <row r="926" spans="9:35"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  <c r="X926" s="221"/>
      <c r="Y926" s="221"/>
      <c r="Z926" s="221"/>
      <c r="AA926" s="221"/>
      <c r="AB926" s="221"/>
      <c r="AC926" s="221"/>
      <c r="AD926" s="221"/>
      <c r="AE926" s="221"/>
      <c r="AF926" s="221"/>
      <c r="AG926" s="221"/>
      <c r="AH926" s="221"/>
      <c r="AI926" s="221"/>
    </row>
    <row r="927" spans="9:35"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  <c r="X927" s="221"/>
      <c r="Y927" s="221"/>
      <c r="Z927" s="221"/>
      <c r="AA927" s="221"/>
      <c r="AB927" s="221"/>
      <c r="AC927" s="221"/>
      <c r="AD927" s="221"/>
      <c r="AE927" s="221"/>
      <c r="AF927" s="221"/>
      <c r="AG927" s="221"/>
      <c r="AH927" s="221"/>
      <c r="AI927" s="221"/>
    </row>
    <row r="928" spans="9:35"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  <c r="X928" s="221"/>
      <c r="Y928" s="221"/>
      <c r="Z928" s="221"/>
      <c r="AA928" s="221"/>
      <c r="AB928" s="221"/>
      <c r="AC928" s="221"/>
      <c r="AD928" s="221"/>
      <c r="AE928" s="221"/>
      <c r="AF928" s="221"/>
      <c r="AG928" s="221"/>
      <c r="AH928" s="221"/>
      <c r="AI928" s="221"/>
    </row>
    <row r="929" spans="9:35"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  <c r="X929" s="221"/>
      <c r="Y929" s="221"/>
      <c r="Z929" s="221"/>
      <c r="AA929" s="221"/>
      <c r="AB929" s="221"/>
      <c r="AC929" s="221"/>
      <c r="AD929" s="221"/>
      <c r="AE929" s="221"/>
      <c r="AF929" s="221"/>
      <c r="AG929" s="221"/>
      <c r="AH929" s="221"/>
      <c r="AI929" s="221"/>
    </row>
    <row r="930" spans="9:35"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  <c r="X930" s="221"/>
      <c r="Y930" s="221"/>
      <c r="Z930" s="221"/>
      <c r="AA930" s="221"/>
      <c r="AB930" s="221"/>
      <c r="AC930" s="221"/>
      <c r="AD930" s="221"/>
      <c r="AE930" s="221"/>
      <c r="AF930" s="221"/>
      <c r="AG930" s="221"/>
      <c r="AH930" s="221"/>
      <c r="AI930" s="221"/>
    </row>
    <row r="931" spans="9:35"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  <c r="X931" s="221"/>
      <c r="Y931" s="221"/>
      <c r="Z931" s="221"/>
      <c r="AA931" s="221"/>
      <c r="AB931" s="221"/>
      <c r="AC931" s="221"/>
      <c r="AD931" s="221"/>
      <c r="AE931" s="221"/>
      <c r="AF931" s="221"/>
      <c r="AG931" s="221"/>
      <c r="AH931" s="221"/>
      <c r="AI931" s="221"/>
    </row>
    <row r="932" spans="9:35"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  <c r="X932" s="221"/>
      <c r="Y932" s="221"/>
      <c r="Z932" s="221"/>
      <c r="AA932" s="221"/>
      <c r="AB932" s="221"/>
      <c r="AC932" s="221"/>
      <c r="AD932" s="221"/>
      <c r="AE932" s="221"/>
      <c r="AF932" s="221"/>
      <c r="AG932" s="221"/>
      <c r="AH932" s="221"/>
      <c r="AI932" s="221"/>
    </row>
    <row r="933" spans="9:35"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  <c r="X933" s="221"/>
      <c r="Y933" s="221"/>
      <c r="Z933" s="221"/>
      <c r="AA933" s="221"/>
      <c r="AB933" s="221"/>
      <c r="AC933" s="221"/>
      <c r="AD933" s="221"/>
      <c r="AE933" s="221"/>
      <c r="AF933" s="221"/>
      <c r="AG933" s="221"/>
      <c r="AH933" s="221"/>
      <c r="AI933" s="221"/>
    </row>
    <row r="934" spans="9:35"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  <c r="X934" s="221"/>
      <c r="Y934" s="221"/>
      <c r="Z934" s="221"/>
      <c r="AA934" s="221"/>
      <c r="AB934" s="221"/>
      <c r="AC934" s="221"/>
      <c r="AD934" s="221"/>
      <c r="AE934" s="221"/>
      <c r="AF934" s="221"/>
      <c r="AG934" s="221"/>
      <c r="AH934" s="221"/>
      <c r="AI934" s="221"/>
    </row>
    <row r="935" spans="9:35"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  <c r="X935" s="221"/>
      <c r="Y935" s="221"/>
      <c r="Z935" s="221"/>
      <c r="AA935" s="221"/>
      <c r="AB935" s="221"/>
      <c r="AC935" s="221"/>
      <c r="AD935" s="221"/>
      <c r="AE935" s="221"/>
      <c r="AF935" s="221"/>
      <c r="AG935" s="221"/>
      <c r="AH935" s="221"/>
      <c r="AI935" s="221"/>
    </row>
    <row r="936" spans="9:35"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  <c r="X936" s="221"/>
      <c r="Y936" s="221"/>
      <c r="Z936" s="221"/>
      <c r="AA936" s="221"/>
      <c r="AB936" s="221"/>
      <c r="AC936" s="221"/>
      <c r="AD936" s="221"/>
      <c r="AE936" s="221"/>
      <c r="AF936" s="221"/>
      <c r="AG936" s="221"/>
      <c r="AH936" s="221"/>
      <c r="AI936" s="221"/>
    </row>
    <row r="937" spans="9:35"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  <c r="X937" s="221"/>
      <c r="Y937" s="221"/>
      <c r="Z937" s="221"/>
      <c r="AA937" s="221"/>
      <c r="AB937" s="221"/>
      <c r="AC937" s="221"/>
      <c r="AD937" s="221"/>
      <c r="AE937" s="221"/>
      <c r="AF937" s="221"/>
      <c r="AG937" s="221"/>
      <c r="AH937" s="221"/>
      <c r="AI937" s="221"/>
    </row>
    <row r="938" spans="9:35"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  <c r="X938" s="221"/>
      <c r="Y938" s="221"/>
      <c r="Z938" s="221"/>
      <c r="AA938" s="221"/>
      <c r="AB938" s="221"/>
      <c r="AC938" s="221"/>
      <c r="AD938" s="221"/>
      <c r="AE938" s="221"/>
      <c r="AF938" s="221"/>
      <c r="AG938" s="221"/>
      <c r="AH938" s="221"/>
      <c r="AI938" s="22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5" zoomScaleNormal="85" workbookViewId="0">
      <selection activeCell="J22" sqref="J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7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71" customFormat="1" ht="14.25">
      <c r="A10" s="347">
        <v>1</v>
      </c>
      <c r="B10" s="361">
        <v>44291</v>
      </c>
      <c r="C10" s="362"/>
      <c r="D10" s="398" t="s">
        <v>109</v>
      </c>
      <c r="E10" s="366" t="s">
        <v>557</v>
      </c>
      <c r="F10" s="371" t="s">
        <v>844</v>
      </c>
      <c r="G10" s="371">
        <v>1370</v>
      </c>
      <c r="H10" s="366"/>
      <c r="I10" s="363" t="s">
        <v>845</v>
      </c>
      <c r="J10" s="368" t="s">
        <v>558</v>
      </c>
      <c r="K10" s="368"/>
      <c r="L10" s="376"/>
      <c r="M10" s="340"/>
      <c r="N10" s="349"/>
      <c r="O10" s="346"/>
      <c r="P10" s="439"/>
      <c r="Q10" s="4"/>
      <c r="R10" s="440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71" customFormat="1" ht="14.25">
      <c r="A11" s="347">
        <v>2</v>
      </c>
      <c r="B11" s="404">
        <v>44295</v>
      </c>
      <c r="C11" s="362"/>
      <c r="D11" s="398" t="s">
        <v>365</v>
      </c>
      <c r="E11" s="366" t="s">
        <v>557</v>
      </c>
      <c r="F11" s="375" t="s">
        <v>847</v>
      </c>
      <c r="G11" s="371">
        <v>1370</v>
      </c>
      <c r="H11" s="366"/>
      <c r="I11" s="363" t="s">
        <v>848</v>
      </c>
      <c r="J11" s="368" t="s">
        <v>558</v>
      </c>
      <c r="K11" s="368"/>
      <c r="L11" s="376"/>
      <c r="M11" s="340"/>
      <c r="N11" s="349"/>
      <c r="O11" s="346"/>
      <c r="P11" s="439"/>
      <c r="Q11" s="4"/>
      <c r="R11" s="440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71" customFormat="1" ht="14.25">
      <c r="A12" s="491">
        <v>3</v>
      </c>
      <c r="B12" s="449">
        <v>44301</v>
      </c>
      <c r="C12" s="492"/>
      <c r="D12" s="431" t="s">
        <v>744</v>
      </c>
      <c r="E12" s="493" t="s">
        <v>557</v>
      </c>
      <c r="F12" s="429">
        <v>4125</v>
      </c>
      <c r="G12" s="494">
        <v>3850</v>
      </c>
      <c r="H12" s="493">
        <v>4390</v>
      </c>
      <c r="I12" s="495" t="s">
        <v>849</v>
      </c>
      <c r="J12" s="430" t="s">
        <v>925</v>
      </c>
      <c r="K12" s="430">
        <f t="shared" ref="K12" si="0">H12-F12</f>
        <v>265</v>
      </c>
      <c r="L12" s="473">
        <f t="shared" ref="L12" si="1">(F12*-0.8)/100</f>
        <v>-33</v>
      </c>
      <c r="M12" s="428">
        <f t="shared" ref="M12" si="2">(K12+L12)/F12</f>
        <v>5.624242424242424E-2</v>
      </c>
      <c r="N12" s="430" t="s">
        <v>556</v>
      </c>
      <c r="O12" s="496">
        <v>44326</v>
      </c>
      <c r="P12" s="439"/>
      <c r="Q12" s="4"/>
      <c r="R12" s="440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71" customFormat="1" ht="14.25">
      <c r="A13" s="491">
        <v>4</v>
      </c>
      <c r="B13" s="449">
        <v>44313</v>
      </c>
      <c r="C13" s="492"/>
      <c r="D13" s="431" t="s">
        <v>242</v>
      </c>
      <c r="E13" s="493" t="s">
        <v>557</v>
      </c>
      <c r="F13" s="429">
        <v>492.5</v>
      </c>
      <c r="G13" s="494">
        <v>460</v>
      </c>
      <c r="H13" s="493">
        <v>524</v>
      </c>
      <c r="I13" s="495">
        <v>550</v>
      </c>
      <c r="J13" s="430" t="s">
        <v>881</v>
      </c>
      <c r="K13" s="430">
        <f t="shared" ref="K13" si="3">H13-F13</f>
        <v>31.5</v>
      </c>
      <c r="L13" s="473">
        <f t="shared" ref="L13" si="4">(F13*-0.8)/100</f>
        <v>-3.94</v>
      </c>
      <c r="M13" s="428">
        <f t="shared" ref="M13" si="5">(K13+L13)/F13</f>
        <v>5.5959390862944158E-2</v>
      </c>
      <c r="N13" s="430" t="s">
        <v>556</v>
      </c>
      <c r="O13" s="496">
        <v>44321</v>
      </c>
      <c r="P13" s="439"/>
      <c r="Q13" s="4"/>
      <c r="R13" s="440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71" customFormat="1" ht="14.25">
      <c r="A14" s="347">
        <v>5</v>
      </c>
      <c r="B14" s="361">
        <v>44314</v>
      </c>
      <c r="C14" s="362"/>
      <c r="D14" s="398" t="s">
        <v>855</v>
      </c>
      <c r="E14" s="366" t="s">
        <v>557</v>
      </c>
      <c r="F14" s="371" t="s">
        <v>856</v>
      </c>
      <c r="G14" s="371">
        <v>2600</v>
      </c>
      <c r="H14" s="366"/>
      <c r="I14" s="363">
        <v>3200</v>
      </c>
      <c r="J14" s="368" t="s">
        <v>558</v>
      </c>
      <c r="K14" s="368"/>
      <c r="L14" s="376"/>
      <c r="M14" s="340"/>
      <c r="N14" s="349"/>
      <c r="O14" s="346"/>
      <c r="P14" s="439"/>
      <c r="Q14" s="4"/>
      <c r="R14" s="440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71" customFormat="1" ht="14.25">
      <c r="A15" s="347">
        <v>6</v>
      </c>
      <c r="B15" s="361">
        <v>44315</v>
      </c>
      <c r="C15" s="362"/>
      <c r="D15" s="398" t="s">
        <v>859</v>
      </c>
      <c r="E15" s="366" t="s">
        <v>557</v>
      </c>
      <c r="F15" s="375" t="s">
        <v>860</v>
      </c>
      <c r="G15" s="371">
        <v>278</v>
      </c>
      <c r="H15" s="366"/>
      <c r="I15" s="363" t="s">
        <v>861</v>
      </c>
      <c r="J15" s="368" t="s">
        <v>558</v>
      </c>
      <c r="K15" s="368"/>
      <c r="L15" s="376"/>
      <c r="M15" s="340"/>
      <c r="N15" s="349"/>
      <c r="O15" s="346"/>
      <c r="P15" s="439"/>
      <c r="Q15" s="4"/>
      <c r="R15" s="440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71" customFormat="1" ht="14.25">
      <c r="A16" s="491">
        <v>7</v>
      </c>
      <c r="B16" s="449">
        <v>44319</v>
      </c>
      <c r="C16" s="492"/>
      <c r="D16" s="431" t="s">
        <v>59</v>
      </c>
      <c r="E16" s="493" t="s">
        <v>557</v>
      </c>
      <c r="F16" s="429">
        <v>1750</v>
      </c>
      <c r="G16" s="494">
        <v>1635</v>
      </c>
      <c r="H16" s="493">
        <v>1857.5</v>
      </c>
      <c r="I16" s="495">
        <v>1950</v>
      </c>
      <c r="J16" s="430" t="s">
        <v>924</v>
      </c>
      <c r="K16" s="430">
        <f t="shared" ref="K16" si="6">H16-F16</f>
        <v>107.5</v>
      </c>
      <c r="L16" s="473">
        <f t="shared" ref="L16" si="7">(F16*-0.8)/100</f>
        <v>-14</v>
      </c>
      <c r="M16" s="428">
        <f t="shared" ref="M16" si="8">(K16+L16)/F16</f>
        <v>5.3428571428571429E-2</v>
      </c>
      <c r="N16" s="430" t="s">
        <v>556</v>
      </c>
      <c r="O16" s="496">
        <v>44326</v>
      </c>
      <c r="P16" s="439"/>
      <c r="Q16" s="4"/>
      <c r="R16" s="440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71" customFormat="1" ht="14.25">
      <c r="A17" s="347">
        <v>8</v>
      </c>
      <c r="B17" s="361">
        <v>44319</v>
      </c>
      <c r="C17" s="362"/>
      <c r="D17" s="398" t="s">
        <v>249</v>
      </c>
      <c r="E17" s="366" t="s">
        <v>557</v>
      </c>
      <c r="F17" s="371" t="s">
        <v>866</v>
      </c>
      <c r="G17" s="371">
        <v>619</v>
      </c>
      <c r="H17" s="366"/>
      <c r="I17" s="363" t="s">
        <v>867</v>
      </c>
      <c r="J17" s="368" t="s">
        <v>558</v>
      </c>
      <c r="K17" s="368"/>
      <c r="L17" s="376"/>
      <c r="M17" s="340"/>
      <c r="N17" s="349"/>
      <c r="O17" s="346"/>
      <c r="P17" s="439"/>
      <c r="Q17" s="4"/>
      <c r="R17" s="440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71" customFormat="1" ht="14.25">
      <c r="A18" s="347"/>
      <c r="B18" s="361"/>
      <c r="C18" s="362"/>
      <c r="D18" s="398"/>
      <c r="E18" s="366"/>
      <c r="F18" s="371"/>
      <c r="G18" s="371"/>
      <c r="H18" s="366"/>
      <c r="I18" s="363"/>
      <c r="J18" s="368"/>
      <c r="K18" s="368"/>
      <c r="L18" s="376"/>
      <c r="M18" s="340"/>
      <c r="N18" s="349"/>
      <c r="O18" s="346"/>
      <c r="P18" s="439"/>
      <c r="Q18" s="4"/>
      <c r="R18" s="440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347"/>
      <c r="B19" s="361"/>
      <c r="C19" s="362"/>
      <c r="D19" s="373"/>
      <c r="E19" s="366"/>
      <c r="F19" s="366"/>
      <c r="G19" s="371"/>
      <c r="H19" s="366"/>
      <c r="I19" s="363"/>
      <c r="J19" s="368"/>
      <c r="K19" s="368"/>
      <c r="L19" s="376"/>
      <c r="M19" s="340"/>
      <c r="N19" s="349"/>
      <c r="O19" s="346"/>
      <c r="P19" s="439"/>
      <c r="Q19" s="4"/>
      <c r="R19" s="44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419"/>
      <c r="B20" s="420"/>
      <c r="C20" s="421"/>
      <c r="D20" s="422"/>
      <c r="E20" s="423"/>
      <c r="F20" s="423"/>
      <c r="G20" s="386"/>
      <c r="H20" s="423"/>
      <c r="I20" s="424"/>
      <c r="J20" s="387"/>
      <c r="K20" s="387"/>
      <c r="L20" s="425"/>
      <c r="M20" s="76"/>
      <c r="N20" s="426"/>
      <c r="O20" s="427"/>
      <c r="P20" s="369"/>
      <c r="Q20" s="61"/>
      <c r="R20" s="31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19"/>
      <c r="B21" s="420"/>
      <c r="C21" s="421"/>
      <c r="D21" s="422"/>
      <c r="E21" s="423"/>
      <c r="F21" s="423"/>
      <c r="G21" s="386"/>
      <c r="H21" s="423"/>
      <c r="I21" s="424"/>
      <c r="J21" s="387"/>
      <c r="K21" s="387"/>
      <c r="L21" s="425"/>
      <c r="M21" s="76"/>
      <c r="N21" s="426"/>
      <c r="O21" s="427"/>
      <c r="P21" s="369"/>
      <c r="Q21" s="61"/>
      <c r="R21" s="31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77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8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8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8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9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80" t="s">
        <v>819</v>
      </c>
      <c r="M27" s="60" t="s">
        <v>818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7" customFormat="1" ht="15" customHeight="1">
      <c r="A28" s="450">
        <v>1</v>
      </c>
      <c r="B28" s="449">
        <v>44306</v>
      </c>
      <c r="C28" s="451"/>
      <c r="D28" s="452" t="s">
        <v>851</v>
      </c>
      <c r="E28" s="429" t="s">
        <v>557</v>
      </c>
      <c r="F28" s="429">
        <v>510</v>
      </c>
      <c r="G28" s="453">
        <v>494</v>
      </c>
      <c r="H28" s="453">
        <v>526</v>
      </c>
      <c r="I28" s="429" t="s">
        <v>852</v>
      </c>
      <c r="J28" s="430" t="s">
        <v>901</v>
      </c>
      <c r="K28" s="430">
        <f>H28-F28</f>
        <v>16</v>
      </c>
      <c r="L28" s="473">
        <f>(F28*-0.7)/100</f>
        <v>-3.57</v>
      </c>
      <c r="M28" s="428">
        <f t="shared" ref="M28" si="9">(K28+L28)/F28</f>
        <v>2.4372549019607843E-2</v>
      </c>
      <c r="N28" s="430" t="s">
        <v>556</v>
      </c>
      <c r="O28" s="496">
        <v>44323</v>
      </c>
      <c r="P28" s="4"/>
      <c r="Q28" s="4"/>
      <c r="R28" s="315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7" customFormat="1" ht="15" customHeight="1">
      <c r="A29" s="382">
        <v>2</v>
      </c>
      <c r="B29" s="404">
        <v>44314</v>
      </c>
      <c r="C29" s="407"/>
      <c r="D29" s="374" t="s">
        <v>857</v>
      </c>
      <c r="E29" s="375" t="s">
        <v>557</v>
      </c>
      <c r="F29" s="375" t="s">
        <v>858</v>
      </c>
      <c r="G29" s="408">
        <v>1450</v>
      </c>
      <c r="H29" s="408"/>
      <c r="I29" s="375">
        <v>1600</v>
      </c>
      <c r="J29" s="341" t="s">
        <v>558</v>
      </c>
      <c r="K29" s="341"/>
      <c r="L29" s="390"/>
      <c r="M29" s="388"/>
      <c r="N29" s="368"/>
      <c r="O29" s="381"/>
      <c r="P29" s="4"/>
      <c r="Q29" s="4"/>
      <c r="R29" s="315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7" customFormat="1" ht="15" customHeight="1">
      <c r="A30" s="450">
        <v>3</v>
      </c>
      <c r="B30" s="449">
        <v>44316</v>
      </c>
      <c r="C30" s="451"/>
      <c r="D30" s="452" t="s">
        <v>372</v>
      </c>
      <c r="E30" s="429" t="s">
        <v>557</v>
      </c>
      <c r="F30" s="429">
        <v>533.5</v>
      </c>
      <c r="G30" s="453">
        <v>517</v>
      </c>
      <c r="H30" s="453">
        <v>548.5</v>
      </c>
      <c r="I30" s="429" t="s">
        <v>850</v>
      </c>
      <c r="J30" s="430" t="s">
        <v>898</v>
      </c>
      <c r="K30" s="430">
        <f>H30-F30</f>
        <v>15</v>
      </c>
      <c r="L30" s="473">
        <f>(F30*-0.7)/100</f>
        <v>-3.7344999999999997</v>
      </c>
      <c r="M30" s="428">
        <f t="shared" ref="M30" si="10">(K30+L30)/F30</f>
        <v>2.1116213683223993E-2</v>
      </c>
      <c r="N30" s="430" t="s">
        <v>556</v>
      </c>
      <c r="O30" s="496">
        <v>44323</v>
      </c>
      <c r="P30" s="4"/>
      <c r="Q30" s="4"/>
      <c r="R30" s="315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7" customFormat="1" ht="15" customHeight="1">
      <c r="A31" s="450">
        <v>4</v>
      </c>
      <c r="B31" s="449">
        <v>44319</v>
      </c>
      <c r="C31" s="451"/>
      <c r="D31" s="452" t="s">
        <v>175</v>
      </c>
      <c r="E31" s="429" t="s">
        <v>557</v>
      </c>
      <c r="F31" s="429">
        <v>651</v>
      </c>
      <c r="G31" s="453">
        <v>630</v>
      </c>
      <c r="H31" s="453">
        <v>663</v>
      </c>
      <c r="I31" s="429">
        <v>690</v>
      </c>
      <c r="J31" s="430" t="s">
        <v>862</v>
      </c>
      <c r="K31" s="430">
        <f>H31-F31</f>
        <v>12</v>
      </c>
      <c r="L31" s="473">
        <f>(F31*-0.07)/100</f>
        <v>-0.45570000000000005</v>
      </c>
      <c r="M31" s="428">
        <f t="shared" ref="M31:M32" si="11">(K31+L31)/F31</f>
        <v>1.7733179723502305E-2</v>
      </c>
      <c r="N31" s="430" t="s">
        <v>556</v>
      </c>
      <c r="O31" s="483">
        <v>44319</v>
      </c>
      <c r="P31" s="4"/>
      <c r="Q31" s="4"/>
      <c r="R31" s="315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7" customFormat="1" ht="15" customHeight="1">
      <c r="A32" s="499">
        <v>5</v>
      </c>
      <c r="B32" s="500">
        <v>44319</v>
      </c>
      <c r="C32" s="501"/>
      <c r="D32" s="502" t="s">
        <v>87</v>
      </c>
      <c r="E32" s="503" t="s">
        <v>557</v>
      </c>
      <c r="F32" s="503">
        <v>543</v>
      </c>
      <c r="G32" s="504">
        <v>524</v>
      </c>
      <c r="H32" s="504">
        <v>524</v>
      </c>
      <c r="I32" s="503" t="s">
        <v>865</v>
      </c>
      <c r="J32" s="505" t="s">
        <v>916</v>
      </c>
      <c r="K32" s="505">
        <f>H32-F32</f>
        <v>-19</v>
      </c>
      <c r="L32" s="506">
        <f>(F32*-0.7)/100</f>
        <v>-3.8009999999999997</v>
      </c>
      <c r="M32" s="507">
        <f t="shared" si="11"/>
        <v>-4.1990791896869245E-2</v>
      </c>
      <c r="N32" s="505" t="s">
        <v>556</v>
      </c>
      <c r="O32" s="508">
        <v>44326</v>
      </c>
      <c r="P32" s="4"/>
      <c r="Q32" s="4"/>
      <c r="R32" s="315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57" customFormat="1" ht="15" customHeight="1">
      <c r="A33" s="450">
        <v>6</v>
      </c>
      <c r="B33" s="449">
        <v>44320</v>
      </c>
      <c r="C33" s="451"/>
      <c r="D33" s="452" t="s">
        <v>68</v>
      </c>
      <c r="E33" s="429" t="s">
        <v>557</v>
      </c>
      <c r="F33" s="429">
        <v>558.5</v>
      </c>
      <c r="G33" s="453">
        <v>544</v>
      </c>
      <c r="H33" s="453">
        <v>574</v>
      </c>
      <c r="I33" s="429" t="s">
        <v>877</v>
      </c>
      <c r="J33" s="430" t="s">
        <v>896</v>
      </c>
      <c r="K33" s="430">
        <f>H33-F33</f>
        <v>15.5</v>
      </c>
      <c r="L33" s="473">
        <f>(F33*-0.7)/100</f>
        <v>-3.9095</v>
      </c>
      <c r="M33" s="428">
        <f t="shared" ref="M33" si="12">(K33+L33)/F33</f>
        <v>2.0752909579230081E-2</v>
      </c>
      <c r="N33" s="430" t="s">
        <v>556</v>
      </c>
      <c r="O33" s="496">
        <v>44326</v>
      </c>
      <c r="P33" s="4"/>
      <c r="Q33" s="4"/>
      <c r="R33" s="315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57" customFormat="1" ht="15" customHeight="1">
      <c r="A34" s="450">
        <v>7</v>
      </c>
      <c r="B34" s="449">
        <v>44321</v>
      </c>
      <c r="C34" s="451"/>
      <c r="D34" s="452" t="s">
        <v>324</v>
      </c>
      <c r="E34" s="429" t="s">
        <v>557</v>
      </c>
      <c r="F34" s="429">
        <v>526</v>
      </c>
      <c r="G34" s="453">
        <v>510</v>
      </c>
      <c r="H34" s="453">
        <v>535</v>
      </c>
      <c r="I34" s="429">
        <v>550</v>
      </c>
      <c r="J34" s="430" t="s">
        <v>799</v>
      </c>
      <c r="K34" s="430">
        <f>H34-F34</f>
        <v>9</v>
      </c>
      <c r="L34" s="473">
        <f>(F34*-0.7)/100</f>
        <v>-3.6819999999999999</v>
      </c>
      <c r="M34" s="428">
        <f t="shared" ref="M34" si="13">(K34+L34)/F34</f>
        <v>1.0110266159695817E-2</v>
      </c>
      <c r="N34" s="430" t="s">
        <v>556</v>
      </c>
      <c r="O34" s="496">
        <v>44322</v>
      </c>
      <c r="P34" s="4"/>
      <c r="Q34" s="4"/>
      <c r="R34" s="315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57" customFormat="1" ht="15" customHeight="1">
      <c r="A35" s="382">
        <v>8</v>
      </c>
      <c r="B35" s="404">
        <v>44321</v>
      </c>
      <c r="C35" s="407"/>
      <c r="D35" s="374" t="s">
        <v>292</v>
      </c>
      <c r="E35" s="375" t="s">
        <v>557</v>
      </c>
      <c r="F35" s="375" t="s">
        <v>884</v>
      </c>
      <c r="G35" s="408">
        <v>317</v>
      </c>
      <c r="H35" s="408"/>
      <c r="I35" s="375">
        <v>345</v>
      </c>
      <c r="J35" s="341" t="s">
        <v>558</v>
      </c>
      <c r="K35" s="341"/>
      <c r="L35" s="390"/>
      <c r="M35" s="388"/>
      <c r="N35" s="368"/>
      <c r="O35" s="381"/>
      <c r="P35" s="4"/>
      <c r="Q35" s="4"/>
      <c r="R35" s="315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57" customFormat="1" ht="15" customHeight="1">
      <c r="A36" s="450">
        <v>9</v>
      </c>
      <c r="B36" s="449">
        <v>44323</v>
      </c>
      <c r="C36" s="451"/>
      <c r="D36" s="452" t="s">
        <v>903</v>
      </c>
      <c r="E36" s="429" t="s">
        <v>557</v>
      </c>
      <c r="F36" s="429">
        <v>609</v>
      </c>
      <c r="G36" s="453">
        <v>590</v>
      </c>
      <c r="H36" s="453">
        <v>628</v>
      </c>
      <c r="I36" s="429">
        <v>650</v>
      </c>
      <c r="J36" s="430" t="s">
        <v>918</v>
      </c>
      <c r="K36" s="430">
        <f>H36-F36</f>
        <v>19</v>
      </c>
      <c r="L36" s="473">
        <f>(F36*-0.7)/100</f>
        <v>-4.2629999999999999</v>
      </c>
      <c r="M36" s="428">
        <f t="shared" ref="M36" si="14">(K36+L36)/F36</f>
        <v>2.4198686371100165E-2</v>
      </c>
      <c r="N36" s="430" t="s">
        <v>556</v>
      </c>
      <c r="O36" s="496">
        <v>44326</v>
      </c>
      <c r="P36" s="4"/>
      <c r="Q36" s="4"/>
      <c r="R36" s="315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57" customFormat="1" ht="15" customHeight="1">
      <c r="A37" s="450">
        <v>10</v>
      </c>
      <c r="B37" s="449">
        <v>44323</v>
      </c>
      <c r="C37" s="451"/>
      <c r="D37" s="452" t="s">
        <v>740</v>
      </c>
      <c r="E37" s="429" t="s">
        <v>557</v>
      </c>
      <c r="F37" s="429">
        <v>802.5</v>
      </c>
      <c r="G37" s="453">
        <v>778</v>
      </c>
      <c r="H37" s="453">
        <v>825</v>
      </c>
      <c r="I37" s="429" t="s">
        <v>906</v>
      </c>
      <c r="J37" s="430" t="s">
        <v>917</v>
      </c>
      <c r="K37" s="430">
        <f>H37-F37</f>
        <v>22.5</v>
      </c>
      <c r="L37" s="473">
        <f>(F37*-0.7)/100</f>
        <v>-5.6174999999999997</v>
      </c>
      <c r="M37" s="428">
        <f t="shared" ref="M37" si="15">(K37+L37)/F37</f>
        <v>2.1037383177570094E-2</v>
      </c>
      <c r="N37" s="430" t="s">
        <v>556</v>
      </c>
      <c r="O37" s="496">
        <v>44326</v>
      </c>
      <c r="P37" s="4"/>
      <c r="Q37" s="4"/>
      <c r="R37" s="315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57" customFormat="1" ht="15" customHeight="1">
      <c r="A38" s="382">
        <v>11</v>
      </c>
      <c r="B38" s="404">
        <v>44326</v>
      </c>
      <c r="C38" s="407"/>
      <c r="D38" s="374" t="s">
        <v>372</v>
      </c>
      <c r="E38" s="375" t="s">
        <v>557</v>
      </c>
      <c r="F38" s="375" t="s">
        <v>919</v>
      </c>
      <c r="G38" s="408">
        <v>515</v>
      </c>
      <c r="H38" s="408"/>
      <c r="I38" s="375" t="s">
        <v>850</v>
      </c>
      <c r="J38" s="341" t="s">
        <v>558</v>
      </c>
      <c r="K38" s="341"/>
      <c r="L38" s="390"/>
      <c r="M38" s="388"/>
      <c r="N38" s="368"/>
      <c r="O38" s="381"/>
      <c r="P38" s="4"/>
      <c r="Q38" s="4"/>
      <c r="R38" s="315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57" customFormat="1" ht="15" customHeight="1">
      <c r="A39" s="382">
        <v>12</v>
      </c>
      <c r="B39" s="404">
        <v>44326</v>
      </c>
      <c r="C39" s="407"/>
      <c r="D39" s="374" t="s">
        <v>50</v>
      </c>
      <c r="E39" s="375" t="s">
        <v>557</v>
      </c>
      <c r="F39" s="375" t="s">
        <v>920</v>
      </c>
      <c r="G39" s="408">
        <v>2475</v>
      </c>
      <c r="H39" s="408"/>
      <c r="I39" s="375" t="s">
        <v>921</v>
      </c>
      <c r="J39" s="341" t="s">
        <v>558</v>
      </c>
      <c r="K39" s="341"/>
      <c r="L39" s="390"/>
      <c r="M39" s="388"/>
      <c r="N39" s="368"/>
      <c r="O39" s="381"/>
      <c r="P39" s="4"/>
      <c r="Q39" s="4"/>
      <c r="R39" s="315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57" customFormat="1" ht="15" customHeight="1">
      <c r="A40" s="382"/>
      <c r="B40" s="404"/>
      <c r="C40" s="407"/>
      <c r="D40" s="374"/>
      <c r="E40" s="375"/>
      <c r="F40" s="375"/>
      <c r="G40" s="408"/>
      <c r="H40" s="408"/>
      <c r="I40" s="375"/>
      <c r="J40" s="341"/>
      <c r="K40" s="341"/>
      <c r="L40" s="390"/>
      <c r="M40" s="388"/>
      <c r="N40" s="368"/>
      <c r="O40" s="381"/>
      <c r="P40" s="4"/>
      <c r="Q40" s="4"/>
      <c r="R40" s="315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57" customFormat="1" ht="15" customHeight="1">
      <c r="A41" s="382"/>
      <c r="B41" s="404"/>
      <c r="C41" s="407"/>
      <c r="D41" s="374"/>
      <c r="E41" s="375"/>
      <c r="F41" s="375"/>
      <c r="G41" s="408"/>
      <c r="H41" s="408"/>
      <c r="I41" s="375"/>
      <c r="J41" s="341"/>
      <c r="K41" s="341"/>
      <c r="L41" s="390"/>
      <c r="M41" s="388"/>
      <c r="N41" s="368"/>
      <c r="O41" s="381"/>
      <c r="P41" s="4"/>
      <c r="Q41" s="4"/>
      <c r="R41" s="315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57" customFormat="1" ht="15" customHeight="1">
      <c r="A42" s="485"/>
      <c r="B42" s="410"/>
      <c r="C42" s="486"/>
      <c r="D42" s="487"/>
      <c r="E42" s="385"/>
      <c r="F42" s="385"/>
      <c r="G42" s="488"/>
      <c r="H42" s="488"/>
      <c r="I42" s="385"/>
      <c r="J42" s="383"/>
      <c r="K42" s="383"/>
      <c r="L42" s="489"/>
      <c r="M42" s="397"/>
      <c r="N42" s="387"/>
      <c r="O42" s="490"/>
      <c r="P42" s="4"/>
      <c r="Q42" s="4"/>
      <c r="R42" s="315"/>
      <c r="S42" s="37"/>
      <c r="T42" s="37"/>
      <c r="U42" s="37"/>
      <c r="V42" s="37"/>
      <c r="W42" s="37"/>
      <c r="X42" s="37"/>
      <c r="Y42" s="37"/>
      <c r="Z42" s="37"/>
      <c r="AA42" s="37"/>
    </row>
    <row r="43" spans="1:34" ht="44.25" customHeight="1">
      <c r="A43" s="20" t="s">
        <v>560</v>
      </c>
      <c r="B43" s="36"/>
      <c r="C43" s="36"/>
      <c r="D43" s="37"/>
      <c r="E43" s="33"/>
      <c r="F43" s="33"/>
      <c r="G43" s="32"/>
      <c r="H43" s="32" t="s">
        <v>821</v>
      </c>
      <c r="I43" s="33"/>
      <c r="J43" s="14"/>
      <c r="K43" s="76"/>
      <c r="L43" s="77"/>
      <c r="M43" s="76"/>
      <c r="N43" s="78"/>
      <c r="O43" s="76"/>
      <c r="P43" s="4"/>
      <c r="Q43" s="396"/>
      <c r="R43" s="409"/>
      <c r="S43" s="396"/>
      <c r="T43" s="396"/>
      <c r="U43" s="396"/>
      <c r="V43" s="396"/>
      <c r="W43" s="396"/>
      <c r="X43" s="396"/>
      <c r="Y43" s="396"/>
      <c r="Z43" s="37"/>
      <c r="AA43" s="37"/>
      <c r="AB43" s="37"/>
    </row>
    <row r="44" spans="1:34" s="3" customFormat="1">
      <c r="A44" s="26" t="s">
        <v>561</v>
      </c>
      <c r="B44" s="20"/>
      <c r="C44" s="20"/>
      <c r="D44" s="20"/>
      <c r="E44" s="2"/>
      <c r="F44" s="27" t="s">
        <v>562</v>
      </c>
      <c r="G44" s="38"/>
      <c r="H44" s="39"/>
      <c r="I44" s="79"/>
      <c r="J44" s="14"/>
      <c r="K44" s="80"/>
      <c r="L44" s="81"/>
      <c r="M44" s="82"/>
      <c r="N44" s="83"/>
      <c r="O44" s="84"/>
      <c r="P44" s="2"/>
      <c r="Q44" s="1"/>
      <c r="R44" s="9"/>
      <c r="Z44" s="6"/>
      <c r="AA44" s="6"/>
      <c r="AB44" s="6"/>
      <c r="AC44" s="6"/>
      <c r="AD44" s="6"/>
      <c r="AE44" s="6"/>
      <c r="AF44" s="6"/>
      <c r="AG44" s="6"/>
      <c r="AH44" s="6"/>
    </row>
    <row r="45" spans="1:34" s="6" customFormat="1" ht="14.25" customHeight="1">
      <c r="A45" s="26"/>
      <c r="B45" s="20"/>
      <c r="C45" s="20"/>
      <c r="D45" s="20"/>
      <c r="E45" s="29"/>
      <c r="F45" s="27" t="s">
        <v>564</v>
      </c>
      <c r="G45" s="38"/>
      <c r="H45" s="39"/>
      <c r="I45" s="79"/>
      <c r="J45" s="14"/>
      <c r="K45" s="80"/>
      <c r="L45" s="81"/>
      <c r="M45" s="82"/>
      <c r="N45" s="83"/>
      <c r="O45" s="84"/>
      <c r="P45" s="2"/>
      <c r="Q45" s="1"/>
      <c r="R45" s="9"/>
      <c r="S45" s="3"/>
      <c r="Y45" s="3"/>
      <c r="Z45" s="3"/>
    </row>
    <row r="46" spans="1:34" s="6" customFormat="1" ht="14.25" customHeight="1">
      <c r="A46" s="20"/>
      <c r="B46" s="20"/>
      <c r="C46" s="20"/>
      <c r="D46" s="20"/>
      <c r="E46" s="29"/>
      <c r="F46" s="14"/>
      <c r="G46" s="14"/>
      <c r="H46" s="28"/>
      <c r="I46" s="33"/>
      <c r="J46" s="68"/>
      <c r="K46" s="65"/>
      <c r="L46" s="66"/>
      <c r="M46" s="14"/>
      <c r="N46" s="69"/>
      <c r="O46" s="54"/>
      <c r="P46" s="5"/>
      <c r="Q46" s="1"/>
      <c r="R46" s="9"/>
      <c r="S46" s="3"/>
      <c r="Y46" s="3"/>
      <c r="Z46" s="3"/>
    </row>
    <row r="47" spans="1:34" s="6" customFormat="1" ht="15">
      <c r="A47" s="40" t="s">
        <v>571</v>
      </c>
      <c r="B47" s="40"/>
      <c r="C47" s="40"/>
      <c r="D47" s="40"/>
      <c r="E47" s="29"/>
      <c r="F47" s="14"/>
      <c r="G47" s="9"/>
      <c r="H47" s="14"/>
      <c r="I47" s="9"/>
      <c r="J47" s="85"/>
      <c r="K47" s="9"/>
      <c r="L47" s="9"/>
      <c r="M47" s="9"/>
      <c r="N47" s="9"/>
      <c r="O47" s="86"/>
      <c r="P47"/>
      <c r="Q47" s="1"/>
      <c r="R47" s="9"/>
      <c r="S47" s="3"/>
      <c r="Y47" s="3"/>
      <c r="Z47" s="3"/>
    </row>
    <row r="48" spans="1:34" s="6" customFormat="1" ht="38.25">
      <c r="A48" s="18" t="s">
        <v>16</v>
      </c>
      <c r="B48" s="18" t="s">
        <v>534</v>
      </c>
      <c r="C48" s="18"/>
      <c r="D48" s="19" t="s">
        <v>545</v>
      </c>
      <c r="E48" s="18" t="s">
        <v>546</v>
      </c>
      <c r="F48" s="18" t="s">
        <v>547</v>
      </c>
      <c r="G48" s="18" t="s">
        <v>566</v>
      </c>
      <c r="H48" s="18" t="s">
        <v>549</v>
      </c>
      <c r="I48" s="18" t="s">
        <v>550</v>
      </c>
      <c r="J48" s="17" t="s">
        <v>551</v>
      </c>
      <c r="K48" s="74" t="s">
        <v>572</v>
      </c>
      <c r="L48" s="60" t="s">
        <v>819</v>
      </c>
      <c r="M48" s="74" t="s">
        <v>568</v>
      </c>
      <c r="N48" s="18" t="s">
        <v>569</v>
      </c>
      <c r="O48" s="17" t="s">
        <v>554</v>
      </c>
      <c r="P48" s="87" t="s">
        <v>555</v>
      </c>
      <c r="Q48" s="1"/>
      <c r="R48" s="14"/>
      <c r="S48" s="3"/>
      <c r="Y48" s="3"/>
      <c r="Z48" s="3"/>
    </row>
    <row r="49" spans="1:34" s="357" customFormat="1" ht="13.9" customHeight="1">
      <c r="A49" s="498">
        <v>1</v>
      </c>
      <c r="B49" s="449">
        <v>44321</v>
      </c>
      <c r="C49" s="478"/>
      <c r="D49" s="431" t="s">
        <v>885</v>
      </c>
      <c r="E49" s="479" t="s">
        <v>557</v>
      </c>
      <c r="F49" s="429">
        <v>893</v>
      </c>
      <c r="G49" s="429">
        <v>871</v>
      </c>
      <c r="H49" s="429">
        <v>908.5</v>
      </c>
      <c r="I49" s="430">
        <v>730</v>
      </c>
      <c r="J49" s="430" t="s">
        <v>896</v>
      </c>
      <c r="K49" s="480">
        <f t="shared" ref="K49" si="16">H49-F49</f>
        <v>15.5</v>
      </c>
      <c r="L49" s="497">
        <f>(H49*N49)*0.07%</f>
        <v>413.36750000000006</v>
      </c>
      <c r="M49" s="481">
        <f t="shared" ref="M49" si="17">(K49*N49)-L49</f>
        <v>9661.6324999999997</v>
      </c>
      <c r="N49" s="430">
        <v>650</v>
      </c>
      <c r="O49" s="482" t="s">
        <v>556</v>
      </c>
      <c r="P49" s="496">
        <v>44322</v>
      </c>
      <c r="Q49" s="351"/>
      <c r="R49" s="315" t="s">
        <v>792</v>
      </c>
      <c r="S49" s="37"/>
      <c r="Y49" s="37"/>
      <c r="Z49" s="37"/>
    </row>
    <row r="50" spans="1:34" s="357" customFormat="1" ht="13.9" customHeight="1">
      <c r="A50" s="498">
        <v>2</v>
      </c>
      <c r="B50" s="449">
        <v>44322</v>
      </c>
      <c r="C50" s="478"/>
      <c r="D50" s="431" t="s">
        <v>892</v>
      </c>
      <c r="E50" s="479" t="s">
        <v>557</v>
      </c>
      <c r="F50" s="429">
        <v>683</v>
      </c>
      <c r="G50" s="429">
        <v>674</v>
      </c>
      <c r="H50" s="429">
        <v>692.5</v>
      </c>
      <c r="I50" s="430">
        <v>705</v>
      </c>
      <c r="J50" s="430" t="s">
        <v>897</v>
      </c>
      <c r="K50" s="480">
        <f t="shared" ref="K50:K51" si="18">H50-F50</f>
        <v>9.5</v>
      </c>
      <c r="L50" s="497">
        <f>(H50*N50)*0.07%</f>
        <v>678.65000000000009</v>
      </c>
      <c r="M50" s="481">
        <f t="shared" ref="M50:M51" si="19">(K50*N50)-L50</f>
        <v>12621.35</v>
      </c>
      <c r="N50" s="430">
        <v>1400</v>
      </c>
      <c r="O50" s="482" t="s">
        <v>556</v>
      </c>
      <c r="P50" s="483">
        <v>44322</v>
      </c>
      <c r="Q50" s="351"/>
      <c r="R50" s="315" t="s">
        <v>559</v>
      </c>
      <c r="S50" s="37"/>
      <c r="Y50" s="37"/>
      <c r="Z50" s="37"/>
    </row>
    <row r="51" spans="1:34" s="357" customFormat="1" ht="13.9" customHeight="1">
      <c r="A51" s="498">
        <v>3</v>
      </c>
      <c r="B51" s="449">
        <v>44322</v>
      </c>
      <c r="C51" s="478"/>
      <c r="D51" s="431" t="s">
        <v>885</v>
      </c>
      <c r="E51" s="479" t="s">
        <v>557</v>
      </c>
      <c r="F51" s="429">
        <v>895</v>
      </c>
      <c r="G51" s="429">
        <v>874</v>
      </c>
      <c r="H51" s="429">
        <v>906</v>
      </c>
      <c r="I51" s="430">
        <v>935</v>
      </c>
      <c r="J51" s="430" t="s">
        <v>923</v>
      </c>
      <c r="K51" s="480">
        <f t="shared" si="18"/>
        <v>11</v>
      </c>
      <c r="L51" s="497">
        <f>(H51*N51)*0.07%</f>
        <v>412.23000000000008</v>
      </c>
      <c r="M51" s="481">
        <f t="shared" si="19"/>
        <v>6737.7699999999995</v>
      </c>
      <c r="N51" s="430">
        <v>650</v>
      </c>
      <c r="O51" s="482" t="s">
        <v>556</v>
      </c>
      <c r="P51" s="496">
        <v>44326</v>
      </c>
      <c r="Q51" s="351"/>
      <c r="R51" s="315" t="s">
        <v>559</v>
      </c>
      <c r="S51" s="37"/>
      <c r="Y51" s="37"/>
      <c r="Z51" s="37"/>
    </row>
    <row r="52" spans="1:34" s="357" customFormat="1" ht="13.9" customHeight="1">
      <c r="A52" s="476"/>
      <c r="B52" s="404"/>
      <c r="C52" s="405"/>
      <c r="D52" s="398"/>
      <c r="E52" s="399"/>
      <c r="F52" s="375"/>
      <c r="G52" s="375"/>
      <c r="H52" s="375"/>
      <c r="I52" s="341"/>
      <c r="J52" s="341"/>
      <c r="K52" s="477"/>
      <c r="L52" s="392"/>
      <c r="M52" s="469"/>
      <c r="N52" s="341"/>
      <c r="O52" s="368"/>
      <c r="P52" s="381"/>
      <c r="Q52" s="351"/>
      <c r="R52" s="315"/>
      <c r="S52" s="37"/>
      <c r="Y52" s="37"/>
      <c r="Z52" s="37"/>
    </row>
    <row r="53" spans="1:34" s="357" customFormat="1" ht="13.9" customHeight="1">
      <c r="A53" s="406"/>
      <c r="B53" s="404"/>
      <c r="C53" s="405"/>
      <c r="D53" s="398"/>
      <c r="E53" s="399"/>
      <c r="F53" s="375"/>
      <c r="G53" s="375"/>
      <c r="H53" s="375"/>
      <c r="I53" s="341"/>
      <c r="J53" s="341"/>
      <c r="K53" s="341"/>
      <c r="L53" s="341"/>
      <c r="M53" s="341"/>
      <c r="N53" s="341"/>
      <c r="O53" s="341"/>
      <c r="P53" s="341"/>
      <c r="Q53" s="351"/>
      <c r="R53" s="315"/>
      <c r="S53" s="37"/>
      <c r="Y53" s="37"/>
      <c r="Z53" s="37"/>
    </row>
    <row r="54" spans="1:34" s="357" customFormat="1" ht="13.9" customHeight="1">
      <c r="A54" s="416"/>
      <c r="B54" s="410"/>
      <c r="C54" s="417"/>
      <c r="D54" s="418"/>
      <c r="E54" s="342"/>
      <c r="F54" s="385"/>
      <c r="G54" s="385"/>
      <c r="H54" s="385"/>
      <c r="I54" s="383"/>
      <c r="J54" s="383"/>
      <c r="K54" s="383"/>
      <c r="L54" s="383"/>
      <c r="M54" s="383"/>
      <c r="N54" s="383"/>
      <c r="O54" s="383"/>
      <c r="P54" s="383"/>
      <c r="Q54" s="351"/>
      <c r="R54" s="315"/>
      <c r="S54" s="37"/>
      <c r="Y54" s="37"/>
      <c r="Z54" s="37"/>
    </row>
    <row r="55" spans="1:34" s="3" customFormat="1">
      <c r="A55" s="41"/>
      <c r="B55" s="42"/>
      <c r="C55" s="43"/>
      <c r="D55" s="44"/>
      <c r="E55" s="45"/>
      <c r="F55" s="46"/>
      <c r="G55" s="46"/>
      <c r="H55" s="46"/>
      <c r="I55" s="46"/>
      <c r="J55" s="14"/>
      <c r="K55" s="88"/>
      <c r="L55" s="88"/>
      <c r="M55" s="14"/>
      <c r="N55" s="13"/>
      <c r="O55" s="89"/>
      <c r="P55" s="2"/>
      <c r="Q55" s="1"/>
      <c r="R55" s="14"/>
      <c r="Z55" s="6"/>
      <c r="AA55" s="6"/>
      <c r="AB55" s="6"/>
      <c r="AC55" s="6"/>
      <c r="AD55" s="6"/>
      <c r="AE55" s="6"/>
      <c r="AF55" s="6"/>
      <c r="AG55" s="6"/>
      <c r="AH55" s="6"/>
    </row>
    <row r="56" spans="1:34" s="3" customFormat="1" ht="15">
      <c r="A56" s="47" t="s">
        <v>573</v>
      </c>
      <c r="B56" s="47"/>
      <c r="C56" s="47"/>
      <c r="D56" s="47"/>
      <c r="E56" s="48"/>
      <c r="F56" s="46"/>
      <c r="G56" s="46"/>
      <c r="H56" s="46"/>
      <c r="I56" s="46"/>
      <c r="J56" s="50"/>
      <c r="K56" s="9"/>
      <c r="L56" s="9"/>
      <c r="M56" s="9"/>
      <c r="N56" s="8"/>
      <c r="O56" s="50"/>
      <c r="P56" s="2"/>
      <c r="Q56" s="1"/>
      <c r="R56" s="14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3" customFormat="1" ht="38.25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49" t="s">
        <v>566</v>
      </c>
      <c r="H57" s="18" t="s">
        <v>549</v>
      </c>
      <c r="I57" s="18" t="s">
        <v>550</v>
      </c>
      <c r="J57" s="17" t="s">
        <v>551</v>
      </c>
      <c r="K57" s="17" t="s">
        <v>574</v>
      </c>
      <c r="L57" s="60" t="s">
        <v>819</v>
      </c>
      <c r="M57" s="74" t="s">
        <v>568</v>
      </c>
      <c r="N57" s="18" t="s">
        <v>569</v>
      </c>
      <c r="O57" s="18" t="s">
        <v>554</v>
      </c>
      <c r="P57" s="19" t="s">
        <v>555</v>
      </c>
      <c r="Q57" s="1"/>
      <c r="R57" s="14"/>
      <c r="Z57" s="6"/>
      <c r="AA57" s="6"/>
      <c r="AB57" s="6"/>
      <c r="AC57" s="6"/>
      <c r="AD57" s="6"/>
      <c r="AE57" s="6"/>
      <c r="AF57" s="6"/>
      <c r="AG57" s="6"/>
      <c r="AH57" s="6"/>
    </row>
    <row r="58" spans="1:34" s="37" customFormat="1" ht="14.25">
      <c r="A58" s="484">
        <v>1</v>
      </c>
      <c r="B58" s="449">
        <v>44319</v>
      </c>
      <c r="C58" s="478"/>
      <c r="D58" s="431" t="s">
        <v>863</v>
      </c>
      <c r="E58" s="479" t="s">
        <v>557</v>
      </c>
      <c r="F58" s="429">
        <v>12</v>
      </c>
      <c r="G58" s="429">
        <v>8</v>
      </c>
      <c r="H58" s="429">
        <v>13.25</v>
      </c>
      <c r="I58" s="430">
        <v>20</v>
      </c>
      <c r="J58" s="430" t="s">
        <v>864</v>
      </c>
      <c r="K58" s="480">
        <f t="shared" ref="K58:K63" si="20">H58-F58</f>
        <v>1.25</v>
      </c>
      <c r="L58" s="430">
        <v>100</v>
      </c>
      <c r="M58" s="481">
        <f t="shared" ref="M58:M63" si="21">(K58*N58)-L58</f>
        <v>1618.75</v>
      </c>
      <c r="N58" s="430">
        <v>1375</v>
      </c>
      <c r="O58" s="482" t="s">
        <v>556</v>
      </c>
      <c r="P58" s="483">
        <v>44319</v>
      </c>
      <c r="Q58" s="351"/>
      <c r="R58" s="315" t="s">
        <v>559</v>
      </c>
      <c r="Z58" s="357"/>
      <c r="AA58" s="357"/>
      <c r="AB58" s="357"/>
      <c r="AC58" s="357"/>
      <c r="AD58" s="357"/>
      <c r="AE58" s="357"/>
      <c r="AF58" s="357"/>
      <c r="AG58" s="357"/>
      <c r="AH58" s="357"/>
    </row>
    <row r="59" spans="1:34" s="37" customFormat="1" ht="14.25">
      <c r="A59" s="484">
        <v>2</v>
      </c>
      <c r="B59" s="449">
        <v>44320</v>
      </c>
      <c r="C59" s="478"/>
      <c r="D59" s="431" t="s">
        <v>870</v>
      </c>
      <c r="E59" s="479" t="s">
        <v>557</v>
      </c>
      <c r="F59" s="429">
        <v>37</v>
      </c>
      <c r="G59" s="429">
        <v>19</v>
      </c>
      <c r="H59" s="429">
        <v>45</v>
      </c>
      <c r="I59" s="430" t="s">
        <v>871</v>
      </c>
      <c r="J59" s="430" t="s">
        <v>873</v>
      </c>
      <c r="K59" s="480">
        <f t="shared" si="20"/>
        <v>8</v>
      </c>
      <c r="L59" s="430">
        <v>100</v>
      </c>
      <c r="M59" s="481">
        <f t="shared" si="21"/>
        <v>2300</v>
      </c>
      <c r="N59" s="430">
        <v>300</v>
      </c>
      <c r="O59" s="482" t="s">
        <v>556</v>
      </c>
      <c r="P59" s="483">
        <v>44320</v>
      </c>
      <c r="Q59" s="351"/>
      <c r="R59" s="315" t="s">
        <v>559</v>
      </c>
      <c r="Z59" s="357"/>
      <c r="AA59" s="357"/>
      <c r="AB59" s="357"/>
      <c r="AC59" s="357"/>
      <c r="AD59" s="357"/>
      <c r="AE59" s="357"/>
      <c r="AF59" s="357"/>
      <c r="AG59" s="357"/>
      <c r="AH59" s="357"/>
    </row>
    <row r="60" spans="1:34" s="37" customFormat="1" ht="14.25">
      <c r="A60" s="484">
        <v>3</v>
      </c>
      <c r="B60" s="449">
        <v>44320</v>
      </c>
      <c r="C60" s="478"/>
      <c r="D60" s="431" t="s">
        <v>872</v>
      </c>
      <c r="E60" s="479" t="s">
        <v>557</v>
      </c>
      <c r="F60" s="429">
        <v>36</v>
      </c>
      <c r="G60" s="429">
        <v>19</v>
      </c>
      <c r="H60" s="429">
        <v>40.5</v>
      </c>
      <c r="I60" s="430" t="s">
        <v>871</v>
      </c>
      <c r="J60" s="430" t="s">
        <v>874</v>
      </c>
      <c r="K60" s="480">
        <f t="shared" si="20"/>
        <v>4.5</v>
      </c>
      <c r="L60" s="430">
        <v>100</v>
      </c>
      <c r="M60" s="481">
        <f t="shared" si="21"/>
        <v>1250</v>
      </c>
      <c r="N60" s="430">
        <v>300</v>
      </c>
      <c r="O60" s="482" t="s">
        <v>556</v>
      </c>
      <c r="P60" s="483">
        <v>44320</v>
      </c>
      <c r="Q60" s="351"/>
      <c r="R60" s="315" t="s">
        <v>559</v>
      </c>
      <c r="Z60" s="357"/>
      <c r="AA60" s="357"/>
      <c r="AB60" s="357"/>
      <c r="AC60" s="357"/>
      <c r="AD60" s="357"/>
      <c r="AE60" s="357"/>
      <c r="AF60" s="357"/>
      <c r="AG60" s="357"/>
      <c r="AH60" s="357"/>
    </row>
    <row r="61" spans="1:34" s="37" customFormat="1" ht="14.25">
      <c r="A61" s="484">
        <v>4</v>
      </c>
      <c r="B61" s="449">
        <v>44320</v>
      </c>
      <c r="C61" s="478"/>
      <c r="D61" s="431" t="s">
        <v>875</v>
      </c>
      <c r="E61" s="479" t="s">
        <v>557</v>
      </c>
      <c r="F61" s="429">
        <v>57.5</v>
      </c>
      <c r="G61" s="429">
        <v>19</v>
      </c>
      <c r="H61" s="429">
        <v>74</v>
      </c>
      <c r="I61" s="430">
        <v>120</v>
      </c>
      <c r="J61" s="430" t="s">
        <v>876</v>
      </c>
      <c r="K61" s="480">
        <f t="shared" si="20"/>
        <v>16.5</v>
      </c>
      <c r="L61" s="430">
        <v>100</v>
      </c>
      <c r="M61" s="481">
        <f t="shared" si="21"/>
        <v>1137.5</v>
      </c>
      <c r="N61" s="430">
        <v>75</v>
      </c>
      <c r="O61" s="482" t="s">
        <v>556</v>
      </c>
      <c r="P61" s="483">
        <v>44320</v>
      </c>
      <c r="Q61" s="351"/>
      <c r="R61" s="315" t="s">
        <v>792</v>
      </c>
      <c r="Z61" s="357"/>
      <c r="AA61" s="357"/>
      <c r="AB61" s="357"/>
      <c r="AC61" s="357"/>
      <c r="AD61" s="357"/>
      <c r="AE61" s="357"/>
      <c r="AF61" s="357"/>
      <c r="AG61" s="357"/>
      <c r="AH61" s="357"/>
    </row>
    <row r="62" spans="1:34" s="37" customFormat="1" ht="14.25">
      <c r="A62" s="484">
        <v>5</v>
      </c>
      <c r="B62" s="449">
        <v>44321</v>
      </c>
      <c r="C62" s="478"/>
      <c r="D62" s="431" t="s">
        <v>882</v>
      </c>
      <c r="E62" s="479" t="s">
        <v>557</v>
      </c>
      <c r="F62" s="429">
        <v>41</v>
      </c>
      <c r="G62" s="429">
        <v>25</v>
      </c>
      <c r="H62" s="429">
        <v>47.5</v>
      </c>
      <c r="I62" s="430" t="s">
        <v>871</v>
      </c>
      <c r="J62" s="430" t="s">
        <v>883</v>
      </c>
      <c r="K62" s="480">
        <f t="shared" si="20"/>
        <v>6.5</v>
      </c>
      <c r="L62" s="430">
        <v>100</v>
      </c>
      <c r="M62" s="481">
        <f t="shared" si="21"/>
        <v>1850</v>
      </c>
      <c r="N62" s="430">
        <v>300</v>
      </c>
      <c r="O62" s="482" t="s">
        <v>556</v>
      </c>
      <c r="P62" s="483">
        <v>44321</v>
      </c>
      <c r="Q62" s="351"/>
      <c r="R62" s="315" t="s">
        <v>559</v>
      </c>
      <c r="Z62" s="357"/>
      <c r="AA62" s="357"/>
      <c r="AB62" s="357"/>
      <c r="AC62" s="357"/>
      <c r="AD62" s="357"/>
      <c r="AE62" s="357"/>
      <c r="AF62" s="357"/>
      <c r="AG62" s="357"/>
      <c r="AH62" s="357"/>
    </row>
    <row r="63" spans="1:34" s="37" customFormat="1" ht="14.25">
      <c r="A63" s="484">
        <v>6</v>
      </c>
      <c r="B63" s="449">
        <v>44321</v>
      </c>
      <c r="C63" s="478"/>
      <c r="D63" s="431" t="s">
        <v>882</v>
      </c>
      <c r="E63" s="479" t="s">
        <v>557</v>
      </c>
      <c r="F63" s="429">
        <v>39</v>
      </c>
      <c r="G63" s="429">
        <v>24</v>
      </c>
      <c r="H63" s="429">
        <v>45</v>
      </c>
      <c r="I63" s="430" t="s">
        <v>871</v>
      </c>
      <c r="J63" s="430" t="s">
        <v>908</v>
      </c>
      <c r="K63" s="480">
        <f t="shared" si="20"/>
        <v>6</v>
      </c>
      <c r="L63" s="430">
        <v>100</v>
      </c>
      <c r="M63" s="481">
        <f t="shared" si="21"/>
        <v>1700</v>
      </c>
      <c r="N63" s="430">
        <v>300</v>
      </c>
      <c r="O63" s="482" t="s">
        <v>556</v>
      </c>
      <c r="P63" s="496">
        <v>44322</v>
      </c>
      <c r="Q63" s="351"/>
      <c r="R63" s="315" t="s">
        <v>559</v>
      </c>
      <c r="Z63" s="357"/>
      <c r="AA63" s="357"/>
      <c r="AB63" s="357"/>
      <c r="AC63" s="357"/>
      <c r="AD63" s="357"/>
      <c r="AE63" s="357"/>
      <c r="AF63" s="357"/>
      <c r="AG63" s="357"/>
      <c r="AH63" s="357"/>
    </row>
    <row r="64" spans="1:34" s="37" customFormat="1" ht="14.25">
      <c r="A64" s="484">
        <v>7</v>
      </c>
      <c r="B64" s="449">
        <v>44321</v>
      </c>
      <c r="C64" s="478"/>
      <c r="D64" s="431" t="s">
        <v>872</v>
      </c>
      <c r="E64" s="479" t="s">
        <v>557</v>
      </c>
      <c r="F64" s="429">
        <v>36</v>
      </c>
      <c r="G64" s="429">
        <v>19</v>
      </c>
      <c r="H64" s="429">
        <v>39.5</v>
      </c>
      <c r="I64" s="430" t="s">
        <v>871</v>
      </c>
      <c r="J64" s="430" t="s">
        <v>899</v>
      </c>
      <c r="K64" s="480">
        <f t="shared" ref="K64" si="22">H64-F64</f>
        <v>3.5</v>
      </c>
      <c r="L64" s="430">
        <v>100</v>
      </c>
      <c r="M64" s="481">
        <f t="shared" ref="M64" si="23">(K64*N64)-L64</f>
        <v>950</v>
      </c>
      <c r="N64" s="430">
        <v>300</v>
      </c>
      <c r="O64" s="482" t="s">
        <v>556</v>
      </c>
      <c r="P64" s="496">
        <v>44326</v>
      </c>
      <c r="Q64" s="351"/>
      <c r="R64" s="315" t="s">
        <v>559</v>
      </c>
      <c r="Z64" s="357"/>
      <c r="AA64" s="357"/>
      <c r="AB64" s="357"/>
      <c r="AC64" s="357"/>
      <c r="AD64" s="357"/>
      <c r="AE64" s="357"/>
      <c r="AF64" s="357"/>
      <c r="AG64" s="357"/>
      <c r="AH64" s="357"/>
    </row>
    <row r="65" spans="1:34" s="37" customFormat="1" ht="14.25">
      <c r="A65" s="484">
        <v>8</v>
      </c>
      <c r="B65" s="449">
        <v>44322</v>
      </c>
      <c r="C65" s="478"/>
      <c r="D65" s="431" t="s">
        <v>893</v>
      </c>
      <c r="E65" s="479" t="s">
        <v>557</v>
      </c>
      <c r="F65" s="429">
        <v>35</v>
      </c>
      <c r="G65" s="429"/>
      <c r="H65" s="429">
        <v>49</v>
      </c>
      <c r="I65" s="430">
        <v>90</v>
      </c>
      <c r="J65" s="430" t="s">
        <v>894</v>
      </c>
      <c r="K65" s="480">
        <f>H65-F65</f>
        <v>14</v>
      </c>
      <c r="L65" s="430">
        <v>100</v>
      </c>
      <c r="M65" s="481">
        <f>(K65*N65)-L65</f>
        <v>950</v>
      </c>
      <c r="N65" s="430">
        <v>75</v>
      </c>
      <c r="O65" s="482" t="s">
        <v>556</v>
      </c>
      <c r="P65" s="483">
        <v>44322</v>
      </c>
      <c r="Q65" s="351"/>
      <c r="R65" s="315" t="s">
        <v>792</v>
      </c>
      <c r="Z65" s="357"/>
      <c r="AA65" s="357"/>
      <c r="AB65" s="357"/>
      <c r="AC65" s="357"/>
      <c r="AD65" s="357"/>
      <c r="AE65" s="357"/>
      <c r="AF65" s="357"/>
      <c r="AG65" s="357"/>
      <c r="AH65" s="357"/>
    </row>
    <row r="66" spans="1:34" s="37" customFormat="1" ht="14.25">
      <c r="A66" s="484">
        <v>9</v>
      </c>
      <c r="B66" s="449">
        <v>44322</v>
      </c>
      <c r="C66" s="478"/>
      <c r="D66" s="431" t="s">
        <v>895</v>
      </c>
      <c r="E66" s="479" t="s">
        <v>557</v>
      </c>
      <c r="F66" s="429">
        <v>37</v>
      </c>
      <c r="G66" s="429">
        <v>27</v>
      </c>
      <c r="H66" s="429">
        <v>41</v>
      </c>
      <c r="I66" s="430">
        <v>55</v>
      </c>
      <c r="J66" s="430" t="s">
        <v>900</v>
      </c>
      <c r="K66" s="480">
        <f t="shared" ref="K66" si="24">H66-F66</f>
        <v>4</v>
      </c>
      <c r="L66" s="430">
        <v>100</v>
      </c>
      <c r="M66" s="481">
        <f t="shared" ref="M66" si="25">(K66*N66)-L66</f>
        <v>2100</v>
      </c>
      <c r="N66" s="430">
        <v>550</v>
      </c>
      <c r="O66" s="482" t="s">
        <v>556</v>
      </c>
      <c r="P66" s="496">
        <v>44323</v>
      </c>
      <c r="Q66" s="351"/>
      <c r="R66" s="315" t="s">
        <v>792</v>
      </c>
      <c r="Z66" s="357"/>
      <c r="AA66" s="357"/>
      <c r="AB66" s="357"/>
      <c r="AC66" s="357"/>
      <c r="AD66" s="357"/>
      <c r="AE66" s="357"/>
      <c r="AF66" s="357"/>
      <c r="AG66" s="357"/>
      <c r="AH66" s="357"/>
    </row>
    <row r="67" spans="1:34" s="37" customFormat="1" ht="14.25">
      <c r="A67" s="484">
        <v>10</v>
      </c>
      <c r="B67" s="449">
        <v>44322</v>
      </c>
      <c r="C67" s="478"/>
      <c r="D67" s="431" t="s">
        <v>863</v>
      </c>
      <c r="E67" s="479" t="s">
        <v>557</v>
      </c>
      <c r="F67" s="429">
        <v>12.5</v>
      </c>
      <c r="G67" s="429">
        <v>7.5</v>
      </c>
      <c r="H67" s="429">
        <v>16</v>
      </c>
      <c r="I67" s="430">
        <v>20</v>
      </c>
      <c r="J67" s="430" t="s">
        <v>899</v>
      </c>
      <c r="K67" s="480">
        <f t="shared" ref="K67:K68" si="26">H67-F67</f>
        <v>3.5</v>
      </c>
      <c r="L67" s="430">
        <v>100</v>
      </c>
      <c r="M67" s="481">
        <f t="shared" ref="M67:M68" si="27">(K67*N67)-L67</f>
        <v>4712.5</v>
      </c>
      <c r="N67" s="430">
        <v>1375</v>
      </c>
      <c r="O67" s="482" t="s">
        <v>556</v>
      </c>
      <c r="P67" s="496">
        <v>44323</v>
      </c>
      <c r="Q67" s="351"/>
      <c r="R67" s="315" t="s">
        <v>559</v>
      </c>
      <c r="Z67" s="357"/>
      <c r="AA67" s="357"/>
      <c r="AB67" s="357"/>
      <c r="AC67" s="357"/>
      <c r="AD67" s="357"/>
      <c r="AE67" s="357"/>
      <c r="AF67" s="357"/>
      <c r="AG67" s="357"/>
      <c r="AH67" s="357"/>
    </row>
    <row r="68" spans="1:34" s="37" customFormat="1" ht="14.25">
      <c r="A68" s="484">
        <v>11</v>
      </c>
      <c r="B68" s="449">
        <v>44323</v>
      </c>
      <c r="C68" s="478"/>
      <c r="D68" s="431" t="s">
        <v>902</v>
      </c>
      <c r="E68" s="479" t="s">
        <v>557</v>
      </c>
      <c r="F68" s="429">
        <v>96</v>
      </c>
      <c r="G68" s="429">
        <v>58</v>
      </c>
      <c r="H68" s="429">
        <v>110</v>
      </c>
      <c r="I68" s="430">
        <v>170</v>
      </c>
      <c r="J68" s="430" t="s">
        <v>894</v>
      </c>
      <c r="K68" s="480">
        <f t="shared" si="26"/>
        <v>14</v>
      </c>
      <c r="L68" s="430">
        <v>100</v>
      </c>
      <c r="M68" s="481">
        <f t="shared" si="27"/>
        <v>950</v>
      </c>
      <c r="N68" s="430">
        <v>75</v>
      </c>
      <c r="O68" s="482" t="s">
        <v>556</v>
      </c>
      <c r="P68" s="483">
        <v>44323</v>
      </c>
      <c r="Q68" s="351"/>
      <c r="R68" s="315" t="s">
        <v>792</v>
      </c>
      <c r="Z68" s="357"/>
      <c r="AA68" s="357"/>
      <c r="AB68" s="357"/>
      <c r="AC68" s="357"/>
      <c r="AD68" s="357"/>
      <c r="AE68" s="357"/>
      <c r="AF68" s="357"/>
      <c r="AG68" s="357"/>
      <c r="AH68" s="357"/>
    </row>
    <row r="69" spans="1:34" s="37" customFormat="1" ht="14.25">
      <c r="A69" s="484">
        <v>12</v>
      </c>
      <c r="B69" s="449">
        <v>44323</v>
      </c>
      <c r="C69" s="478"/>
      <c r="D69" s="431" t="s">
        <v>904</v>
      </c>
      <c r="E69" s="479" t="s">
        <v>557</v>
      </c>
      <c r="F69" s="429">
        <v>12</v>
      </c>
      <c r="G69" s="429">
        <v>7</v>
      </c>
      <c r="H69" s="429">
        <v>13</v>
      </c>
      <c r="I69" s="430" t="s">
        <v>905</v>
      </c>
      <c r="J69" s="430" t="s">
        <v>907</v>
      </c>
      <c r="K69" s="480">
        <f t="shared" ref="K69" si="28">H69-F69</f>
        <v>1</v>
      </c>
      <c r="L69" s="430">
        <v>100</v>
      </c>
      <c r="M69" s="481">
        <f t="shared" ref="M69" si="29">(K69*N69)-L69</f>
        <v>1150</v>
      </c>
      <c r="N69" s="430">
        <v>1250</v>
      </c>
      <c r="O69" s="482" t="s">
        <v>556</v>
      </c>
      <c r="P69" s="483">
        <v>44323</v>
      </c>
      <c r="Q69" s="351"/>
      <c r="R69" s="315" t="s">
        <v>559</v>
      </c>
      <c r="Z69" s="357"/>
      <c r="AA69" s="357"/>
      <c r="AB69" s="357"/>
      <c r="AC69" s="357"/>
      <c r="AD69" s="357"/>
      <c r="AE69" s="357"/>
      <c r="AF69" s="357"/>
      <c r="AG69" s="357"/>
      <c r="AH69" s="357"/>
    </row>
    <row r="70" spans="1:34" s="37" customFormat="1" ht="14.25">
      <c r="A70" s="484">
        <v>13</v>
      </c>
      <c r="B70" s="449">
        <v>44326</v>
      </c>
      <c r="C70" s="478"/>
      <c r="D70" s="431" t="s">
        <v>922</v>
      </c>
      <c r="E70" s="479" t="s">
        <v>557</v>
      </c>
      <c r="F70" s="429">
        <v>69</v>
      </c>
      <c r="G70" s="429">
        <v>38</v>
      </c>
      <c r="H70" s="429">
        <v>78</v>
      </c>
      <c r="I70" s="430">
        <v>130</v>
      </c>
      <c r="J70" s="430" t="s">
        <v>799</v>
      </c>
      <c r="K70" s="480">
        <f>H70-F70</f>
        <v>9</v>
      </c>
      <c r="L70" s="430">
        <v>100</v>
      </c>
      <c r="M70" s="481">
        <f>(K70*N70)-L70</f>
        <v>575</v>
      </c>
      <c r="N70" s="430">
        <v>75</v>
      </c>
      <c r="O70" s="482" t="s">
        <v>556</v>
      </c>
      <c r="P70" s="483">
        <v>44326</v>
      </c>
      <c r="Q70" s="351"/>
      <c r="R70" s="315"/>
      <c r="Z70" s="357"/>
      <c r="AA70" s="357"/>
      <c r="AB70" s="357"/>
      <c r="AC70" s="357"/>
      <c r="AD70" s="357"/>
      <c r="AE70" s="357"/>
      <c r="AF70" s="357"/>
      <c r="AG70" s="357"/>
      <c r="AH70" s="357"/>
    </row>
    <row r="71" spans="1:34" s="37" customFormat="1" ht="14.25">
      <c r="A71" s="406"/>
      <c r="B71" s="404"/>
      <c r="C71" s="405"/>
      <c r="D71" s="398"/>
      <c r="E71" s="399"/>
      <c r="F71" s="375"/>
      <c r="G71" s="375"/>
      <c r="H71" s="375"/>
      <c r="I71" s="341"/>
      <c r="J71" s="341"/>
      <c r="K71" s="341"/>
      <c r="L71" s="341"/>
      <c r="M71" s="469"/>
      <c r="N71" s="341"/>
      <c r="O71" s="368"/>
      <c r="P71" s="381"/>
      <c r="Q71" s="351"/>
      <c r="R71" s="315"/>
      <c r="Z71" s="357"/>
      <c r="AA71" s="357"/>
      <c r="AB71" s="357"/>
      <c r="AC71" s="357"/>
      <c r="AD71" s="357"/>
      <c r="AE71" s="357"/>
      <c r="AF71" s="357"/>
      <c r="AG71" s="357"/>
      <c r="AH71" s="357"/>
    </row>
    <row r="72" spans="1:34" s="37" customFormat="1" ht="14.25">
      <c r="A72" s="342"/>
      <c r="B72" s="343"/>
      <c r="C72" s="343"/>
      <c r="D72" s="344"/>
      <c r="E72" s="342"/>
      <c r="F72" s="358"/>
      <c r="G72" s="342"/>
      <c r="H72" s="342"/>
      <c r="I72" s="342"/>
      <c r="J72" s="343"/>
      <c r="K72" s="359"/>
      <c r="L72" s="342"/>
      <c r="M72" s="342"/>
      <c r="N72" s="342"/>
      <c r="O72" s="360"/>
      <c r="P72" s="351"/>
      <c r="Q72" s="351"/>
      <c r="R72" s="315"/>
      <c r="Z72" s="357"/>
      <c r="AA72" s="357"/>
      <c r="AB72" s="357"/>
      <c r="AC72" s="357"/>
      <c r="AD72" s="357"/>
      <c r="AE72" s="357"/>
      <c r="AF72" s="357"/>
      <c r="AG72" s="357"/>
      <c r="AH72" s="357"/>
    </row>
    <row r="73" spans="1:34" ht="15">
      <c r="A73" s="96" t="s">
        <v>575</v>
      </c>
      <c r="B73" s="97"/>
      <c r="C73" s="97"/>
      <c r="D73" s="98"/>
      <c r="E73" s="31"/>
      <c r="F73" s="29"/>
      <c r="G73" s="29"/>
      <c r="H73" s="70"/>
      <c r="I73" s="116"/>
      <c r="J73" s="117"/>
      <c r="K73" s="14"/>
      <c r="L73" s="14"/>
      <c r="M73" s="14"/>
      <c r="N73" s="8"/>
      <c r="O73" s="50"/>
      <c r="Q73" s="92"/>
      <c r="R73" s="14"/>
      <c r="S73" s="13"/>
      <c r="T73" s="13"/>
      <c r="U73" s="13"/>
      <c r="V73" s="13"/>
      <c r="W73" s="13"/>
      <c r="X73" s="13"/>
      <c r="Y73" s="13"/>
      <c r="Z73" s="13"/>
    </row>
    <row r="74" spans="1:34" ht="38.25">
      <c r="A74" s="17" t="s">
        <v>16</v>
      </c>
      <c r="B74" s="18" t="s">
        <v>534</v>
      </c>
      <c r="C74" s="18"/>
      <c r="D74" s="19" t="s">
        <v>545</v>
      </c>
      <c r="E74" s="18" t="s">
        <v>546</v>
      </c>
      <c r="F74" s="18" t="s">
        <v>547</v>
      </c>
      <c r="G74" s="18" t="s">
        <v>548</v>
      </c>
      <c r="H74" s="18" t="s">
        <v>549</v>
      </c>
      <c r="I74" s="18" t="s">
        <v>550</v>
      </c>
      <c r="J74" s="17" t="s">
        <v>551</v>
      </c>
      <c r="K74" s="59" t="s">
        <v>567</v>
      </c>
      <c r="L74" s="380" t="s">
        <v>819</v>
      </c>
      <c r="M74" s="60" t="s">
        <v>818</v>
      </c>
      <c r="N74" s="18" t="s">
        <v>554</v>
      </c>
      <c r="O74" s="75" t="s">
        <v>555</v>
      </c>
      <c r="P74" s="94"/>
      <c r="Q74" s="8"/>
      <c r="R74" s="14"/>
      <c r="S74" s="13"/>
      <c r="T74" s="13"/>
      <c r="U74" s="13"/>
      <c r="V74" s="13"/>
      <c r="W74" s="13"/>
      <c r="X74" s="13"/>
      <c r="Y74" s="13"/>
      <c r="Z74" s="13"/>
    </row>
    <row r="75" spans="1:34" s="357" customFormat="1" ht="14.25">
      <c r="A75" s="454">
        <v>1</v>
      </c>
      <c r="B75" s="455">
        <v>44238</v>
      </c>
      <c r="C75" s="456"/>
      <c r="D75" s="457" t="s">
        <v>445</v>
      </c>
      <c r="E75" s="458" t="s">
        <v>557</v>
      </c>
      <c r="F75" s="459">
        <v>1515</v>
      </c>
      <c r="G75" s="460">
        <v>1390</v>
      </c>
      <c r="H75" s="459">
        <v>1595</v>
      </c>
      <c r="I75" s="461" t="s">
        <v>836</v>
      </c>
      <c r="J75" s="462" t="s">
        <v>842</v>
      </c>
      <c r="K75" s="462">
        <f t="shared" ref="K75" si="30">H75-F75</f>
        <v>80</v>
      </c>
      <c r="L75" s="463">
        <f>(F75*-0.8)/100</f>
        <v>-12.12</v>
      </c>
      <c r="M75" s="464">
        <f t="shared" ref="M75" si="31">(K75+L75)/F75</f>
        <v>4.4805280528052799E-2</v>
      </c>
      <c r="N75" s="465" t="s">
        <v>556</v>
      </c>
      <c r="O75" s="466">
        <v>44271</v>
      </c>
      <c r="P75" s="95"/>
      <c r="Q75" s="402"/>
      <c r="R75" s="438" t="s">
        <v>559</v>
      </c>
      <c r="S75" s="396"/>
      <c r="T75" s="396"/>
      <c r="U75" s="396"/>
      <c r="V75" s="396"/>
      <c r="W75" s="396"/>
      <c r="X75" s="396"/>
      <c r="Y75" s="396"/>
      <c r="Z75" s="396"/>
    </row>
    <row r="76" spans="1:34" s="357" customFormat="1" ht="14.25">
      <c r="A76" s="419"/>
      <c r="B76" s="361"/>
      <c r="C76" s="421"/>
      <c r="D76" s="373"/>
      <c r="E76" s="366"/>
      <c r="F76" s="375"/>
      <c r="G76" s="371"/>
      <c r="H76" s="375"/>
      <c r="I76" s="363"/>
      <c r="J76" s="400"/>
      <c r="K76" s="400"/>
      <c r="L76" s="401"/>
      <c r="M76" s="388"/>
      <c r="N76" s="367"/>
      <c r="O76" s="395"/>
      <c r="P76" s="95"/>
      <c r="Q76" s="402"/>
      <c r="R76" s="438"/>
      <c r="S76" s="396"/>
      <c r="T76" s="396"/>
      <c r="U76" s="396"/>
      <c r="V76" s="396"/>
      <c r="W76" s="396"/>
      <c r="X76" s="396"/>
      <c r="Y76" s="396"/>
      <c r="Z76" s="396"/>
    </row>
    <row r="77" spans="1:34" s="5" customFormat="1">
      <c r="A77" s="352"/>
      <c r="B77" s="353"/>
      <c r="C77" s="354"/>
      <c r="D77" s="355"/>
      <c r="E77" s="384"/>
      <c r="F77" s="384"/>
      <c r="G77" s="436"/>
      <c r="H77" s="436"/>
      <c r="I77" s="384"/>
      <c r="J77" s="437"/>
      <c r="K77" s="432"/>
      <c r="L77" s="433"/>
      <c r="M77" s="434"/>
      <c r="N77" s="435"/>
      <c r="O77" s="356"/>
      <c r="P77" s="120"/>
      <c r="Q77"/>
      <c r="R77" s="91"/>
      <c r="T77" s="54"/>
      <c r="U77" s="54"/>
      <c r="V77" s="54"/>
      <c r="W77" s="54"/>
      <c r="X77" s="54"/>
      <c r="Y77" s="54"/>
      <c r="Z77" s="54"/>
    </row>
    <row r="78" spans="1:34">
      <c r="A78" s="20" t="s">
        <v>560</v>
      </c>
      <c r="B78" s="20"/>
      <c r="C78" s="20"/>
      <c r="D78" s="20"/>
      <c r="E78" s="2"/>
      <c r="F78" s="27" t="s">
        <v>562</v>
      </c>
      <c r="G78" s="79"/>
      <c r="H78" s="79"/>
      <c r="I78" s="35"/>
      <c r="J78" s="82"/>
      <c r="K78" s="80"/>
      <c r="L78" s="81"/>
      <c r="M78" s="82"/>
      <c r="N78" s="83"/>
      <c r="O78" s="121"/>
      <c r="P78" s="8"/>
      <c r="Q78" s="13"/>
      <c r="R78" s="93"/>
      <c r="S78" s="13"/>
      <c r="T78" s="13"/>
      <c r="U78" s="13"/>
      <c r="V78" s="13"/>
      <c r="W78" s="13"/>
      <c r="X78" s="13"/>
      <c r="Y78" s="13"/>
    </row>
    <row r="79" spans="1:34">
      <c r="A79" s="26" t="s">
        <v>561</v>
      </c>
      <c r="B79" s="20"/>
      <c r="C79" s="20"/>
      <c r="D79" s="20"/>
      <c r="E79" s="29"/>
      <c r="F79" s="27" t="s">
        <v>564</v>
      </c>
      <c r="G79" s="9"/>
      <c r="H79" s="9"/>
      <c r="I79" s="9"/>
      <c r="J79" s="50"/>
      <c r="K79" s="9"/>
      <c r="L79" s="9"/>
      <c r="M79" s="9"/>
      <c r="N79" s="8"/>
      <c r="O79" s="50"/>
      <c r="Q79" s="4"/>
      <c r="R79" s="14"/>
      <c r="S79" s="13"/>
      <c r="T79" s="13"/>
      <c r="U79" s="13"/>
      <c r="V79" s="13"/>
      <c r="W79" s="13"/>
      <c r="X79" s="13"/>
      <c r="Y79" s="13"/>
      <c r="Z79" s="13"/>
    </row>
    <row r="80" spans="1:34">
      <c r="A80" s="26"/>
      <c r="B80" s="20"/>
      <c r="C80" s="20"/>
      <c r="D80" s="20"/>
      <c r="E80" s="29"/>
      <c r="F80" s="27"/>
      <c r="G80" s="9"/>
      <c r="H80" s="9"/>
      <c r="I80" s="9"/>
      <c r="J80" s="50"/>
      <c r="K80" s="9"/>
      <c r="L80" s="9"/>
      <c r="M80" s="9"/>
      <c r="N80" s="8"/>
      <c r="O80" s="50"/>
      <c r="Q80" s="4"/>
      <c r="R80" s="79"/>
      <c r="S80" s="13"/>
      <c r="T80" s="13"/>
      <c r="U80" s="13"/>
      <c r="V80" s="13"/>
      <c r="W80" s="13"/>
      <c r="X80" s="13"/>
      <c r="Y80" s="13"/>
      <c r="Z80" s="13"/>
    </row>
    <row r="81" spans="1:29" ht="15">
      <c r="A81" s="8"/>
      <c r="B81" s="30" t="s">
        <v>823</v>
      </c>
      <c r="C81" s="30"/>
      <c r="D81" s="30"/>
      <c r="E81" s="30"/>
      <c r="F81" s="31"/>
      <c r="G81" s="29"/>
      <c r="H81" s="29"/>
      <c r="I81" s="70"/>
      <c r="J81" s="71"/>
      <c r="K81" s="72"/>
      <c r="L81" s="379"/>
      <c r="M81" s="9"/>
      <c r="N81" s="8"/>
      <c r="O81" s="50"/>
      <c r="Q81" s="4"/>
      <c r="R81" s="79"/>
      <c r="S81" s="13"/>
      <c r="T81" s="13"/>
      <c r="U81" s="13"/>
      <c r="V81" s="13"/>
      <c r="W81" s="13"/>
      <c r="X81" s="13"/>
      <c r="Y81" s="13"/>
      <c r="Z81" s="13"/>
    </row>
    <row r="82" spans="1:29" ht="38.25">
      <c r="A82" s="17" t="s">
        <v>16</v>
      </c>
      <c r="B82" s="18" t="s">
        <v>534</v>
      </c>
      <c r="C82" s="18"/>
      <c r="D82" s="19" t="s">
        <v>545</v>
      </c>
      <c r="E82" s="18" t="s">
        <v>546</v>
      </c>
      <c r="F82" s="18" t="s">
        <v>547</v>
      </c>
      <c r="G82" s="18" t="s">
        <v>566</v>
      </c>
      <c r="H82" s="18" t="s">
        <v>549</v>
      </c>
      <c r="I82" s="18" t="s">
        <v>550</v>
      </c>
      <c r="J82" s="73" t="s">
        <v>551</v>
      </c>
      <c r="K82" s="59" t="s">
        <v>567</v>
      </c>
      <c r="L82" s="74" t="s">
        <v>568</v>
      </c>
      <c r="M82" s="18" t="s">
        <v>569</v>
      </c>
      <c r="N82" s="380" t="s">
        <v>819</v>
      </c>
      <c r="O82" s="60" t="s">
        <v>818</v>
      </c>
      <c r="P82" s="18" t="s">
        <v>554</v>
      </c>
      <c r="Q82" s="75" t="s">
        <v>555</v>
      </c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14.25">
      <c r="A83" s="347"/>
      <c r="B83" s="361"/>
      <c r="C83" s="365"/>
      <c r="D83" s="373"/>
      <c r="E83" s="366"/>
      <c r="F83" s="389"/>
      <c r="G83" s="371"/>
      <c r="H83" s="366"/>
      <c r="I83" s="363"/>
      <c r="J83" s="400"/>
      <c r="K83" s="400"/>
      <c r="L83" s="401"/>
      <c r="M83" s="399"/>
      <c r="N83" s="401"/>
      <c r="O83" s="388"/>
      <c r="P83" s="367"/>
      <c r="Q83" s="381"/>
      <c r="R83" s="397"/>
      <c r="S83" s="387"/>
      <c r="T83" s="13"/>
      <c r="U83" s="396"/>
      <c r="V83" s="396"/>
      <c r="W83" s="396"/>
      <c r="X83" s="396"/>
      <c r="Y83" s="396"/>
      <c r="Z83" s="396"/>
      <c r="AA83" s="357"/>
      <c r="AB83" s="357"/>
      <c r="AC83" s="357"/>
    </row>
    <row r="84" spans="1:29" ht="14.25">
      <c r="A84" s="347"/>
      <c r="B84" s="361"/>
      <c r="C84" s="365"/>
      <c r="D84" s="373"/>
      <c r="E84" s="366"/>
      <c r="F84" s="389"/>
      <c r="G84" s="371"/>
      <c r="H84" s="366"/>
      <c r="I84" s="363"/>
      <c r="J84" s="400"/>
      <c r="K84" s="400"/>
      <c r="L84" s="401"/>
      <c r="M84" s="399"/>
      <c r="N84" s="401"/>
      <c r="O84" s="388"/>
      <c r="P84" s="367"/>
      <c r="Q84" s="381"/>
      <c r="R84" s="397"/>
      <c r="S84" s="387"/>
      <c r="T84" s="13"/>
      <c r="U84" s="396"/>
      <c r="V84" s="396"/>
      <c r="W84" s="396"/>
      <c r="X84" s="396"/>
      <c r="Y84" s="396"/>
      <c r="Z84" s="396"/>
      <c r="AA84" s="357"/>
      <c r="AB84" s="357"/>
      <c r="AC84" s="357"/>
    </row>
    <row r="85" spans="1:29" s="357" customFormat="1" ht="14.25">
      <c r="A85" s="347"/>
      <c r="B85" s="361"/>
      <c r="C85" s="365"/>
      <c r="D85" s="373"/>
      <c r="E85" s="366"/>
      <c r="F85" s="389"/>
      <c r="G85" s="371"/>
      <c r="H85" s="366"/>
      <c r="I85" s="363"/>
      <c r="J85" s="400"/>
      <c r="K85" s="400"/>
      <c r="L85" s="401"/>
      <c r="M85" s="399"/>
      <c r="N85" s="401"/>
      <c r="O85" s="388"/>
      <c r="P85" s="367"/>
      <c r="Q85" s="381"/>
      <c r="R85" s="394"/>
      <c r="S85" s="396"/>
      <c r="T85" s="396"/>
      <c r="U85" s="396"/>
      <c r="V85" s="396"/>
      <c r="W85" s="396"/>
      <c r="X85" s="396"/>
      <c r="Y85" s="396"/>
      <c r="Z85" s="396"/>
    </row>
    <row r="86" spans="1:29" s="357" customFormat="1" ht="14.25">
      <c r="A86" s="347"/>
      <c r="B86" s="361"/>
      <c r="C86" s="365"/>
      <c r="D86" s="373"/>
      <c r="E86" s="366"/>
      <c r="F86" s="400"/>
      <c r="G86" s="375"/>
      <c r="H86" s="366"/>
      <c r="I86" s="363"/>
      <c r="J86" s="400"/>
      <c r="K86" s="400"/>
      <c r="L86" s="401"/>
      <c r="M86" s="399"/>
      <c r="N86" s="401"/>
      <c r="O86" s="388"/>
      <c r="P86" s="367"/>
      <c r="Q86" s="381"/>
      <c r="R86" s="394"/>
      <c r="S86" s="396"/>
      <c r="T86" s="396"/>
      <c r="U86" s="396"/>
      <c r="V86" s="396"/>
      <c r="W86" s="396"/>
      <c r="X86" s="396"/>
      <c r="Y86" s="396"/>
      <c r="Z86" s="396"/>
    </row>
    <row r="87" spans="1:29" s="357" customFormat="1" ht="14.25">
      <c r="A87" s="347"/>
      <c r="B87" s="361"/>
      <c r="C87" s="365"/>
      <c r="D87" s="373"/>
      <c r="E87" s="366"/>
      <c r="F87" s="400"/>
      <c r="G87" s="375"/>
      <c r="H87" s="366"/>
      <c r="I87" s="363"/>
      <c r="J87" s="400"/>
      <c r="K87" s="400"/>
      <c r="L87" s="401"/>
      <c r="M87" s="399"/>
      <c r="N87" s="401"/>
      <c r="O87" s="388"/>
      <c r="P87" s="367"/>
      <c r="Q87" s="381"/>
      <c r="R87" s="394"/>
      <c r="S87" s="396"/>
      <c r="T87" s="396"/>
      <c r="U87" s="396"/>
      <c r="V87" s="396"/>
      <c r="W87" s="396"/>
      <c r="X87" s="396"/>
      <c r="Y87" s="396"/>
      <c r="Z87" s="396"/>
    </row>
    <row r="88" spans="1:29" s="357" customFormat="1" ht="14.25">
      <c r="A88" s="347"/>
      <c r="B88" s="361"/>
      <c r="C88" s="365"/>
      <c r="D88" s="373"/>
      <c r="E88" s="366"/>
      <c r="F88" s="389"/>
      <c r="G88" s="371"/>
      <c r="H88" s="366"/>
      <c r="I88" s="363"/>
      <c r="J88" s="400"/>
      <c r="K88" s="391"/>
      <c r="L88" s="401"/>
      <c r="M88" s="399"/>
      <c r="N88" s="401"/>
      <c r="O88" s="388"/>
      <c r="P88" s="393"/>
      <c r="Q88" s="381"/>
      <c r="R88" s="394"/>
      <c r="S88" s="396"/>
      <c r="T88" s="396"/>
      <c r="U88" s="396"/>
      <c r="V88" s="396"/>
      <c r="W88" s="396"/>
      <c r="X88" s="396"/>
      <c r="Y88" s="396"/>
      <c r="Z88" s="396"/>
    </row>
    <row r="89" spans="1:29" s="357" customFormat="1" ht="14.25">
      <c r="A89" s="347"/>
      <c r="B89" s="361"/>
      <c r="C89" s="365"/>
      <c r="D89" s="373"/>
      <c r="E89" s="366"/>
      <c r="F89" s="389"/>
      <c r="G89" s="371"/>
      <c r="H89" s="366"/>
      <c r="I89" s="363"/>
      <c r="J89" s="391"/>
      <c r="K89" s="391"/>
      <c r="L89" s="391"/>
      <c r="M89" s="391"/>
      <c r="N89" s="392"/>
      <c r="O89" s="403"/>
      <c r="P89" s="393"/>
      <c r="Q89" s="381"/>
      <c r="R89" s="394"/>
      <c r="S89" s="396"/>
      <c r="T89" s="396"/>
      <c r="U89" s="396"/>
      <c r="V89" s="396"/>
      <c r="W89" s="396"/>
      <c r="X89" s="396"/>
      <c r="Y89" s="396"/>
      <c r="Z89" s="396"/>
    </row>
    <row r="90" spans="1:29" s="357" customFormat="1" ht="14.25">
      <c r="A90" s="347"/>
      <c r="B90" s="361"/>
      <c r="C90" s="365"/>
      <c r="D90" s="373"/>
      <c r="E90" s="366"/>
      <c r="F90" s="400"/>
      <c r="G90" s="375"/>
      <c r="H90" s="366"/>
      <c r="I90" s="363"/>
      <c r="J90" s="400"/>
      <c r="K90" s="400"/>
      <c r="L90" s="401"/>
      <c r="M90" s="399"/>
      <c r="N90" s="401"/>
      <c r="O90" s="388"/>
      <c r="P90" s="367"/>
      <c r="Q90" s="381"/>
      <c r="R90" s="397"/>
      <c r="S90" s="387"/>
      <c r="T90" s="396"/>
      <c r="U90" s="396"/>
      <c r="V90" s="396"/>
      <c r="W90" s="396"/>
      <c r="X90" s="396"/>
      <c r="Y90" s="396"/>
      <c r="Z90" s="396"/>
    </row>
    <row r="91" spans="1:29" s="357" customFormat="1" ht="14.25">
      <c r="A91" s="347"/>
      <c r="B91" s="361"/>
      <c r="C91" s="365"/>
      <c r="D91" s="373"/>
      <c r="E91" s="366"/>
      <c r="F91" s="389"/>
      <c r="G91" s="371"/>
      <c r="H91" s="366"/>
      <c r="I91" s="363"/>
      <c r="J91" s="341"/>
      <c r="K91" s="341"/>
      <c r="L91" s="341"/>
      <c r="M91" s="341"/>
      <c r="N91" s="390"/>
      <c r="O91" s="388"/>
      <c r="P91" s="368"/>
      <c r="Q91" s="381"/>
      <c r="R91" s="397"/>
      <c r="S91" s="387"/>
      <c r="T91" s="396"/>
      <c r="U91" s="396"/>
      <c r="V91" s="396"/>
      <c r="W91" s="396"/>
      <c r="X91" s="396"/>
      <c r="Y91" s="396"/>
      <c r="Z91" s="396"/>
    </row>
    <row r="92" spans="1:29">
      <c r="A92" s="26"/>
      <c r="B92" s="20"/>
      <c r="C92" s="20"/>
      <c r="D92" s="20"/>
      <c r="E92" s="29"/>
      <c r="F92" s="27"/>
      <c r="G92" s="9"/>
      <c r="H92" s="9"/>
      <c r="I92" s="9"/>
      <c r="J92" s="50"/>
      <c r="K92" s="9"/>
      <c r="L92" s="9"/>
      <c r="M92" s="9"/>
      <c r="N92" s="8"/>
      <c r="O92" s="50"/>
      <c r="P92" s="4"/>
      <c r="Q92" s="8"/>
      <c r="R92" s="138"/>
      <c r="S92" s="13"/>
      <c r="T92" s="13"/>
      <c r="U92" s="13"/>
      <c r="V92" s="13"/>
      <c r="W92" s="13"/>
      <c r="X92" s="13"/>
      <c r="Y92" s="13"/>
      <c r="Z92" s="13"/>
    </row>
    <row r="93" spans="1:29">
      <c r="A93" s="26"/>
      <c r="B93" s="20"/>
      <c r="C93" s="20"/>
      <c r="D93" s="20"/>
      <c r="E93" s="29"/>
      <c r="F93" s="27"/>
      <c r="G93" s="38"/>
      <c r="H93" s="39"/>
      <c r="I93" s="79"/>
      <c r="J93" s="14"/>
      <c r="K93" s="80"/>
      <c r="L93" s="81"/>
      <c r="M93" s="82"/>
      <c r="N93" s="83"/>
      <c r="O93" s="84"/>
      <c r="P93" s="8"/>
      <c r="Q93" s="13"/>
      <c r="R93" s="138"/>
      <c r="S93" s="13"/>
      <c r="T93" s="13"/>
      <c r="U93" s="13"/>
      <c r="V93" s="13"/>
      <c r="W93" s="13"/>
      <c r="X93" s="13"/>
      <c r="Y93" s="13"/>
      <c r="Z93" s="13"/>
    </row>
    <row r="94" spans="1:29">
      <c r="A94" s="34"/>
      <c r="B94" s="42"/>
      <c r="C94" s="99"/>
      <c r="D94" s="3"/>
      <c r="E94" s="35"/>
      <c r="F94" s="79"/>
      <c r="G94" s="38"/>
      <c r="H94" s="39"/>
      <c r="I94" s="79"/>
      <c r="J94" s="14"/>
      <c r="K94" s="80"/>
      <c r="L94" s="81"/>
      <c r="M94" s="82"/>
      <c r="N94" s="83"/>
      <c r="O94" s="84"/>
      <c r="P94" s="8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9" ht="15">
      <c r="A95" s="2"/>
      <c r="B95" s="100" t="s">
        <v>576</v>
      </c>
      <c r="C95" s="100"/>
      <c r="D95" s="100"/>
      <c r="E95" s="100"/>
      <c r="F95" s="14"/>
      <c r="G95" s="14"/>
      <c r="H95" s="101"/>
      <c r="I95" s="14"/>
      <c r="J95" s="71"/>
      <c r="K95" s="72"/>
      <c r="L95" s="14"/>
      <c r="M95" s="14"/>
      <c r="N95" s="13"/>
      <c r="O95" s="95"/>
      <c r="P95" s="8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9" ht="38.25">
      <c r="A96" s="17" t="s">
        <v>16</v>
      </c>
      <c r="B96" s="18" t="s">
        <v>534</v>
      </c>
      <c r="C96" s="18"/>
      <c r="D96" s="19" t="s">
        <v>545</v>
      </c>
      <c r="E96" s="18" t="s">
        <v>546</v>
      </c>
      <c r="F96" s="18" t="s">
        <v>547</v>
      </c>
      <c r="G96" s="18" t="s">
        <v>577</v>
      </c>
      <c r="H96" s="18" t="s">
        <v>578</v>
      </c>
      <c r="I96" s="18" t="s">
        <v>550</v>
      </c>
      <c r="J96" s="58" t="s">
        <v>551</v>
      </c>
      <c r="K96" s="18" t="s">
        <v>552</v>
      </c>
      <c r="L96" s="18" t="s">
        <v>553</v>
      </c>
      <c r="M96" s="18" t="s">
        <v>554</v>
      </c>
      <c r="N96" s="19" t="s">
        <v>555</v>
      </c>
      <c r="O96" s="95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86">
        <v>1</v>
      </c>
      <c r="B97" s="102">
        <v>41579</v>
      </c>
      <c r="C97" s="102"/>
      <c r="D97" s="103" t="s">
        <v>579</v>
      </c>
      <c r="E97" s="104" t="s">
        <v>580</v>
      </c>
      <c r="F97" s="105">
        <v>82</v>
      </c>
      <c r="G97" s="104" t="s">
        <v>581</v>
      </c>
      <c r="H97" s="104">
        <v>100</v>
      </c>
      <c r="I97" s="122">
        <v>100</v>
      </c>
      <c r="J97" s="123" t="s">
        <v>582</v>
      </c>
      <c r="K97" s="124">
        <f t="shared" ref="K97:K128" si="32">H97-F97</f>
        <v>18</v>
      </c>
      <c r="L97" s="125">
        <f t="shared" ref="L97:L128" si="33">K97/F97</f>
        <v>0.21951219512195122</v>
      </c>
      <c r="M97" s="126" t="s">
        <v>556</v>
      </c>
      <c r="N97" s="127">
        <v>42657</v>
      </c>
      <c r="O97" s="50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86">
        <v>2</v>
      </c>
      <c r="B98" s="102">
        <v>41794</v>
      </c>
      <c r="C98" s="102"/>
      <c r="D98" s="103" t="s">
        <v>583</v>
      </c>
      <c r="E98" s="104" t="s">
        <v>557</v>
      </c>
      <c r="F98" s="105">
        <v>257</v>
      </c>
      <c r="G98" s="104" t="s">
        <v>581</v>
      </c>
      <c r="H98" s="104">
        <v>300</v>
      </c>
      <c r="I98" s="122">
        <v>300</v>
      </c>
      <c r="J98" s="123" t="s">
        <v>582</v>
      </c>
      <c r="K98" s="124">
        <f t="shared" si="32"/>
        <v>43</v>
      </c>
      <c r="L98" s="125">
        <f t="shared" si="33"/>
        <v>0.16731517509727625</v>
      </c>
      <c r="M98" s="126" t="s">
        <v>556</v>
      </c>
      <c r="N98" s="127">
        <v>41822</v>
      </c>
      <c r="O98" s="50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86">
        <v>3</v>
      </c>
      <c r="B99" s="102">
        <v>41828</v>
      </c>
      <c r="C99" s="102"/>
      <c r="D99" s="103" t="s">
        <v>584</v>
      </c>
      <c r="E99" s="104" t="s">
        <v>557</v>
      </c>
      <c r="F99" s="105">
        <v>393</v>
      </c>
      <c r="G99" s="104" t="s">
        <v>581</v>
      </c>
      <c r="H99" s="104">
        <v>468</v>
      </c>
      <c r="I99" s="122">
        <v>468</v>
      </c>
      <c r="J99" s="123" t="s">
        <v>582</v>
      </c>
      <c r="K99" s="124">
        <f t="shared" si="32"/>
        <v>75</v>
      </c>
      <c r="L99" s="125">
        <f t="shared" si="33"/>
        <v>0.19083969465648856</v>
      </c>
      <c r="M99" s="126" t="s">
        <v>556</v>
      </c>
      <c r="N99" s="127">
        <v>41863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86">
        <v>4</v>
      </c>
      <c r="B100" s="102">
        <v>41857</v>
      </c>
      <c r="C100" s="102"/>
      <c r="D100" s="103" t="s">
        <v>585</v>
      </c>
      <c r="E100" s="104" t="s">
        <v>557</v>
      </c>
      <c r="F100" s="105">
        <v>205</v>
      </c>
      <c r="G100" s="104" t="s">
        <v>581</v>
      </c>
      <c r="H100" s="104">
        <v>275</v>
      </c>
      <c r="I100" s="122">
        <v>250</v>
      </c>
      <c r="J100" s="123" t="s">
        <v>582</v>
      </c>
      <c r="K100" s="124">
        <f t="shared" si="32"/>
        <v>70</v>
      </c>
      <c r="L100" s="125">
        <f t="shared" si="33"/>
        <v>0.34146341463414637</v>
      </c>
      <c r="M100" s="126" t="s">
        <v>556</v>
      </c>
      <c r="N100" s="127">
        <v>41962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86">
        <v>5</v>
      </c>
      <c r="B101" s="102">
        <v>41886</v>
      </c>
      <c r="C101" s="102"/>
      <c r="D101" s="103" t="s">
        <v>586</v>
      </c>
      <c r="E101" s="104" t="s">
        <v>557</v>
      </c>
      <c r="F101" s="105">
        <v>162</v>
      </c>
      <c r="G101" s="104" t="s">
        <v>581</v>
      </c>
      <c r="H101" s="104">
        <v>190</v>
      </c>
      <c r="I101" s="122">
        <v>190</v>
      </c>
      <c r="J101" s="123" t="s">
        <v>582</v>
      </c>
      <c r="K101" s="124">
        <f t="shared" si="32"/>
        <v>28</v>
      </c>
      <c r="L101" s="125">
        <f t="shared" si="33"/>
        <v>0.1728395061728395</v>
      </c>
      <c r="M101" s="126" t="s">
        <v>556</v>
      </c>
      <c r="N101" s="127">
        <v>42006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86">
        <v>6</v>
      </c>
      <c r="B102" s="102">
        <v>41886</v>
      </c>
      <c r="C102" s="102"/>
      <c r="D102" s="103" t="s">
        <v>587</v>
      </c>
      <c r="E102" s="104" t="s">
        <v>557</v>
      </c>
      <c r="F102" s="105">
        <v>75</v>
      </c>
      <c r="G102" s="104" t="s">
        <v>581</v>
      </c>
      <c r="H102" s="104">
        <v>91.5</v>
      </c>
      <c r="I102" s="122" t="s">
        <v>588</v>
      </c>
      <c r="J102" s="123" t="s">
        <v>589</v>
      </c>
      <c r="K102" s="124">
        <f t="shared" si="32"/>
        <v>16.5</v>
      </c>
      <c r="L102" s="125">
        <f t="shared" si="33"/>
        <v>0.22</v>
      </c>
      <c r="M102" s="126" t="s">
        <v>556</v>
      </c>
      <c r="N102" s="127">
        <v>41954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86">
        <v>7</v>
      </c>
      <c r="B103" s="102">
        <v>41913</v>
      </c>
      <c r="C103" s="102"/>
      <c r="D103" s="103" t="s">
        <v>590</v>
      </c>
      <c r="E103" s="104" t="s">
        <v>557</v>
      </c>
      <c r="F103" s="105">
        <v>850</v>
      </c>
      <c r="G103" s="104" t="s">
        <v>581</v>
      </c>
      <c r="H103" s="104">
        <v>982.5</v>
      </c>
      <c r="I103" s="122">
        <v>1050</v>
      </c>
      <c r="J103" s="123" t="s">
        <v>591</v>
      </c>
      <c r="K103" s="124">
        <f t="shared" si="32"/>
        <v>132.5</v>
      </c>
      <c r="L103" s="125">
        <f t="shared" si="33"/>
        <v>0.15588235294117647</v>
      </c>
      <c r="M103" s="126" t="s">
        <v>556</v>
      </c>
      <c r="N103" s="127">
        <v>42039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86">
        <v>8</v>
      </c>
      <c r="B104" s="102">
        <v>41913</v>
      </c>
      <c r="C104" s="102"/>
      <c r="D104" s="103" t="s">
        <v>592</v>
      </c>
      <c r="E104" s="104" t="s">
        <v>557</v>
      </c>
      <c r="F104" s="105">
        <v>475</v>
      </c>
      <c r="G104" s="104" t="s">
        <v>581</v>
      </c>
      <c r="H104" s="104">
        <v>515</v>
      </c>
      <c r="I104" s="122">
        <v>600</v>
      </c>
      <c r="J104" s="123" t="s">
        <v>593</v>
      </c>
      <c r="K104" s="124">
        <f t="shared" si="32"/>
        <v>40</v>
      </c>
      <c r="L104" s="125">
        <f t="shared" si="33"/>
        <v>8.4210526315789472E-2</v>
      </c>
      <c r="M104" s="126" t="s">
        <v>556</v>
      </c>
      <c r="N104" s="127">
        <v>41939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86">
        <v>9</v>
      </c>
      <c r="B105" s="102">
        <v>41913</v>
      </c>
      <c r="C105" s="102"/>
      <c r="D105" s="103" t="s">
        <v>594</v>
      </c>
      <c r="E105" s="104" t="s">
        <v>557</v>
      </c>
      <c r="F105" s="105">
        <v>86</v>
      </c>
      <c r="G105" s="104" t="s">
        <v>581</v>
      </c>
      <c r="H105" s="104">
        <v>99</v>
      </c>
      <c r="I105" s="122">
        <v>140</v>
      </c>
      <c r="J105" s="123" t="s">
        <v>595</v>
      </c>
      <c r="K105" s="124">
        <f t="shared" si="32"/>
        <v>13</v>
      </c>
      <c r="L105" s="125">
        <f t="shared" si="33"/>
        <v>0.15116279069767441</v>
      </c>
      <c r="M105" s="126" t="s">
        <v>556</v>
      </c>
      <c r="N105" s="127">
        <v>41939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86">
        <v>10</v>
      </c>
      <c r="B106" s="102">
        <v>41926</v>
      </c>
      <c r="C106" s="102"/>
      <c r="D106" s="103" t="s">
        <v>596</v>
      </c>
      <c r="E106" s="104" t="s">
        <v>557</v>
      </c>
      <c r="F106" s="105">
        <v>496.6</v>
      </c>
      <c r="G106" s="104" t="s">
        <v>581</v>
      </c>
      <c r="H106" s="104">
        <v>621</v>
      </c>
      <c r="I106" s="122">
        <v>580</v>
      </c>
      <c r="J106" s="123" t="s">
        <v>582</v>
      </c>
      <c r="K106" s="124">
        <f t="shared" si="32"/>
        <v>124.39999999999998</v>
      </c>
      <c r="L106" s="125">
        <f t="shared" si="33"/>
        <v>0.25050342327829234</v>
      </c>
      <c r="M106" s="126" t="s">
        <v>556</v>
      </c>
      <c r="N106" s="127">
        <v>42605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86">
        <v>11</v>
      </c>
      <c r="B107" s="102">
        <v>41926</v>
      </c>
      <c r="C107" s="102"/>
      <c r="D107" s="103" t="s">
        <v>597</v>
      </c>
      <c r="E107" s="104" t="s">
        <v>557</v>
      </c>
      <c r="F107" s="105">
        <v>2481.9</v>
      </c>
      <c r="G107" s="104" t="s">
        <v>581</v>
      </c>
      <c r="H107" s="104">
        <v>2840</v>
      </c>
      <c r="I107" s="122">
        <v>2870</v>
      </c>
      <c r="J107" s="123" t="s">
        <v>598</v>
      </c>
      <c r="K107" s="124">
        <f t="shared" si="32"/>
        <v>358.09999999999991</v>
      </c>
      <c r="L107" s="125">
        <f t="shared" si="33"/>
        <v>0.14428462065353154</v>
      </c>
      <c r="M107" s="126" t="s">
        <v>556</v>
      </c>
      <c r="N107" s="127">
        <v>42017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86">
        <v>12</v>
      </c>
      <c r="B108" s="102">
        <v>41928</v>
      </c>
      <c r="C108" s="102"/>
      <c r="D108" s="103" t="s">
        <v>599</v>
      </c>
      <c r="E108" s="104" t="s">
        <v>557</v>
      </c>
      <c r="F108" s="105">
        <v>84.5</v>
      </c>
      <c r="G108" s="104" t="s">
        <v>581</v>
      </c>
      <c r="H108" s="104">
        <v>93</v>
      </c>
      <c r="I108" s="122">
        <v>110</v>
      </c>
      <c r="J108" s="123" t="s">
        <v>600</v>
      </c>
      <c r="K108" s="124">
        <f t="shared" si="32"/>
        <v>8.5</v>
      </c>
      <c r="L108" s="125">
        <f t="shared" si="33"/>
        <v>0.10059171597633136</v>
      </c>
      <c r="M108" s="126" t="s">
        <v>556</v>
      </c>
      <c r="N108" s="127">
        <v>41939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86">
        <v>13</v>
      </c>
      <c r="B109" s="102">
        <v>41928</v>
      </c>
      <c r="C109" s="102"/>
      <c r="D109" s="103" t="s">
        <v>601</v>
      </c>
      <c r="E109" s="104" t="s">
        <v>557</v>
      </c>
      <c r="F109" s="105">
        <v>401</v>
      </c>
      <c r="G109" s="104" t="s">
        <v>581</v>
      </c>
      <c r="H109" s="104">
        <v>428</v>
      </c>
      <c r="I109" s="122">
        <v>450</v>
      </c>
      <c r="J109" s="123" t="s">
        <v>602</v>
      </c>
      <c r="K109" s="124">
        <f t="shared" si="32"/>
        <v>27</v>
      </c>
      <c r="L109" s="125">
        <f t="shared" si="33"/>
        <v>6.7331670822942641E-2</v>
      </c>
      <c r="M109" s="126" t="s">
        <v>556</v>
      </c>
      <c r="N109" s="127">
        <v>42020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86">
        <v>14</v>
      </c>
      <c r="B110" s="102">
        <v>41928</v>
      </c>
      <c r="C110" s="102"/>
      <c r="D110" s="103" t="s">
        <v>603</v>
      </c>
      <c r="E110" s="104" t="s">
        <v>557</v>
      </c>
      <c r="F110" s="105">
        <v>101</v>
      </c>
      <c r="G110" s="104" t="s">
        <v>581</v>
      </c>
      <c r="H110" s="104">
        <v>112</v>
      </c>
      <c r="I110" s="122">
        <v>120</v>
      </c>
      <c r="J110" s="123" t="s">
        <v>604</v>
      </c>
      <c r="K110" s="124">
        <f t="shared" si="32"/>
        <v>11</v>
      </c>
      <c r="L110" s="125">
        <f t="shared" si="33"/>
        <v>0.10891089108910891</v>
      </c>
      <c r="M110" s="126" t="s">
        <v>556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86">
        <v>15</v>
      </c>
      <c r="B111" s="102">
        <v>41954</v>
      </c>
      <c r="C111" s="102"/>
      <c r="D111" s="103" t="s">
        <v>605</v>
      </c>
      <c r="E111" s="104" t="s">
        <v>557</v>
      </c>
      <c r="F111" s="105">
        <v>59</v>
      </c>
      <c r="G111" s="104" t="s">
        <v>581</v>
      </c>
      <c r="H111" s="104">
        <v>76</v>
      </c>
      <c r="I111" s="122">
        <v>76</v>
      </c>
      <c r="J111" s="123" t="s">
        <v>582</v>
      </c>
      <c r="K111" s="124">
        <f t="shared" si="32"/>
        <v>17</v>
      </c>
      <c r="L111" s="125">
        <f t="shared" si="33"/>
        <v>0.28813559322033899</v>
      </c>
      <c r="M111" s="126" t="s">
        <v>556</v>
      </c>
      <c r="N111" s="127">
        <v>43032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86">
        <v>16</v>
      </c>
      <c r="B112" s="102">
        <v>41954</v>
      </c>
      <c r="C112" s="102"/>
      <c r="D112" s="103" t="s">
        <v>594</v>
      </c>
      <c r="E112" s="104" t="s">
        <v>557</v>
      </c>
      <c r="F112" s="105">
        <v>99</v>
      </c>
      <c r="G112" s="104" t="s">
        <v>581</v>
      </c>
      <c r="H112" s="104">
        <v>120</v>
      </c>
      <c r="I112" s="122">
        <v>120</v>
      </c>
      <c r="J112" s="123" t="s">
        <v>606</v>
      </c>
      <c r="K112" s="124">
        <f t="shared" si="32"/>
        <v>21</v>
      </c>
      <c r="L112" s="125">
        <f t="shared" si="33"/>
        <v>0.21212121212121213</v>
      </c>
      <c r="M112" s="126" t="s">
        <v>556</v>
      </c>
      <c r="N112" s="127">
        <v>41960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86">
        <v>17</v>
      </c>
      <c r="B113" s="102">
        <v>41956</v>
      </c>
      <c r="C113" s="102"/>
      <c r="D113" s="103" t="s">
        <v>607</v>
      </c>
      <c r="E113" s="104" t="s">
        <v>557</v>
      </c>
      <c r="F113" s="105">
        <v>22</v>
      </c>
      <c r="G113" s="104" t="s">
        <v>581</v>
      </c>
      <c r="H113" s="104">
        <v>33.549999999999997</v>
      </c>
      <c r="I113" s="122">
        <v>32</v>
      </c>
      <c r="J113" s="123" t="s">
        <v>608</v>
      </c>
      <c r="K113" s="124">
        <f t="shared" si="32"/>
        <v>11.549999999999997</v>
      </c>
      <c r="L113" s="125">
        <f t="shared" si="33"/>
        <v>0.52499999999999991</v>
      </c>
      <c r="M113" s="126" t="s">
        <v>556</v>
      </c>
      <c r="N113" s="127">
        <v>42188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18</v>
      </c>
      <c r="B114" s="102">
        <v>41976</v>
      </c>
      <c r="C114" s="102"/>
      <c r="D114" s="103" t="s">
        <v>609</v>
      </c>
      <c r="E114" s="104" t="s">
        <v>557</v>
      </c>
      <c r="F114" s="105">
        <v>440</v>
      </c>
      <c r="G114" s="104" t="s">
        <v>581</v>
      </c>
      <c r="H114" s="104">
        <v>520</v>
      </c>
      <c r="I114" s="122">
        <v>520</v>
      </c>
      <c r="J114" s="123" t="s">
        <v>610</v>
      </c>
      <c r="K114" s="124">
        <f t="shared" si="32"/>
        <v>80</v>
      </c>
      <c r="L114" s="125">
        <f t="shared" si="33"/>
        <v>0.18181818181818182</v>
      </c>
      <c r="M114" s="126" t="s">
        <v>556</v>
      </c>
      <c r="N114" s="127">
        <v>42208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19</v>
      </c>
      <c r="B115" s="102">
        <v>41976</v>
      </c>
      <c r="C115" s="102"/>
      <c r="D115" s="103" t="s">
        <v>611</v>
      </c>
      <c r="E115" s="104" t="s">
        <v>557</v>
      </c>
      <c r="F115" s="105">
        <v>360</v>
      </c>
      <c r="G115" s="104" t="s">
        <v>581</v>
      </c>
      <c r="H115" s="104">
        <v>427</v>
      </c>
      <c r="I115" s="122">
        <v>425</v>
      </c>
      <c r="J115" s="123" t="s">
        <v>612</v>
      </c>
      <c r="K115" s="124">
        <f t="shared" si="32"/>
        <v>67</v>
      </c>
      <c r="L115" s="125">
        <f t="shared" si="33"/>
        <v>0.18611111111111112</v>
      </c>
      <c r="M115" s="126" t="s">
        <v>556</v>
      </c>
      <c r="N115" s="127">
        <v>42058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20</v>
      </c>
      <c r="B116" s="102">
        <v>42012</v>
      </c>
      <c r="C116" s="102"/>
      <c r="D116" s="103" t="s">
        <v>613</v>
      </c>
      <c r="E116" s="104" t="s">
        <v>557</v>
      </c>
      <c r="F116" s="105">
        <v>360</v>
      </c>
      <c r="G116" s="104" t="s">
        <v>581</v>
      </c>
      <c r="H116" s="104">
        <v>455</v>
      </c>
      <c r="I116" s="122">
        <v>420</v>
      </c>
      <c r="J116" s="123" t="s">
        <v>614</v>
      </c>
      <c r="K116" s="124">
        <f t="shared" si="32"/>
        <v>95</v>
      </c>
      <c r="L116" s="125">
        <f t="shared" si="33"/>
        <v>0.2638888888888889</v>
      </c>
      <c r="M116" s="126" t="s">
        <v>556</v>
      </c>
      <c r="N116" s="127">
        <v>42024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21</v>
      </c>
      <c r="B117" s="102">
        <v>42012</v>
      </c>
      <c r="C117" s="102"/>
      <c r="D117" s="103" t="s">
        <v>615</v>
      </c>
      <c r="E117" s="104" t="s">
        <v>557</v>
      </c>
      <c r="F117" s="105">
        <v>130</v>
      </c>
      <c r="G117" s="104"/>
      <c r="H117" s="104">
        <v>175.5</v>
      </c>
      <c r="I117" s="122">
        <v>165</v>
      </c>
      <c r="J117" s="123" t="s">
        <v>616</v>
      </c>
      <c r="K117" s="124">
        <f t="shared" si="32"/>
        <v>45.5</v>
      </c>
      <c r="L117" s="125">
        <f t="shared" si="33"/>
        <v>0.35</v>
      </c>
      <c r="M117" s="126" t="s">
        <v>556</v>
      </c>
      <c r="N117" s="127">
        <v>43088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22</v>
      </c>
      <c r="B118" s="102">
        <v>42040</v>
      </c>
      <c r="C118" s="102"/>
      <c r="D118" s="103" t="s">
        <v>376</v>
      </c>
      <c r="E118" s="104" t="s">
        <v>580</v>
      </c>
      <c r="F118" s="105">
        <v>98</v>
      </c>
      <c r="G118" s="104"/>
      <c r="H118" s="104">
        <v>120</v>
      </c>
      <c r="I118" s="122">
        <v>120</v>
      </c>
      <c r="J118" s="123" t="s">
        <v>582</v>
      </c>
      <c r="K118" s="124">
        <f t="shared" si="32"/>
        <v>22</v>
      </c>
      <c r="L118" s="125">
        <f t="shared" si="33"/>
        <v>0.22448979591836735</v>
      </c>
      <c r="M118" s="126" t="s">
        <v>556</v>
      </c>
      <c r="N118" s="127">
        <v>42753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23</v>
      </c>
      <c r="B119" s="102">
        <v>42040</v>
      </c>
      <c r="C119" s="102"/>
      <c r="D119" s="103" t="s">
        <v>617</v>
      </c>
      <c r="E119" s="104" t="s">
        <v>580</v>
      </c>
      <c r="F119" s="105">
        <v>196</v>
      </c>
      <c r="G119" s="104"/>
      <c r="H119" s="104">
        <v>262</v>
      </c>
      <c r="I119" s="122">
        <v>255</v>
      </c>
      <c r="J119" s="123" t="s">
        <v>582</v>
      </c>
      <c r="K119" s="124">
        <f t="shared" si="32"/>
        <v>66</v>
      </c>
      <c r="L119" s="125">
        <f t="shared" si="33"/>
        <v>0.33673469387755101</v>
      </c>
      <c r="M119" s="126" t="s">
        <v>556</v>
      </c>
      <c r="N119" s="127">
        <v>42599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7">
        <v>24</v>
      </c>
      <c r="B120" s="106">
        <v>42067</v>
      </c>
      <c r="C120" s="106"/>
      <c r="D120" s="107" t="s">
        <v>375</v>
      </c>
      <c r="E120" s="108" t="s">
        <v>580</v>
      </c>
      <c r="F120" s="109">
        <v>235</v>
      </c>
      <c r="G120" s="109"/>
      <c r="H120" s="110">
        <v>77</v>
      </c>
      <c r="I120" s="128" t="s">
        <v>618</v>
      </c>
      <c r="J120" s="129" t="s">
        <v>619</v>
      </c>
      <c r="K120" s="130">
        <f t="shared" si="32"/>
        <v>-158</v>
      </c>
      <c r="L120" s="131">
        <f t="shared" si="33"/>
        <v>-0.67234042553191486</v>
      </c>
      <c r="M120" s="132" t="s">
        <v>620</v>
      </c>
      <c r="N120" s="133">
        <v>43522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25</v>
      </c>
      <c r="B121" s="102">
        <v>42067</v>
      </c>
      <c r="C121" s="102"/>
      <c r="D121" s="103" t="s">
        <v>453</v>
      </c>
      <c r="E121" s="104" t="s">
        <v>580</v>
      </c>
      <c r="F121" s="105">
        <v>185</v>
      </c>
      <c r="G121" s="104"/>
      <c r="H121" s="104">
        <v>224</v>
      </c>
      <c r="I121" s="122" t="s">
        <v>621</v>
      </c>
      <c r="J121" s="123" t="s">
        <v>582</v>
      </c>
      <c r="K121" s="124">
        <f t="shared" si="32"/>
        <v>39</v>
      </c>
      <c r="L121" s="125">
        <f t="shared" si="33"/>
        <v>0.21081081081081082</v>
      </c>
      <c r="M121" s="126" t="s">
        <v>556</v>
      </c>
      <c r="N121" s="127">
        <v>42647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329">
        <v>26</v>
      </c>
      <c r="B122" s="111">
        <v>42090</v>
      </c>
      <c r="C122" s="111"/>
      <c r="D122" s="112" t="s">
        <v>622</v>
      </c>
      <c r="E122" s="113" t="s">
        <v>580</v>
      </c>
      <c r="F122" s="114">
        <v>49.5</v>
      </c>
      <c r="G122" s="115"/>
      <c r="H122" s="115">
        <v>15.85</v>
      </c>
      <c r="I122" s="115">
        <v>67</v>
      </c>
      <c r="J122" s="134" t="s">
        <v>623</v>
      </c>
      <c r="K122" s="115">
        <f t="shared" si="32"/>
        <v>-33.65</v>
      </c>
      <c r="L122" s="135">
        <f t="shared" si="33"/>
        <v>-0.67979797979797973</v>
      </c>
      <c r="M122" s="132" t="s">
        <v>620</v>
      </c>
      <c r="N122" s="136">
        <v>43627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27</v>
      </c>
      <c r="B123" s="102">
        <v>42093</v>
      </c>
      <c r="C123" s="102"/>
      <c r="D123" s="103" t="s">
        <v>624</v>
      </c>
      <c r="E123" s="104" t="s">
        <v>580</v>
      </c>
      <c r="F123" s="105">
        <v>183.5</v>
      </c>
      <c r="G123" s="104"/>
      <c r="H123" s="104">
        <v>219</v>
      </c>
      <c r="I123" s="122">
        <v>218</v>
      </c>
      <c r="J123" s="123" t="s">
        <v>625</v>
      </c>
      <c r="K123" s="124">
        <f t="shared" si="32"/>
        <v>35.5</v>
      </c>
      <c r="L123" s="125">
        <f t="shared" si="33"/>
        <v>0.19346049046321526</v>
      </c>
      <c r="M123" s="126" t="s">
        <v>556</v>
      </c>
      <c r="N123" s="127">
        <v>42103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28</v>
      </c>
      <c r="B124" s="102">
        <v>42114</v>
      </c>
      <c r="C124" s="102"/>
      <c r="D124" s="103" t="s">
        <v>626</v>
      </c>
      <c r="E124" s="104" t="s">
        <v>580</v>
      </c>
      <c r="F124" s="105">
        <f>(227+237)/2</f>
        <v>232</v>
      </c>
      <c r="G124" s="104"/>
      <c r="H124" s="104">
        <v>298</v>
      </c>
      <c r="I124" s="122">
        <v>298</v>
      </c>
      <c r="J124" s="123" t="s">
        <v>582</v>
      </c>
      <c r="K124" s="124">
        <f t="shared" si="32"/>
        <v>66</v>
      </c>
      <c r="L124" s="125">
        <f t="shared" si="33"/>
        <v>0.28448275862068967</v>
      </c>
      <c r="M124" s="126" t="s">
        <v>556</v>
      </c>
      <c r="N124" s="127">
        <v>42823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29</v>
      </c>
      <c r="B125" s="102">
        <v>42128</v>
      </c>
      <c r="C125" s="102"/>
      <c r="D125" s="103" t="s">
        <v>627</v>
      </c>
      <c r="E125" s="104" t="s">
        <v>557</v>
      </c>
      <c r="F125" s="105">
        <v>385</v>
      </c>
      <c r="G125" s="104"/>
      <c r="H125" s="104">
        <f>212.5+331</f>
        <v>543.5</v>
      </c>
      <c r="I125" s="122">
        <v>510</v>
      </c>
      <c r="J125" s="123" t="s">
        <v>628</v>
      </c>
      <c r="K125" s="124">
        <f t="shared" si="32"/>
        <v>158.5</v>
      </c>
      <c r="L125" s="125">
        <f t="shared" si="33"/>
        <v>0.41168831168831171</v>
      </c>
      <c r="M125" s="126" t="s">
        <v>556</v>
      </c>
      <c r="N125" s="127">
        <v>42235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30</v>
      </c>
      <c r="B126" s="102">
        <v>42128</v>
      </c>
      <c r="C126" s="102"/>
      <c r="D126" s="103" t="s">
        <v>629</v>
      </c>
      <c r="E126" s="104" t="s">
        <v>557</v>
      </c>
      <c r="F126" s="105">
        <v>115.5</v>
      </c>
      <c r="G126" s="104"/>
      <c r="H126" s="104">
        <v>146</v>
      </c>
      <c r="I126" s="122">
        <v>142</v>
      </c>
      <c r="J126" s="123" t="s">
        <v>630</v>
      </c>
      <c r="K126" s="124">
        <f t="shared" si="32"/>
        <v>30.5</v>
      </c>
      <c r="L126" s="125">
        <f t="shared" si="33"/>
        <v>0.26406926406926406</v>
      </c>
      <c r="M126" s="126" t="s">
        <v>556</v>
      </c>
      <c r="N126" s="127">
        <v>42202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31</v>
      </c>
      <c r="B127" s="102">
        <v>42151</v>
      </c>
      <c r="C127" s="102"/>
      <c r="D127" s="103" t="s">
        <v>631</v>
      </c>
      <c r="E127" s="104" t="s">
        <v>557</v>
      </c>
      <c r="F127" s="105">
        <v>237.5</v>
      </c>
      <c r="G127" s="104"/>
      <c r="H127" s="104">
        <v>279.5</v>
      </c>
      <c r="I127" s="122">
        <v>278</v>
      </c>
      <c r="J127" s="123" t="s">
        <v>582</v>
      </c>
      <c r="K127" s="124">
        <f t="shared" si="32"/>
        <v>42</v>
      </c>
      <c r="L127" s="125">
        <f t="shared" si="33"/>
        <v>0.17684210526315788</v>
      </c>
      <c r="M127" s="126" t="s">
        <v>556</v>
      </c>
      <c r="N127" s="127">
        <v>42222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32</v>
      </c>
      <c r="B128" s="102">
        <v>42174</v>
      </c>
      <c r="C128" s="102"/>
      <c r="D128" s="103" t="s">
        <v>601</v>
      </c>
      <c r="E128" s="104" t="s">
        <v>580</v>
      </c>
      <c r="F128" s="105">
        <v>340</v>
      </c>
      <c r="G128" s="104"/>
      <c r="H128" s="104">
        <v>448</v>
      </c>
      <c r="I128" s="122">
        <v>448</v>
      </c>
      <c r="J128" s="123" t="s">
        <v>582</v>
      </c>
      <c r="K128" s="124">
        <f t="shared" si="32"/>
        <v>108</v>
      </c>
      <c r="L128" s="125">
        <f t="shared" si="33"/>
        <v>0.31764705882352939</v>
      </c>
      <c r="M128" s="126" t="s">
        <v>556</v>
      </c>
      <c r="N128" s="127">
        <v>43018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33</v>
      </c>
      <c r="B129" s="102">
        <v>42191</v>
      </c>
      <c r="C129" s="102"/>
      <c r="D129" s="103" t="s">
        <v>632</v>
      </c>
      <c r="E129" s="104" t="s">
        <v>580</v>
      </c>
      <c r="F129" s="105">
        <v>390</v>
      </c>
      <c r="G129" s="104"/>
      <c r="H129" s="104">
        <v>460</v>
      </c>
      <c r="I129" s="122">
        <v>460</v>
      </c>
      <c r="J129" s="123" t="s">
        <v>582</v>
      </c>
      <c r="K129" s="124">
        <f t="shared" ref="K129:K149" si="34">H129-F129</f>
        <v>70</v>
      </c>
      <c r="L129" s="125">
        <f t="shared" ref="L129:L149" si="35">K129/F129</f>
        <v>0.17948717948717949</v>
      </c>
      <c r="M129" s="126" t="s">
        <v>556</v>
      </c>
      <c r="N129" s="127">
        <v>42478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7">
        <v>34</v>
      </c>
      <c r="B130" s="106">
        <v>42195</v>
      </c>
      <c r="C130" s="106"/>
      <c r="D130" s="107" t="s">
        <v>633</v>
      </c>
      <c r="E130" s="108" t="s">
        <v>580</v>
      </c>
      <c r="F130" s="109">
        <v>122.5</v>
      </c>
      <c r="G130" s="109"/>
      <c r="H130" s="110">
        <v>61</v>
      </c>
      <c r="I130" s="128">
        <v>172</v>
      </c>
      <c r="J130" s="129" t="s">
        <v>634</v>
      </c>
      <c r="K130" s="130">
        <f t="shared" si="34"/>
        <v>-61.5</v>
      </c>
      <c r="L130" s="131">
        <f t="shared" si="35"/>
        <v>-0.50204081632653064</v>
      </c>
      <c r="M130" s="132" t="s">
        <v>620</v>
      </c>
      <c r="N130" s="133">
        <v>43333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35</v>
      </c>
      <c r="B131" s="102">
        <v>42219</v>
      </c>
      <c r="C131" s="102"/>
      <c r="D131" s="103" t="s">
        <v>635</v>
      </c>
      <c r="E131" s="104" t="s">
        <v>580</v>
      </c>
      <c r="F131" s="105">
        <v>297.5</v>
      </c>
      <c r="G131" s="104"/>
      <c r="H131" s="104">
        <v>350</v>
      </c>
      <c r="I131" s="122">
        <v>360</v>
      </c>
      <c r="J131" s="123" t="s">
        <v>636</v>
      </c>
      <c r="K131" s="124">
        <f t="shared" si="34"/>
        <v>52.5</v>
      </c>
      <c r="L131" s="125">
        <f t="shared" si="35"/>
        <v>0.17647058823529413</v>
      </c>
      <c r="M131" s="126" t="s">
        <v>556</v>
      </c>
      <c r="N131" s="127">
        <v>42232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36</v>
      </c>
      <c r="B132" s="102">
        <v>42219</v>
      </c>
      <c r="C132" s="102"/>
      <c r="D132" s="103" t="s">
        <v>637</v>
      </c>
      <c r="E132" s="104" t="s">
        <v>580</v>
      </c>
      <c r="F132" s="105">
        <v>115.5</v>
      </c>
      <c r="G132" s="104"/>
      <c r="H132" s="104">
        <v>149</v>
      </c>
      <c r="I132" s="122">
        <v>140</v>
      </c>
      <c r="J132" s="137" t="s">
        <v>638</v>
      </c>
      <c r="K132" s="124">
        <f t="shared" si="34"/>
        <v>33.5</v>
      </c>
      <c r="L132" s="125">
        <f t="shared" si="35"/>
        <v>0.29004329004329005</v>
      </c>
      <c r="M132" s="126" t="s">
        <v>556</v>
      </c>
      <c r="N132" s="127">
        <v>42740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37</v>
      </c>
      <c r="B133" s="102">
        <v>42251</v>
      </c>
      <c r="C133" s="102"/>
      <c r="D133" s="103" t="s">
        <v>631</v>
      </c>
      <c r="E133" s="104" t="s">
        <v>580</v>
      </c>
      <c r="F133" s="105">
        <v>226</v>
      </c>
      <c r="G133" s="104"/>
      <c r="H133" s="104">
        <v>292</v>
      </c>
      <c r="I133" s="122">
        <v>292</v>
      </c>
      <c r="J133" s="123" t="s">
        <v>639</v>
      </c>
      <c r="K133" s="124">
        <f t="shared" si="34"/>
        <v>66</v>
      </c>
      <c r="L133" s="125">
        <f t="shared" si="35"/>
        <v>0.29203539823008851</v>
      </c>
      <c r="M133" s="126" t="s">
        <v>556</v>
      </c>
      <c r="N133" s="127">
        <v>42286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38</v>
      </c>
      <c r="B134" s="102">
        <v>42254</v>
      </c>
      <c r="C134" s="102"/>
      <c r="D134" s="103" t="s">
        <v>626</v>
      </c>
      <c r="E134" s="104" t="s">
        <v>580</v>
      </c>
      <c r="F134" s="105">
        <v>232.5</v>
      </c>
      <c r="G134" s="104"/>
      <c r="H134" s="104">
        <v>312.5</v>
      </c>
      <c r="I134" s="122">
        <v>310</v>
      </c>
      <c r="J134" s="123" t="s">
        <v>582</v>
      </c>
      <c r="K134" s="124">
        <f t="shared" si="34"/>
        <v>80</v>
      </c>
      <c r="L134" s="125">
        <f t="shared" si="35"/>
        <v>0.34408602150537637</v>
      </c>
      <c r="M134" s="126" t="s">
        <v>556</v>
      </c>
      <c r="N134" s="127">
        <v>42823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39</v>
      </c>
      <c r="B135" s="102">
        <v>42268</v>
      </c>
      <c r="C135" s="102"/>
      <c r="D135" s="103" t="s">
        <v>640</v>
      </c>
      <c r="E135" s="104" t="s">
        <v>580</v>
      </c>
      <c r="F135" s="105">
        <v>196.5</v>
      </c>
      <c r="G135" s="104"/>
      <c r="H135" s="104">
        <v>238</v>
      </c>
      <c r="I135" s="122">
        <v>238</v>
      </c>
      <c r="J135" s="123" t="s">
        <v>639</v>
      </c>
      <c r="K135" s="124">
        <f t="shared" si="34"/>
        <v>41.5</v>
      </c>
      <c r="L135" s="125">
        <f t="shared" si="35"/>
        <v>0.21119592875318066</v>
      </c>
      <c r="M135" s="126" t="s">
        <v>556</v>
      </c>
      <c r="N135" s="127">
        <v>42291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40</v>
      </c>
      <c r="B136" s="102">
        <v>42271</v>
      </c>
      <c r="C136" s="102"/>
      <c r="D136" s="103" t="s">
        <v>579</v>
      </c>
      <c r="E136" s="104" t="s">
        <v>580</v>
      </c>
      <c r="F136" s="105">
        <v>65</v>
      </c>
      <c r="G136" s="104"/>
      <c r="H136" s="104">
        <v>82</v>
      </c>
      <c r="I136" s="122">
        <v>82</v>
      </c>
      <c r="J136" s="123" t="s">
        <v>639</v>
      </c>
      <c r="K136" s="124">
        <f t="shared" si="34"/>
        <v>17</v>
      </c>
      <c r="L136" s="125">
        <f t="shared" si="35"/>
        <v>0.26153846153846155</v>
      </c>
      <c r="M136" s="126" t="s">
        <v>556</v>
      </c>
      <c r="N136" s="127">
        <v>42578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41</v>
      </c>
      <c r="B137" s="102">
        <v>42291</v>
      </c>
      <c r="C137" s="102"/>
      <c r="D137" s="103" t="s">
        <v>641</v>
      </c>
      <c r="E137" s="104" t="s">
        <v>580</v>
      </c>
      <c r="F137" s="105">
        <v>144</v>
      </c>
      <c r="G137" s="104"/>
      <c r="H137" s="104">
        <v>182.5</v>
      </c>
      <c r="I137" s="122">
        <v>181</v>
      </c>
      <c r="J137" s="123" t="s">
        <v>639</v>
      </c>
      <c r="K137" s="124">
        <f t="shared" si="34"/>
        <v>38.5</v>
      </c>
      <c r="L137" s="125">
        <f t="shared" si="35"/>
        <v>0.2673611111111111</v>
      </c>
      <c r="M137" s="126" t="s">
        <v>556</v>
      </c>
      <c r="N137" s="127">
        <v>42817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42</v>
      </c>
      <c r="B138" s="102">
        <v>42291</v>
      </c>
      <c r="C138" s="102"/>
      <c r="D138" s="103" t="s">
        <v>642</v>
      </c>
      <c r="E138" s="104" t="s">
        <v>580</v>
      </c>
      <c r="F138" s="105">
        <v>264</v>
      </c>
      <c r="G138" s="104"/>
      <c r="H138" s="104">
        <v>311</v>
      </c>
      <c r="I138" s="122">
        <v>311</v>
      </c>
      <c r="J138" s="123" t="s">
        <v>639</v>
      </c>
      <c r="K138" s="124">
        <f t="shared" si="34"/>
        <v>47</v>
      </c>
      <c r="L138" s="125">
        <f t="shared" si="35"/>
        <v>0.17803030303030304</v>
      </c>
      <c r="M138" s="126" t="s">
        <v>556</v>
      </c>
      <c r="N138" s="127">
        <v>42604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43</v>
      </c>
      <c r="B139" s="102">
        <v>42318</v>
      </c>
      <c r="C139" s="102"/>
      <c r="D139" s="103" t="s">
        <v>643</v>
      </c>
      <c r="E139" s="104" t="s">
        <v>557</v>
      </c>
      <c r="F139" s="105">
        <v>549.5</v>
      </c>
      <c r="G139" s="104"/>
      <c r="H139" s="104">
        <v>630</v>
      </c>
      <c r="I139" s="122">
        <v>630</v>
      </c>
      <c r="J139" s="123" t="s">
        <v>639</v>
      </c>
      <c r="K139" s="124">
        <f t="shared" si="34"/>
        <v>80.5</v>
      </c>
      <c r="L139" s="125">
        <f t="shared" si="35"/>
        <v>0.1464968152866242</v>
      </c>
      <c r="M139" s="126" t="s">
        <v>556</v>
      </c>
      <c r="N139" s="127">
        <v>42419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44</v>
      </c>
      <c r="B140" s="102">
        <v>42342</v>
      </c>
      <c r="C140" s="102"/>
      <c r="D140" s="103" t="s">
        <v>644</v>
      </c>
      <c r="E140" s="104" t="s">
        <v>580</v>
      </c>
      <c r="F140" s="105">
        <v>1027.5</v>
      </c>
      <c r="G140" s="104"/>
      <c r="H140" s="104">
        <v>1315</v>
      </c>
      <c r="I140" s="122">
        <v>1250</v>
      </c>
      <c r="J140" s="123" t="s">
        <v>639</v>
      </c>
      <c r="K140" s="124">
        <f t="shared" si="34"/>
        <v>287.5</v>
      </c>
      <c r="L140" s="125">
        <f t="shared" si="35"/>
        <v>0.27980535279805352</v>
      </c>
      <c r="M140" s="126" t="s">
        <v>556</v>
      </c>
      <c r="N140" s="127">
        <v>43244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45</v>
      </c>
      <c r="B141" s="102">
        <v>42367</v>
      </c>
      <c r="C141" s="102"/>
      <c r="D141" s="103" t="s">
        <v>645</v>
      </c>
      <c r="E141" s="104" t="s">
        <v>580</v>
      </c>
      <c r="F141" s="105">
        <v>465</v>
      </c>
      <c r="G141" s="104"/>
      <c r="H141" s="104">
        <v>540</v>
      </c>
      <c r="I141" s="122">
        <v>540</v>
      </c>
      <c r="J141" s="123" t="s">
        <v>639</v>
      </c>
      <c r="K141" s="124">
        <f t="shared" si="34"/>
        <v>75</v>
      </c>
      <c r="L141" s="125">
        <f t="shared" si="35"/>
        <v>0.16129032258064516</v>
      </c>
      <c r="M141" s="126" t="s">
        <v>556</v>
      </c>
      <c r="N141" s="127">
        <v>42530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46</v>
      </c>
      <c r="B142" s="102">
        <v>42380</v>
      </c>
      <c r="C142" s="102"/>
      <c r="D142" s="103" t="s">
        <v>376</v>
      </c>
      <c r="E142" s="104" t="s">
        <v>557</v>
      </c>
      <c r="F142" s="105">
        <v>81</v>
      </c>
      <c r="G142" s="104"/>
      <c r="H142" s="104">
        <v>110</v>
      </c>
      <c r="I142" s="122">
        <v>110</v>
      </c>
      <c r="J142" s="123" t="s">
        <v>639</v>
      </c>
      <c r="K142" s="124">
        <f t="shared" si="34"/>
        <v>29</v>
      </c>
      <c r="L142" s="125">
        <f t="shared" si="35"/>
        <v>0.35802469135802467</v>
      </c>
      <c r="M142" s="126" t="s">
        <v>556</v>
      </c>
      <c r="N142" s="127">
        <v>42745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47</v>
      </c>
      <c r="B143" s="102">
        <v>42382</v>
      </c>
      <c r="C143" s="102"/>
      <c r="D143" s="103" t="s">
        <v>646</v>
      </c>
      <c r="E143" s="104" t="s">
        <v>557</v>
      </c>
      <c r="F143" s="105">
        <v>417.5</v>
      </c>
      <c r="G143" s="104"/>
      <c r="H143" s="104">
        <v>547</v>
      </c>
      <c r="I143" s="122">
        <v>535</v>
      </c>
      <c r="J143" s="123" t="s">
        <v>639</v>
      </c>
      <c r="K143" s="124">
        <f t="shared" si="34"/>
        <v>129.5</v>
      </c>
      <c r="L143" s="125">
        <f t="shared" si="35"/>
        <v>0.31017964071856285</v>
      </c>
      <c r="M143" s="126" t="s">
        <v>556</v>
      </c>
      <c r="N143" s="127">
        <v>42578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48</v>
      </c>
      <c r="B144" s="102">
        <v>42408</v>
      </c>
      <c r="C144" s="102"/>
      <c r="D144" s="103" t="s">
        <v>647</v>
      </c>
      <c r="E144" s="104" t="s">
        <v>580</v>
      </c>
      <c r="F144" s="105">
        <v>650</v>
      </c>
      <c r="G144" s="104"/>
      <c r="H144" s="104">
        <v>800</v>
      </c>
      <c r="I144" s="122">
        <v>800</v>
      </c>
      <c r="J144" s="123" t="s">
        <v>639</v>
      </c>
      <c r="K144" s="124">
        <f t="shared" si="34"/>
        <v>150</v>
      </c>
      <c r="L144" s="125">
        <f t="shared" si="35"/>
        <v>0.23076923076923078</v>
      </c>
      <c r="M144" s="126" t="s">
        <v>556</v>
      </c>
      <c r="N144" s="127">
        <v>43154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49</v>
      </c>
      <c r="B145" s="102">
        <v>42433</v>
      </c>
      <c r="C145" s="102"/>
      <c r="D145" s="103" t="s">
        <v>193</v>
      </c>
      <c r="E145" s="104" t="s">
        <v>580</v>
      </c>
      <c r="F145" s="105">
        <v>437.5</v>
      </c>
      <c r="G145" s="104"/>
      <c r="H145" s="104">
        <v>504.5</v>
      </c>
      <c r="I145" s="122">
        <v>522</v>
      </c>
      <c r="J145" s="123" t="s">
        <v>648</v>
      </c>
      <c r="K145" s="124">
        <f t="shared" si="34"/>
        <v>67</v>
      </c>
      <c r="L145" s="125">
        <f t="shared" si="35"/>
        <v>0.15314285714285714</v>
      </c>
      <c r="M145" s="126" t="s">
        <v>556</v>
      </c>
      <c r="N145" s="127">
        <v>42480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50</v>
      </c>
      <c r="B146" s="102">
        <v>42438</v>
      </c>
      <c r="C146" s="102"/>
      <c r="D146" s="103" t="s">
        <v>649</v>
      </c>
      <c r="E146" s="104" t="s">
        <v>580</v>
      </c>
      <c r="F146" s="105">
        <v>189.5</v>
      </c>
      <c r="G146" s="104"/>
      <c r="H146" s="104">
        <v>218</v>
      </c>
      <c r="I146" s="122">
        <v>218</v>
      </c>
      <c r="J146" s="123" t="s">
        <v>639</v>
      </c>
      <c r="K146" s="124">
        <f t="shared" si="34"/>
        <v>28.5</v>
      </c>
      <c r="L146" s="125">
        <f t="shared" si="35"/>
        <v>0.15039577836411611</v>
      </c>
      <c r="M146" s="126" t="s">
        <v>556</v>
      </c>
      <c r="N146" s="127">
        <v>43034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329">
        <v>51</v>
      </c>
      <c r="B147" s="111">
        <v>42471</v>
      </c>
      <c r="C147" s="111"/>
      <c r="D147" s="112" t="s">
        <v>650</v>
      </c>
      <c r="E147" s="113" t="s">
        <v>580</v>
      </c>
      <c r="F147" s="114">
        <v>36.5</v>
      </c>
      <c r="G147" s="115"/>
      <c r="H147" s="115">
        <v>15.85</v>
      </c>
      <c r="I147" s="115">
        <v>60</v>
      </c>
      <c r="J147" s="134" t="s">
        <v>651</v>
      </c>
      <c r="K147" s="130">
        <f t="shared" si="34"/>
        <v>-20.65</v>
      </c>
      <c r="L147" s="159">
        <f t="shared" si="35"/>
        <v>-0.5657534246575342</v>
      </c>
      <c r="M147" s="132" t="s">
        <v>620</v>
      </c>
      <c r="N147" s="160">
        <v>43627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52</v>
      </c>
      <c r="B148" s="102">
        <v>42472</v>
      </c>
      <c r="C148" s="102"/>
      <c r="D148" s="103" t="s">
        <v>652</v>
      </c>
      <c r="E148" s="104" t="s">
        <v>580</v>
      </c>
      <c r="F148" s="105">
        <v>93</v>
      </c>
      <c r="G148" s="104"/>
      <c r="H148" s="104">
        <v>149</v>
      </c>
      <c r="I148" s="122">
        <v>140</v>
      </c>
      <c r="J148" s="137" t="s">
        <v>653</v>
      </c>
      <c r="K148" s="124">
        <f t="shared" si="34"/>
        <v>56</v>
      </c>
      <c r="L148" s="125">
        <f t="shared" si="35"/>
        <v>0.60215053763440862</v>
      </c>
      <c r="M148" s="126" t="s">
        <v>556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53</v>
      </c>
      <c r="B149" s="102">
        <v>42472</v>
      </c>
      <c r="C149" s="102"/>
      <c r="D149" s="103" t="s">
        <v>654</v>
      </c>
      <c r="E149" s="104" t="s">
        <v>580</v>
      </c>
      <c r="F149" s="105">
        <v>130</v>
      </c>
      <c r="G149" s="104"/>
      <c r="H149" s="104">
        <v>150</v>
      </c>
      <c r="I149" s="122" t="s">
        <v>655</v>
      </c>
      <c r="J149" s="123" t="s">
        <v>639</v>
      </c>
      <c r="K149" s="124">
        <f t="shared" si="34"/>
        <v>20</v>
      </c>
      <c r="L149" s="125">
        <f t="shared" si="35"/>
        <v>0.15384615384615385</v>
      </c>
      <c r="M149" s="126" t="s">
        <v>556</v>
      </c>
      <c r="N149" s="127">
        <v>42564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54</v>
      </c>
      <c r="B150" s="102">
        <v>42473</v>
      </c>
      <c r="C150" s="102"/>
      <c r="D150" s="103" t="s">
        <v>344</v>
      </c>
      <c r="E150" s="104" t="s">
        <v>580</v>
      </c>
      <c r="F150" s="105">
        <v>196</v>
      </c>
      <c r="G150" s="104"/>
      <c r="H150" s="104">
        <v>299</v>
      </c>
      <c r="I150" s="122">
        <v>299</v>
      </c>
      <c r="J150" s="123" t="s">
        <v>639</v>
      </c>
      <c r="K150" s="124">
        <v>103</v>
      </c>
      <c r="L150" s="125">
        <v>0.52551020408163296</v>
      </c>
      <c r="M150" s="126" t="s">
        <v>556</v>
      </c>
      <c r="N150" s="127">
        <v>42620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55</v>
      </c>
      <c r="B151" s="102">
        <v>42473</v>
      </c>
      <c r="C151" s="102"/>
      <c r="D151" s="103" t="s">
        <v>713</v>
      </c>
      <c r="E151" s="104" t="s">
        <v>580</v>
      </c>
      <c r="F151" s="105">
        <v>88</v>
      </c>
      <c r="G151" s="104"/>
      <c r="H151" s="104">
        <v>103</v>
      </c>
      <c r="I151" s="122">
        <v>103</v>
      </c>
      <c r="J151" s="123" t="s">
        <v>639</v>
      </c>
      <c r="K151" s="124">
        <v>15</v>
      </c>
      <c r="L151" s="125">
        <v>0.170454545454545</v>
      </c>
      <c r="M151" s="126" t="s">
        <v>556</v>
      </c>
      <c r="N151" s="127">
        <v>42530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56</v>
      </c>
      <c r="B152" s="102">
        <v>42492</v>
      </c>
      <c r="C152" s="102"/>
      <c r="D152" s="103" t="s">
        <v>656</v>
      </c>
      <c r="E152" s="104" t="s">
        <v>580</v>
      </c>
      <c r="F152" s="105">
        <v>127.5</v>
      </c>
      <c r="G152" s="104"/>
      <c r="H152" s="104">
        <v>148</v>
      </c>
      <c r="I152" s="122" t="s">
        <v>657</v>
      </c>
      <c r="J152" s="123" t="s">
        <v>639</v>
      </c>
      <c r="K152" s="124">
        <f>H152-F152</f>
        <v>20.5</v>
      </c>
      <c r="L152" s="125">
        <f>K152/F152</f>
        <v>0.16078431372549021</v>
      </c>
      <c r="M152" s="126" t="s">
        <v>556</v>
      </c>
      <c r="N152" s="127">
        <v>42564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57</v>
      </c>
      <c r="B153" s="102">
        <v>42493</v>
      </c>
      <c r="C153" s="102"/>
      <c r="D153" s="103" t="s">
        <v>658</v>
      </c>
      <c r="E153" s="104" t="s">
        <v>580</v>
      </c>
      <c r="F153" s="105">
        <v>675</v>
      </c>
      <c r="G153" s="104"/>
      <c r="H153" s="104">
        <v>815</v>
      </c>
      <c r="I153" s="122" t="s">
        <v>659</v>
      </c>
      <c r="J153" s="123" t="s">
        <v>639</v>
      </c>
      <c r="K153" s="124">
        <f>H153-F153</f>
        <v>140</v>
      </c>
      <c r="L153" s="125">
        <f>K153/F153</f>
        <v>0.2074074074074074</v>
      </c>
      <c r="M153" s="126" t="s">
        <v>556</v>
      </c>
      <c r="N153" s="127">
        <v>43154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7">
        <v>58</v>
      </c>
      <c r="B154" s="106">
        <v>42522</v>
      </c>
      <c r="C154" s="106"/>
      <c r="D154" s="107" t="s">
        <v>714</v>
      </c>
      <c r="E154" s="108" t="s">
        <v>580</v>
      </c>
      <c r="F154" s="109">
        <v>500</v>
      </c>
      <c r="G154" s="109"/>
      <c r="H154" s="110">
        <v>232.5</v>
      </c>
      <c r="I154" s="128" t="s">
        <v>715</v>
      </c>
      <c r="J154" s="129" t="s">
        <v>716</v>
      </c>
      <c r="K154" s="130">
        <f>H154-F154</f>
        <v>-267.5</v>
      </c>
      <c r="L154" s="131">
        <f>K154/F154</f>
        <v>-0.53500000000000003</v>
      </c>
      <c r="M154" s="132" t="s">
        <v>620</v>
      </c>
      <c r="N154" s="133">
        <v>43735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59</v>
      </c>
      <c r="B155" s="102">
        <v>42527</v>
      </c>
      <c r="C155" s="102"/>
      <c r="D155" s="103" t="s">
        <v>660</v>
      </c>
      <c r="E155" s="104" t="s">
        <v>580</v>
      </c>
      <c r="F155" s="105">
        <v>110</v>
      </c>
      <c r="G155" s="104"/>
      <c r="H155" s="104">
        <v>126.5</v>
      </c>
      <c r="I155" s="122">
        <v>125</v>
      </c>
      <c r="J155" s="123" t="s">
        <v>589</v>
      </c>
      <c r="K155" s="124">
        <f>H155-F155</f>
        <v>16.5</v>
      </c>
      <c r="L155" s="125">
        <f>K155/F155</f>
        <v>0.15</v>
      </c>
      <c r="M155" s="126" t="s">
        <v>556</v>
      </c>
      <c r="N155" s="127">
        <v>42552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60</v>
      </c>
      <c r="B156" s="102">
        <v>42538</v>
      </c>
      <c r="C156" s="102"/>
      <c r="D156" s="103" t="s">
        <v>661</v>
      </c>
      <c r="E156" s="104" t="s">
        <v>580</v>
      </c>
      <c r="F156" s="105">
        <v>44</v>
      </c>
      <c r="G156" s="104"/>
      <c r="H156" s="104">
        <v>69.5</v>
      </c>
      <c r="I156" s="122">
        <v>69.5</v>
      </c>
      <c r="J156" s="123" t="s">
        <v>662</v>
      </c>
      <c r="K156" s="124">
        <f>H156-F156</f>
        <v>25.5</v>
      </c>
      <c r="L156" s="125">
        <f>K156/F156</f>
        <v>0.57954545454545459</v>
      </c>
      <c r="M156" s="126" t="s">
        <v>556</v>
      </c>
      <c r="N156" s="127">
        <v>42977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61</v>
      </c>
      <c r="B157" s="102">
        <v>42549</v>
      </c>
      <c r="C157" s="102"/>
      <c r="D157" s="144" t="s">
        <v>717</v>
      </c>
      <c r="E157" s="104" t="s">
        <v>580</v>
      </c>
      <c r="F157" s="105">
        <v>262.5</v>
      </c>
      <c r="G157" s="104"/>
      <c r="H157" s="104">
        <v>340</v>
      </c>
      <c r="I157" s="122">
        <v>333</v>
      </c>
      <c r="J157" s="123" t="s">
        <v>718</v>
      </c>
      <c r="K157" s="124">
        <v>77.5</v>
      </c>
      <c r="L157" s="125">
        <v>0.29523809523809502</v>
      </c>
      <c r="M157" s="126" t="s">
        <v>556</v>
      </c>
      <c r="N157" s="127">
        <v>43017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62</v>
      </c>
      <c r="B158" s="102">
        <v>42549</v>
      </c>
      <c r="C158" s="102"/>
      <c r="D158" s="144" t="s">
        <v>719</v>
      </c>
      <c r="E158" s="104" t="s">
        <v>580</v>
      </c>
      <c r="F158" s="105">
        <v>840</v>
      </c>
      <c r="G158" s="104"/>
      <c r="H158" s="104">
        <v>1230</v>
      </c>
      <c r="I158" s="122">
        <v>1230</v>
      </c>
      <c r="J158" s="123" t="s">
        <v>639</v>
      </c>
      <c r="K158" s="124">
        <v>390</v>
      </c>
      <c r="L158" s="125">
        <v>0.46428571428571402</v>
      </c>
      <c r="M158" s="126" t="s">
        <v>556</v>
      </c>
      <c r="N158" s="127">
        <v>42649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330">
        <v>63</v>
      </c>
      <c r="B159" s="139">
        <v>42556</v>
      </c>
      <c r="C159" s="139"/>
      <c r="D159" s="140" t="s">
        <v>663</v>
      </c>
      <c r="E159" s="141" t="s">
        <v>580</v>
      </c>
      <c r="F159" s="142">
        <v>395</v>
      </c>
      <c r="G159" s="143"/>
      <c r="H159" s="143">
        <f>(468.5+342.5)/2</f>
        <v>405.5</v>
      </c>
      <c r="I159" s="143">
        <v>510</v>
      </c>
      <c r="J159" s="161" t="s">
        <v>664</v>
      </c>
      <c r="K159" s="162">
        <f t="shared" ref="K159:K165" si="36">H159-F159</f>
        <v>10.5</v>
      </c>
      <c r="L159" s="163">
        <f t="shared" ref="L159:L165" si="37">K159/F159</f>
        <v>2.6582278481012658E-2</v>
      </c>
      <c r="M159" s="164" t="s">
        <v>665</v>
      </c>
      <c r="N159" s="165">
        <v>43606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7">
        <v>64</v>
      </c>
      <c r="B160" s="106">
        <v>42584</v>
      </c>
      <c r="C160" s="106"/>
      <c r="D160" s="107" t="s">
        <v>666</v>
      </c>
      <c r="E160" s="108" t="s">
        <v>557</v>
      </c>
      <c r="F160" s="109">
        <f>169.5-12.8</f>
        <v>156.69999999999999</v>
      </c>
      <c r="G160" s="109"/>
      <c r="H160" s="110">
        <v>77</v>
      </c>
      <c r="I160" s="128" t="s">
        <v>667</v>
      </c>
      <c r="J160" s="348" t="s">
        <v>795</v>
      </c>
      <c r="K160" s="130">
        <f t="shared" si="36"/>
        <v>-79.699999999999989</v>
      </c>
      <c r="L160" s="131">
        <f t="shared" si="37"/>
        <v>-0.50861518825781749</v>
      </c>
      <c r="M160" s="132" t="s">
        <v>620</v>
      </c>
      <c r="N160" s="133">
        <v>43522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7">
        <v>65</v>
      </c>
      <c r="B161" s="106">
        <v>42586</v>
      </c>
      <c r="C161" s="106"/>
      <c r="D161" s="107" t="s">
        <v>668</v>
      </c>
      <c r="E161" s="108" t="s">
        <v>580</v>
      </c>
      <c r="F161" s="109">
        <v>400</v>
      </c>
      <c r="G161" s="109"/>
      <c r="H161" s="110">
        <v>305</v>
      </c>
      <c r="I161" s="128">
        <v>475</v>
      </c>
      <c r="J161" s="129" t="s">
        <v>669</v>
      </c>
      <c r="K161" s="130">
        <f t="shared" si="36"/>
        <v>-95</v>
      </c>
      <c r="L161" s="131">
        <f t="shared" si="37"/>
        <v>-0.23749999999999999</v>
      </c>
      <c r="M161" s="132" t="s">
        <v>620</v>
      </c>
      <c r="N161" s="133">
        <v>43606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66</v>
      </c>
      <c r="B162" s="102">
        <v>42593</v>
      </c>
      <c r="C162" s="102"/>
      <c r="D162" s="103" t="s">
        <v>670</v>
      </c>
      <c r="E162" s="104" t="s">
        <v>580</v>
      </c>
      <c r="F162" s="105">
        <v>86.5</v>
      </c>
      <c r="G162" s="104"/>
      <c r="H162" s="104">
        <v>130</v>
      </c>
      <c r="I162" s="122">
        <v>130</v>
      </c>
      <c r="J162" s="137" t="s">
        <v>671</v>
      </c>
      <c r="K162" s="124">
        <f t="shared" si="36"/>
        <v>43.5</v>
      </c>
      <c r="L162" s="125">
        <f t="shared" si="37"/>
        <v>0.50289017341040465</v>
      </c>
      <c r="M162" s="126" t="s">
        <v>556</v>
      </c>
      <c r="N162" s="127">
        <v>43091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7">
        <v>67</v>
      </c>
      <c r="B163" s="106">
        <v>42600</v>
      </c>
      <c r="C163" s="106"/>
      <c r="D163" s="107" t="s">
        <v>367</v>
      </c>
      <c r="E163" s="108" t="s">
        <v>580</v>
      </c>
      <c r="F163" s="109">
        <v>133.5</v>
      </c>
      <c r="G163" s="109"/>
      <c r="H163" s="110">
        <v>126.5</v>
      </c>
      <c r="I163" s="128">
        <v>178</v>
      </c>
      <c r="J163" s="129" t="s">
        <v>672</v>
      </c>
      <c r="K163" s="130">
        <f t="shared" si="36"/>
        <v>-7</v>
      </c>
      <c r="L163" s="131">
        <f t="shared" si="37"/>
        <v>-5.2434456928838954E-2</v>
      </c>
      <c r="M163" s="132" t="s">
        <v>620</v>
      </c>
      <c r="N163" s="133">
        <v>42615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68</v>
      </c>
      <c r="B164" s="102">
        <v>42613</v>
      </c>
      <c r="C164" s="102"/>
      <c r="D164" s="103" t="s">
        <v>673</v>
      </c>
      <c r="E164" s="104" t="s">
        <v>580</v>
      </c>
      <c r="F164" s="105">
        <v>560</v>
      </c>
      <c r="G164" s="104"/>
      <c r="H164" s="104">
        <v>725</v>
      </c>
      <c r="I164" s="122">
        <v>725</v>
      </c>
      <c r="J164" s="123" t="s">
        <v>582</v>
      </c>
      <c r="K164" s="124">
        <f t="shared" si="36"/>
        <v>165</v>
      </c>
      <c r="L164" s="125">
        <f t="shared" si="37"/>
        <v>0.29464285714285715</v>
      </c>
      <c r="M164" s="126" t="s">
        <v>556</v>
      </c>
      <c r="N164" s="127">
        <v>42456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69</v>
      </c>
      <c r="B165" s="102">
        <v>42614</v>
      </c>
      <c r="C165" s="102"/>
      <c r="D165" s="103" t="s">
        <v>674</v>
      </c>
      <c r="E165" s="104" t="s">
        <v>580</v>
      </c>
      <c r="F165" s="105">
        <v>160.5</v>
      </c>
      <c r="G165" s="104"/>
      <c r="H165" s="104">
        <v>210</v>
      </c>
      <c r="I165" s="122">
        <v>210</v>
      </c>
      <c r="J165" s="123" t="s">
        <v>582</v>
      </c>
      <c r="K165" s="124">
        <f t="shared" si="36"/>
        <v>49.5</v>
      </c>
      <c r="L165" s="125">
        <f t="shared" si="37"/>
        <v>0.30841121495327101</v>
      </c>
      <c r="M165" s="126" t="s">
        <v>556</v>
      </c>
      <c r="N165" s="127">
        <v>42871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70</v>
      </c>
      <c r="B166" s="102">
        <v>42646</v>
      </c>
      <c r="C166" s="102"/>
      <c r="D166" s="144" t="s">
        <v>390</v>
      </c>
      <c r="E166" s="104" t="s">
        <v>580</v>
      </c>
      <c r="F166" s="105">
        <v>430</v>
      </c>
      <c r="G166" s="104"/>
      <c r="H166" s="104">
        <v>596</v>
      </c>
      <c r="I166" s="122">
        <v>575</v>
      </c>
      <c r="J166" s="123" t="s">
        <v>720</v>
      </c>
      <c r="K166" s="124">
        <v>166</v>
      </c>
      <c r="L166" s="125">
        <v>0.38604651162790699</v>
      </c>
      <c r="M166" s="126" t="s">
        <v>556</v>
      </c>
      <c r="N166" s="127">
        <v>42769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71</v>
      </c>
      <c r="B167" s="102">
        <v>42657</v>
      </c>
      <c r="C167" s="102"/>
      <c r="D167" s="103" t="s">
        <v>675</v>
      </c>
      <c r="E167" s="104" t="s">
        <v>580</v>
      </c>
      <c r="F167" s="105">
        <v>280</v>
      </c>
      <c r="G167" s="104"/>
      <c r="H167" s="104">
        <v>345</v>
      </c>
      <c r="I167" s="122">
        <v>345</v>
      </c>
      <c r="J167" s="123" t="s">
        <v>582</v>
      </c>
      <c r="K167" s="124">
        <f t="shared" ref="K167:K172" si="38">H167-F167</f>
        <v>65</v>
      </c>
      <c r="L167" s="125">
        <f>K167/F167</f>
        <v>0.23214285714285715</v>
      </c>
      <c r="M167" s="126" t="s">
        <v>556</v>
      </c>
      <c r="N167" s="127">
        <v>42814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72</v>
      </c>
      <c r="B168" s="102">
        <v>42657</v>
      </c>
      <c r="C168" s="102"/>
      <c r="D168" s="103" t="s">
        <v>676</v>
      </c>
      <c r="E168" s="104" t="s">
        <v>580</v>
      </c>
      <c r="F168" s="105">
        <v>245</v>
      </c>
      <c r="G168" s="104"/>
      <c r="H168" s="104">
        <v>325.5</v>
      </c>
      <c r="I168" s="122">
        <v>330</v>
      </c>
      <c r="J168" s="123" t="s">
        <v>677</v>
      </c>
      <c r="K168" s="124">
        <f t="shared" si="38"/>
        <v>80.5</v>
      </c>
      <c r="L168" s="125">
        <f>K168/F168</f>
        <v>0.32857142857142857</v>
      </c>
      <c r="M168" s="126" t="s">
        <v>556</v>
      </c>
      <c r="N168" s="127">
        <v>42769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73</v>
      </c>
      <c r="B169" s="102">
        <v>42660</v>
      </c>
      <c r="C169" s="102"/>
      <c r="D169" s="103" t="s">
        <v>340</v>
      </c>
      <c r="E169" s="104" t="s">
        <v>580</v>
      </c>
      <c r="F169" s="105">
        <v>125</v>
      </c>
      <c r="G169" s="104"/>
      <c r="H169" s="104">
        <v>160</v>
      </c>
      <c r="I169" s="122">
        <v>160</v>
      </c>
      <c r="J169" s="123" t="s">
        <v>639</v>
      </c>
      <c r="K169" s="124">
        <f t="shared" si="38"/>
        <v>35</v>
      </c>
      <c r="L169" s="125">
        <v>0.28000000000000003</v>
      </c>
      <c r="M169" s="126" t="s">
        <v>556</v>
      </c>
      <c r="N169" s="127">
        <v>42803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74</v>
      </c>
      <c r="B170" s="102">
        <v>42660</v>
      </c>
      <c r="C170" s="102"/>
      <c r="D170" s="103" t="s">
        <v>455</v>
      </c>
      <c r="E170" s="104" t="s">
        <v>580</v>
      </c>
      <c r="F170" s="105">
        <v>114</v>
      </c>
      <c r="G170" s="104"/>
      <c r="H170" s="104">
        <v>145</v>
      </c>
      <c r="I170" s="122">
        <v>145</v>
      </c>
      <c r="J170" s="123" t="s">
        <v>639</v>
      </c>
      <c r="K170" s="124">
        <f t="shared" si="38"/>
        <v>31</v>
      </c>
      <c r="L170" s="125">
        <f>K170/F170</f>
        <v>0.27192982456140352</v>
      </c>
      <c r="M170" s="126" t="s">
        <v>556</v>
      </c>
      <c r="N170" s="127">
        <v>42859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75</v>
      </c>
      <c r="B171" s="102">
        <v>42660</v>
      </c>
      <c r="C171" s="102"/>
      <c r="D171" s="103" t="s">
        <v>678</v>
      </c>
      <c r="E171" s="104" t="s">
        <v>580</v>
      </c>
      <c r="F171" s="105">
        <v>212</v>
      </c>
      <c r="G171" s="104"/>
      <c r="H171" s="104">
        <v>280</v>
      </c>
      <c r="I171" s="122">
        <v>276</v>
      </c>
      <c r="J171" s="123" t="s">
        <v>679</v>
      </c>
      <c r="K171" s="124">
        <f t="shared" si="38"/>
        <v>68</v>
      </c>
      <c r="L171" s="125">
        <f>K171/F171</f>
        <v>0.32075471698113206</v>
      </c>
      <c r="M171" s="126" t="s">
        <v>556</v>
      </c>
      <c r="N171" s="127">
        <v>42858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76</v>
      </c>
      <c r="B172" s="102">
        <v>42678</v>
      </c>
      <c r="C172" s="102"/>
      <c r="D172" s="103" t="s">
        <v>149</v>
      </c>
      <c r="E172" s="104" t="s">
        <v>580</v>
      </c>
      <c r="F172" s="105">
        <v>155</v>
      </c>
      <c r="G172" s="104"/>
      <c r="H172" s="104">
        <v>210</v>
      </c>
      <c r="I172" s="122">
        <v>210</v>
      </c>
      <c r="J172" s="123" t="s">
        <v>680</v>
      </c>
      <c r="K172" s="124">
        <f t="shared" si="38"/>
        <v>55</v>
      </c>
      <c r="L172" s="125">
        <f>K172/F172</f>
        <v>0.35483870967741937</v>
      </c>
      <c r="M172" s="126" t="s">
        <v>556</v>
      </c>
      <c r="N172" s="127">
        <v>42944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7">
        <v>77</v>
      </c>
      <c r="B173" s="106">
        <v>42710</v>
      </c>
      <c r="C173" s="106"/>
      <c r="D173" s="107" t="s">
        <v>721</v>
      </c>
      <c r="E173" s="108" t="s">
        <v>580</v>
      </c>
      <c r="F173" s="109">
        <v>150.5</v>
      </c>
      <c r="G173" s="109"/>
      <c r="H173" s="110">
        <v>72.5</v>
      </c>
      <c r="I173" s="128">
        <v>174</v>
      </c>
      <c r="J173" s="129" t="s">
        <v>722</v>
      </c>
      <c r="K173" s="130">
        <v>-78</v>
      </c>
      <c r="L173" s="131">
        <v>-0.51827242524916906</v>
      </c>
      <c r="M173" s="132" t="s">
        <v>620</v>
      </c>
      <c r="N173" s="133">
        <v>43333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78</v>
      </c>
      <c r="B174" s="102">
        <v>42712</v>
      </c>
      <c r="C174" s="102"/>
      <c r="D174" s="103" t="s">
        <v>123</v>
      </c>
      <c r="E174" s="104" t="s">
        <v>580</v>
      </c>
      <c r="F174" s="105">
        <v>380</v>
      </c>
      <c r="G174" s="104"/>
      <c r="H174" s="104">
        <v>478</v>
      </c>
      <c r="I174" s="122">
        <v>468</v>
      </c>
      <c r="J174" s="123" t="s">
        <v>639</v>
      </c>
      <c r="K174" s="124">
        <f>H174-F174</f>
        <v>98</v>
      </c>
      <c r="L174" s="125">
        <f>K174/F174</f>
        <v>0.25789473684210529</v>
      </c>
      <c r="M174" s="126" t="s">
        <v>556</v>
      </c>
      <c r="N174" s="127">
        <v>43025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79</v>
      </c>
      <c r="B175" s="102">
        <v>42734</v>
      </c>
      <c r="C175" s="102"/>
      <c r="D175" s="103" t="s">
        <v>244</v>
      </c>
      <c r="E175" s="104" t="s">
        <v>580</v>
      </c>
      <c r="F175" s="105">
        <v>305</v>
      </c>
      <c r="G175" s="104"/>
      <c r="H175" s="104">
        <v>375</v>
      </c>
      <c r="I175" s="122">
        <v>375</v>
      </c>
      <c r="J175" s="123" t="s">
        <v>639</v>
      </c>
      <c r="K175" s="124">
        <f>H175-F175</f>
        <v>70</v>
      </c>
      <c r="L175" s="125">
        <f>K175/F175</f>
        <v>0.22950819672131148</v>
      </c>
      <c r="M175" s="126" t="s">
        <v>556</v>
      </c>
      <c r="N175" s="127">
        <v>42768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80</v>
      </c>
      <c r="B176" s="102">
        <v>42739</v>
      </c>
      <c r="C176" s="102"/>
      <c r="D176" s="103" t="s">
        <v>342</v>
      </c>
      <c r="E176" s="104" t="s">
        <v>580</v>
      </c>
      <c r="F176" s="105">
        <v>99.5</v>
      </c>
      <c r="G176" s="104"/>
      <c r="H176" s="104">
        <v>158</v>
      </c>
      <c r="I176" s="122">
        <v>158</v>
      </c>
      <c r="J176" s="123" t="s">
        <v>639</v>
      </c>
      <c r="K176" s="124">
        <f>H176-F176</f>
        <v>58.5</v>
      </c>
      <c r="L176" s="125">
        <f>K176/F176</f>
        <v>0.5879396984924623</v>
      </c>
      <c r="M176" s="126" t="s">
        <v>556</v>
      </c>
      <c r="N176" s="127">
        <v>42898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81</v>
      </c>
      <c r="B177" s="102">
        <v>42739</v>
      </c>
      <c r="C177" s="102"/>
      <c r="D177" s="103" t="s">
        <v>342</v>
      </c>
      <c r="E177" s="104" t="s">
        <v>580</v>
      </c>
      <c r="F177" s="105">
        <v>99.5</v>
      </c>
      <c r="G177" s="104"/>
      <c r="H177" s="104">
        <v>158</v>
      </c>
      <c r="I177" s="122">
        <v>158</v>
      </c>
      <c r="J177" s="123" t="s">
        <v>639</v>
      </c>
      <c r="K177" s="124">
        <v>58.5</v>
      </c>
      <c r="L177" s="125">
        <v>0.58793969849246197</v>
      </c>
      <c r="M177" s="126" t="s">
        <v>556</v>
      </c>
      <c r="N177" s="127">
        <v>42898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82</v>
      </c>
      <c r="B178" s="102">
        <v>42786</v>
      </c>
      <c r="C178" s="102"/>
      <c r="D178" s="103" t="s">
        <v>166</v>
      </c>
      <c r="E178" s="104" t="s">
        <v>580</v>
      </c>
      <c r="F178" s="105">
        <v>140.5</v>
      </c>
      <c r="G178" s="104"/>
      <c r="H178" s="104">
        <v>220</v>
      </c>
      <c r="I178" s="122">
        <v>220</v>
      </c>
      <c r="J178" s="123" t="s">
        <v>639</v>
      </c>
      <c r="K178" s="124">
        <f>H178-F178</f>
        <v>79.5</v>
      </c>
      <c r="L178" s="125">
        <f>K178/F178</f>
        <v>0.5658362989323843</v>
      </c>
      <c r="M178" s="126" t="s">
        <v>556</v>
      </c>
      <c r="N178" s="127">
        <v>42864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83</v>
      </c>
      <c r="B179" s="102">
        <v>42786</v>
      </c>
      <c r="C179" s="102"/>
      <c r="D179" s="103" t="s">
        <v>723</v>
      </c>
      <c r="E179" s="104" t="s">
        <v>580</v>
      </c>
      <c r="F179" s="105">
        <v>202.5</v>
      </c>
      <c r="G179" s="104"/>
      <c r="H179" s="104">
        <v>234</v>
      </c>
      <c r="I179" s="122">
        <v>234</v>
      </c>
      <c r="J179" s="123" t="s">
        <v>639</v>
      </c>
      <c r="K179" s="124">
        <v>31.5</v>
      </c>
      <c r="L179" s="125">
        <v>0.155555555555556</v>
      </c>
      <c r="M179" s="126" t="s">
        <v>556</v>
      </c>
      <c r="N179" s="127">
        <v>42836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84</v>
      </c>
      <c r="B180" s="102">
        <v>42818</v>
      </c>
      <c r="C180" s="102"/>
      <c r="D180" s="103" t="s">
        <v>517</v>
      </c>
      <c r="E180" s="104" t="s">
        <v>580</v>
      </c>
      <c r="F180" s="105">
        <v>300.5</v>
      </c>
      <c r="G180" s="104"/>
      <c r="H180" s="104">
        <v>417.5</v>
      </c>
      <c r="I180" s="122">
        <v>420</v>
      </c>
      <c r="J180" s="123" t="s">
        <v>681</v>
      </c>
      <c r="K180" s="124">
        <f>H180-F180</f>
        <v>117</v>
      </c>
      <c r="L180" s="125">
        <f>K180/F180</f>
        <v>0.38935108153078202</v>
      </c>
      <c r="M180" s="126" t="s">
        <v>556</v>
      </c>
      <c r="N180" s="127">
        <v>43070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85</v>
      </c>
      <c r="B181" s="102">
        <v>42818</v>
      </c>
      <c r="C181" s="102"/>
      <c r="D181" s="103" t="s">
        <v>719</v>
      </c>
      <c r="E181" s="104" t="s">
        <v>580</v>
      </c>
      <c r="F181" s="105">
        <v>850</v>
      </c>
      <c r="G181" s="104"/>
      <c r="H181" s="104">
        <v>1042.5</v>
      </c>
      <c r="I181" s="122">
        <v>1023</v>
      </c>
      <c r="J181" s="123" t="s">
        <v>724</v>
      </c>
      <c r="K181" s="124">
        <v>192.5</v>
      </c>
      <c r="L181" s="125">
        <v>0.22647058823529401</v>
      </c>
      <c r="M181" s="126" t="s">
        <v>556</v>
      </c>
      <c r="N181" s="127">
        <v>42830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86</v>
      </c>
      <c r="B182" s="102">
        <v>42830</v>
      </c>
      <c r="C182" s="102"/>
      <c r="D182" s="103" t="s">
        <v>471</v>
      </c>
      <c r="E182" s="104" t="s">
        <v>580</v>
      </c>
      <c r="F182" s="105">
        <v>785</v>
      </c>
      <c r="G182" s="104"/>
      <c r="H182" s="104">
        <v>930</v>
      </c>
      <c r="I182" s="122">
        <v>920</v>
      </c>
      <c r="J182" s="123" t="s">
        <v>682</v>
      </c>
      <c r="K182" s="124">
        <f>H182-F182</f>
        <v>145</v>
      </c>
      <c r="L182" s="125">
        <f>K182/F182</f>
        <v>0.18471337579617833</v>
      </c>
      <c r="M182" s="126" t="s">
        <v>556</v>
      </c>
      <c r="N182" s="127">
        <v>42976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7">
        <v>87</v>
      </c>
      <c r="B183" s="106">
        <v>42831</v>
      </c>
      <c r="C183" s="106"/>
      <c r="D183" s="107" t="s">
        <v>725</v>
      </c>
      <c r="E183" s="108" t="s">
        <v>580</v>
      </c>
      <c r="F183" s="109">
        <v>40</v>
      </c>
      <c r="G183" s="109"/>
      <c r="H183" s="110">
        <v>13.1</v>
      </c>
      <c r="I183" s="128">
        <v>60</v>
      </c>
      <c r="J183" s="134" t="s">
        <v>726</v>
      </c>
      <c r="K183" s="130">
        <v>-26.9</v>
      </c>
      <c r="L183" s="131">
        <v>-0.67249999999999999</v>
      </c>
      <c r="M183" s="132" t="s">
        <v>620</v>
      </c>
      <c r="N183" s="133">
        <v>43138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88</v>
      </c>
      <c r="B184" s="102">
        <v>42837</v>
      </c>
      <c r="C184" s="102"/>
      <c r="D184" s="103" t="s">
        <v>87</v>
      </c>
      <c r="E184" s="104" t="s">
        <v>580</v>
      </c>
      <c r="F184" s="105">
        <v>289.5</v>
      </c>
      <c r="G184" s="104"/>
      <c r="H184" s="104">
        <v>354</v>
      </c>
      <c r="I184" s="122">
        <v>360</v>
      </c>
      <c r="J184" s="123" t="s">
        <v>683</v>
      </c>
      <c r="K184" s="124">
        <f t="shared" ref="K184:K192" si="39">H184-F184</f>
        <v>64.5</v>
      </c>
      <c r="L184" s="125">
        <f t="shared" ref="L184:L192" si="40">K184/F184</f>
        <v>0.22279792746113988</v>
      </c>
      <c r="M184" s="126" t="s">
        <v>556</v>
      </c>
      <c r="N184" s="127">
        <v>43040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89</v>
      </c>
      <c r="B185" s="102">
        <v>42845</v>
      </c>
      <c r="C185" s="102"/>
      <c r="D185" s="103" t="s">
        <v>416</v>
      </c>
      <c r="E185" s="104" t="s">
        <v>580</v>
      </c>
      <c r="F185" s="105">
        <v>700</v>
      </c>
      <c r="G185" s="104"/>
      <c r="H185" s="104">
        <v>840</v>
      </c>
      <c r="I185" s="122">
        <v>840</v>
      </c>
      <c r="J185" s="123" t="s">
        <v>684</v>
      </c>
      <c r="K185" s="124">
        <f t="shared" si="39"/>
        <v>140</v>
      </c>
      <c r="L185" s="125">
        <f t="shared" si="40"/>
        <v>0.2</v>
      </c>
      <c r="M185" s="126" t="s">
        <v>556</v>
      </c>
      <c r="N185" s="127">
        <v>42893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90</v>
      </c>
      <c r="B186" s="102">
        <v>42887</v>
      </c>
      <c r="C186" s="102"/>
      <c r="D186" s="144" t="s">
        <v>353</v>
      </c>
      <c r="E186" s="104" t="s">
        <v>580</v>
      </c>
      <c r="F186" s="105">
        <v>130</v>
      </c>
      <c r="G186" s="104"/>
      <c r="H186" s="104">
        <v>144.25</v>
      </c>
      <c r="I186" s="122">
        <v>170</v>
      </c>
      <c r="J186" s="123" t="s">
        <v>685</v>
      </c>
      <c r="K186" s="124">
        <f t="shared" si="39"/>
        <v>14.25</v>
      </c>
      <c r="L186" s="125">
        <f t="shared" si="40"/>
        <v>0.10961538461538461</v>
      </c>
      <c r="M186" s="126" t="s">
        <v>556</v>
      </c>
      <c r="N186" s="127">
        <v>43675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91</v>
      </c>
      <c r="B187" s="102">
        <v>42901</v>
      </c>
      <c r="C187" s="102"/>
      <c r="D187" s="144" t="s">
        <v>686</v>
      </c>
      <c r="E187" s="104" t="s">
        <v>580</v>
      </c>
      <c r="F187" s="105">
        <v>214.5</v>
      </c>
      <c r="G187" s="104"/>
      <c r="H187" s="104">
        <v>262</v>
      </c>
      <c r="I187" s="122">
        <v>262</v>
      </c>
      <c r="J187" s="123" t="s">
        <v>687</v>
      </c>
      <c r="K187" s="124">
        <f t="shared" si="39"/>
        <v>47.5</v>
      </c>
      <c r="L187" s="125">
        <f t="shared" si="40"/>
        <v>0.22144522144522144</v>
      </c>
      <c r="M187" s="126" t="s">
        <v>556</v>
      </c>
      <c r="N187" s="127">
        <v>42977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8">
        <v>92</v>
      </c>
      <c r="B188" s="150">
        <v>42933</v>
      </c>
      <c r="C188" s="150"/>
      <c r="D188" s="151" t="s">
        <v>688</v>
      </c>
      <c r="E188" s="152" t="s">
        <v>580</v>
      </c>
      <c r="F188" s="153">
        <v>370</v>
      </c>
      <c r="G188" s="152"/>
      <c r="H188" s="152">
        <v>447.5</v>
      </c>
      <c r="I188" s="169">
        <v>450</v>
      </c>
      <c r="J188" s="210" t="s">
        <v>639</v>
      </c>
      <c r="K188" s="124">
        <f t="shared" si="39"/>
        <v>77.5</v>
      </c>
      <c r="L188" s="171">
        <f t="shared" si="40"/>
        <v>0.20945945945945946</v>
      </c>
      <c r="M188" s="172" t="s">
        <v>556</v>
      </c>
      <c r="N188" s="173">
        <v>43035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8">
        <v>93</v>
      </c>
      <c r="B189" s="150">
        <v>42943</v>
      </c>
      <c r="C189" s="150"/>
      <c r="D189" s="151" t="s">
        <v>164</v>
      </c>
      <c r="E189" s="152" t="s">
        <v>580</v>
      </c>
      <c r="F189" s="153">
        <v>657.5</v>
      </c>
      <c r="G189" s="152"/>
      <c r="H189" s="152">
        <v>825</v>
      </c>
      <c r="I189" s="169">
        <v>820</v>
      </c>
      <c r="J189" s="210" t="s">
        <v>639</v>
      </c>
      <c r="K189" s="124">
        <f t="shared" si="39"/>
        <v>167.5</v>
      </c>
      <c r="L189" s="171">
        <f t="shared" si="40"/>
        <v>0.25475285171102663</v>
      </c>
      <c r="M189" s="172" t="s">
        <v>556</v>
      </c>
      <c r="N189" s="173">
        <v>43090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94</v>
      </c>
      <c r="B190" s="102">
        <v>42964</v>
      </c>
      <c r="C190" s="102"/>
      <c r="D190" s="103" t="s">
        <v>357</v>
      </c>
      <c r="E190" s="104" t="s">
        <v>580</v>
      </c>
      <c r="F190" s="105">
        <v>605</v>
      </c>
      <c r="G190" s="104"/>
      <c r="H190" s="104">
        <v>750</v>
      </c>
      <c r="I190" s="122">
        <v>750</v>
      </c>
      <c r="J190" s="123" t="s">
        <v>682</v>
      </c>
      <c r="K190" s="124">
        <f t="shared" si="39"/>
        <v>145</v>
      </c>
      <c r="L190" s="125">
        <f t="shared" si="40"/>
        <v>0.23966942148760331</v>
      </c>
      <c r="M190" s="126" t="s">
        <v>556</v>
      </c>
      <c r="N190" s="127">
        <v>43027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31">
        <v>95</v>
      </c>
      <c r="B191" s="145">
        <v>42979</v>
      </c>
      <c r="C191" s="145"/>
      <c r="D191" s="146" t="s">
        <v>475</v>
      </c>
      <c r="E191" s="147" t="s">
        <v>580</v>
      </c>
      <c r="F191" s="148">
        <v>255</v>
      </c>
      <c r="G191" s="149"/>
      <c r="H191" s="149">
        <v>217.25</v>
      </c>
      <c r="I191" s="149">
        <v>320</v>
      </c>
      <c r="J191" s="166" t="s">
        <v>689</v>
      </c>
      <c r="K191" s="130">
        <f t="shared" si="39"/>
        <v>-37.75</v>
      </c>
      <c r="L191" s="167">
        <f t="shared" si="40"/>
        <v>-0.14803921568627451</v>
      </c>
      <c r="M191" s="132" t="s">
        <v>620</v>
      </c>
      <c r="N191" s="168">
        <v>43661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96</v>
      </c>
      <c r="B192" s="102">
        <v>42997</v>
      </c>
      <c r="C192" s="102"/>
      <c r="D192" s="103" t="s">
        <v>690</v>
      </c>
      <c r="E192" s="104" t="s">
        <v>580</v>
      </c>
      <c r="F192" s="105">
        <v>215</v>
      </c>
      <c r="G192" s="104"/>
      <c r="H192" s="104">
        <v>258</v>
      </c>
      <c r="I192" s="122">
        <v>258</v>
      </c>
      <c r="J192" s="123" t="s">
        <v>639</v>
      </c>
      <c r="K192" s="124">
        <f t="shared" si="39"/>
        <v>43</v>
      </c>
      <c r="L192" s="125">
        <f t="shared" si="40"/>
        <v>0.2</v>
      </c>
      <c r="M192" s="126" t="s">
        <v>556</v>
      </c>
      <c r="N192" s="127">
        <v>43040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97</v>
      </c>
      <c r="B193" s="102">
        <v>42997</v>
      </c>
      <c r="C193" s="102"/>
      <c r="D193" s="103" t="s">
        <v>690</v>
      </c>
      <c r="E193" s="104" t="s">
        <v>580</v>
      </c>
      <c r="F193" s="105">
        <v>215</v>
      </c>
      <c r="G193" s="104"/>
      <c r="H193" s="104">
        <v>258</v>
      </c>
      <c r="I193" s="122">
        <v>258</v>
      </c>
      <c r="J193" s="210" t="s">
        <v>639</v>
      </c>
      <c r="K193" s="124">
        <v>43</v>
      </c>
      <c r="L193" s="125">
        <v>0.2</v>
      </c>
      <c r="M193" s="126" t="s">
        <v>556</v>
      </c>
      <c r="N193" s="127">
        <v>43040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9">
        <v>98</v>
      </c>
      <c r="B194" s="190">
        <v>42998</v>
      </c>
      <c r="C194" s="190"/>
      <c r="D194" s="339" t="s">
        <v>780</v>
      </c>
      <c r="E194" s="191" t="s">
        <v>580</v>
      </c>
      <c r="F194" s="192">
        <v>75</v>
      </c>
      <c r="G194" s="191"/>
      <c r="H194" s="191">
        <v>90</v>
      </c>
      <c r="I194" s="211">
        <v>90</v>
      </c>
      <c r="J194" s="123" t="s">
        <v>691</v>
      </c>
      <c r="K194" s="124">
        <f t="shared" ref="K194:K199" si="41">H194-F194</f>
        <v>15</v>
      </c>
      <c r="L194" s="125">
        <f t="shared" ref="L194:L199" si="42">K194/F194</f>
        <v>0.2</v>
      </c>
      <c r="M194" s="126" t="s">
        <v>556</v>
      </c>
      <c r="N194" s="127">
        <v>43019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8">
        <v>99</v>
      </c>
      <c r="B195" s="150">
        <v>43011</v>
      </c>
      <c r="C195" s="150"/>
      <c r="D195" s="151" t="s">
        <v>692</v>
      </c>
      <c r="E195" s="152" t="s">
        <v>580</v>
      </c>
      <c r="F195" s="153">
        <v>315</v>
      </c>
      <c r="G195" s="152"/>
      <c r="H195" s="152">
        <v>392</v>
      </c>
      <c r="I195" s="169">
        <v>384</v>
      </c>
      <c r="J195" s="210" t="s">
        <v>693</v>
      </c>
      <c r="K195" s="124">
        <f t="shared" si="41"/>
        <v>77</v>
      </c>
      <c r="L195" s="171">
        <f t="shared" si="42"/>
        <v>0.24444444444444444</v>
      </c>
      <c r="M195" s="172" t="s">
        <v>556</v>
      </c>
      <c r="N195" s="173">
        <v>43017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8">
        <v>100</v>
      </c>
      <c r="B196" s="150">
        <v>43013</v>
      </c>
      <c r="C196" s="150"/>
      <c r="D196" s="151" t="s">
        <v>694</v>
      </c>
      <c r="E196" s="152" t="s">
        <v>580</v>
      </c>
      <c r="F196" s="153">
        <v>145</v>
      </c>
      <c r="G196" s="152"/>
      <c r="H196" s="152">
        <v>179</v>
      </c>
      <c r="I196" s="169">
        <v>180</v>
      </c>
      <c r="J196" s="210" t="s">
        <v>570</v>
      </c>
      <c r="K196" s="124">
        <f t="shared" si="41"/>
        <v>34</v>
      </c>
      <c r="L196" s="171">
        <f t="shared" si="42"/>
        <v>0.23448275862068965</v>
      </c>
      <c r="M196" s="172" t="s">
        <v>556</v>
      </c>
      <c r="N196" s="173">
        <v>43025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8">
        <v>101</v>
      </c>
      <c r="B197" s="150">
        <v>43014</v>
      </c>
      <c r="C197" s="150"/>
      <c r="D197" s="151" t="s">
        <v>330</v>
      </c>
      <c r="E197" s="152" t="s">
        <v>580</v>
      </c>
      <c r="F197" s="153">
        <v>256</v>
      </c>
      <c r="G197" s="152"/>
      <c r="H197" s="152">
        <v>323</v>
      </c>
      <c r="I197" s="169">
        <v>320</v>
      </c>
      <c r="J197" s="210" t="s">
        <v>639</v>
      </c>
      <c r="K197" s="124">
        <f t="shared" si="41"/>
        <v>67</v>
      </c>
      <c r="L197" s="171">
        <f t="shared" si="42"/>
        <v>0.26171875</v>
      </c>
      <c r="M197" s="172" t="s">
        <v>556</v>
      </c>
      <c r="N197" s="173">
        <v>43067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8">
        <v>102</v>
      </c>
      <c r="B198" s="150">
        <v>43017</v>
      </c>
      <c r="C198" s="150"/>
      <c r="D198" s="151" t="s">
        <v>350</v>
      </c>
      <c r="E198" s="152" t="s">
        <v>580</v>
      </c>
      <c r="F198" s="153">
        <v>137.5</v>
      </c>
      <c r="G198" s="152"/>
      <c r="H198" s="152">
        <v>184</v>
      </c>
      <c r="I198" s="169">
        <v>183</v>
      </c>
      <c r="J198" s="170" t="s">
        <v>695</v>
      </c>
      <c r="K198" s="124">
        <f t="shared" si="41"/>
        <v>46.5</v>
      </c>
      <c r="L198" s="171">
        <f t="shared" si="42"/>
        <v>0.33818181818181819</v>
      </c>
      <c r="M198" s="172" t="s">
        <v>556</v>
      </c>
      <c r="N198" s="173">
        <v>43108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8">
        <v>103</v>
      </c>
      <c r="B199" s="150">
        <v>43018</v>
      </c>
      <c r="C199" s="150"/>
      <c r="D199" s="151" t="s">
        <v>696</v>
      </c>
      <c r="E199" s="152" t="s">
        <v>580</v>
      </c>
      <c r="F199" s="153">
        <v>125.5</v>
      </c>
      <c r="G199" s="152"/>
      <c r="H199" s="152">
        <v>158</v>
      </c>
      <c r="I199" s="169">
        <v>155</v>
      </c>
      <c r="J199" s="170" t="s">
        <v>697</v>
      </c>
      <c r="K199" s="124">
        <f t="shared" si="41"/>
        <v>32.5</v>
      </c>
      <c r="L199" s="171">
        <f t="shared" si="42"/>
        <v>0.25896414342629481</v>
      </c>
      <c r="M199" s="172" t="s">
        <v>556</v>
      </c>
      <c r="N199" s="173">
        <v>43067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8">
        <v>104</v>
      </c>
      <c r="B200" s="150">
        <v>43018</v>
      </c>
      <c r="C200" s="150"/>
      <c r="D200" s="151" t="s">
        <v>727</v>
      </c>
      <c r="E200" s="152" t="s">
        <v>580</v>
      </c>
      <c r="F200" s="153">
        <v>895</v>
      </c>
      <c r="G200" s="152"/>
      <c r="H200" s="152">
        <v>1122.5</v>
      </c>
      <c r="I200" s="169">
        <v>1078</v>
      </c>
      <c r="J200" s="170" t="s">
        <v>728</v>
      </c>
      <c r="K200" s="124">
        <v>227.5</v>
      </c>
      <c r="L200" s="171">
        <v>0.25418994413407803</v>
      </c>
      <c r="M200" s="172" t="s">
        <v>556</v>
      </c>
      <c r="N200" s="173">
        <v>43117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8">
        <v>105</v>
      </c>
      <c r="B201" s="150">
        <v>43020</v>
      </c>
      <c r="C201" s="150"/>
      <c r="D201" s="151" t="s">
        <v>338</v>
      </c>
      <c r="E201" s="152" t="s">
        <v>580</v>
      </c>
      <c r="F201" s="153">
        <v>525</v>
      </c>
      <c r="G201" s="152"/>
      <c r="H201" s="152">
        <v>629</v>
      </c>
      <c r="I201" s="169">
        <v>629</v>
      </c>
      <c r="J201" s="210" t="s">
        <v>639</v>
      </c>
      <c r="K201" s="124">
        <v>104</v>
      </c>
      <c r="L201" s="171">
        <v>0.19809523809523799</v>
      </c>
      <c r="M201" s="172" t="s">
        <v>556</v>
      </c>
      <c r="N201" s="173">
        <v>43119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8">
        <v>106</v>
      </c>
      <c r="B202" s="150">
        <v>43046</v>
      </c>
      <c r="C202" s="150"/>
      <c r="D202" s="151" t="s">
        <v>379</v>
      </c>
      <c r="E202" s="152" t="s">
        <v>580</v>
      </c>
      <c r="F202" s="153">
        <v>740</v>
      </c>
      <c r="G202" s="152"/>
      <c r="H202" s="152">
        <v>892.5</v>
      </c>
      <c r="I202" s="169">
        <v>900</v>
      </c>
      <c r="J202" s="170" t="s">
        <v>698</v>
      </c>
      <c r="K202" s="124">
        <f>H202-F202</f>
        <v>152.5</v>
      </c>
      <c r="L202" s="171">
        <f>K202/F202</f>
        <v>0.20608108108108109</v>
      </c>
      <c r="M202" s="172" t="s">
        <v>556</v>
      </c>
      <c r="N202" s="173">
        <v>43052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107</v>
      </c>
      <c r="B203" s="102">
        <v>43073</v>
      </c>
      <c r="C203" s="102"/>
      <c r="D203" s="103" t="s">
        <v>699</v>
      </c>
      <c r="E203" s="104" t="s">
        <v>580</v>
      </c>
      <c r="F203" s="105">
        <v>118.5</v>
      </c>
      <c r="G203" s="104"/>
      <c r="H203" s="104">
        <v>143.5</v>
      </c>
      <c r="I203" s="122">
        <v>145</v>
      </c>
      <c r="J203" s="137" t="s">
        <v>700</v>
      </c>
      <c r="K203" s="124">
        <f>H203-F203</f>
        <v>25</v>
      </c>
      <c r="L203" s="125">
        <f>K203/F203</f>
        <v>0.2109704641350211</v>
      </c>
      <c r="M203" s="126" t="s">
        <v>556</v>
      </c>
      <c r="N203" s="127">
        <v>43097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108</v>
      </c>
      <c r="B204" s="106">
        <v>43090</v>
      </c>
      <c r="C204" s="106"/>
      <c r="D204" s="154" t="s">
        <v>420</v>
      </c>
      <c r="E204" s="108" t="s">
        <v>580</v>
      </c>
      <c r="F204" s="109">
        <v>715</v>
      </c>
      <c r="G204" s="109"/>
      <c r="H204" s="110">
        <v>500</v>
      </c>
      <c r="I204" s="128">
        <v>872</v>
      </c>
      <c r="J204" s="134" t="s">
        <v>701</v>
      </c>
      <c r="K204" s="130">
        <f>H204-F204</f>
        <v>-215</v>
      </c>
      <c r="L204" s="131">
        <f>K204/F204</f>
        <v>-0.30069930069930068</v>
      </c>
      <c r="M204" s="132" t="s">
        <v>620</v>
      </c>
      <c r="N204" s="133">
        <v>43670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109</v>
      </c>
      <c r="B205" s="102">
        <v>43098</v>
      </c>
      <c r="C205" s="102"/>
      <c r="D205" s="103" t="s">
        <v>692</v>
      </c>
      <c r="E205" s="104" t="s">
        <v>580</v>
      </c>
      <c r="F205" s="105">
        <v>435</v>
      </c>
      <c r="G205" s="104"/>
      <c r="H205" s="104">
        <v>542.5</v>
      </c>
      <c r="I205" s="122">
        <v>539</v>
      </c>
      <c r="J205" s="137" t="s">
        <v>639</v>
      </c>
      <c r="K205" s="124">
        <v>107.5</v>
      </c>
      <c r="L205" s="125">
        <v>0.247126436781609</v>
      </c>
      <c r="M205" s="126" t="s">
        <v>556</v>
      </c>
      <c r="N205" s="127">
        <v>43206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110</v>
      </c>
      <c r="B206" s="102">
        <v>43098</v>
      </c>
      <c r="C206" s="102"/>
      <c r="D206" s="103" t="s">
        <v>530</v>
      </c>
      <c r="E206" s="104" t="s">
        <v>580</v>
      </c>
      <c r="F206" s="105">
        <v>885</v>
      </c>
      <c r="G206" s="104"/>
      <c r="H206" s="104">
        <v>1090</v>
      </c>
      <c r="I206" s="122">
        <v>1084</v>
      </c>
      <c r="J206" s="137" t="s">
        <v>639</v>
      </c>
      <c r="K206" s="124">
        <v>205</v>
      </c>
      <c r="L206" s="125">
        <v>0.23163841807909599</v>
      </c>
      <c r="M206" s="126" t="s">
        <v>556</v>
      </c>
      <c r="N206" s="127">
        <v>43213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32">
        <v>111</v>
      </c>
      <c r="B207" s="319">
        <v>43192</v>
      </c>
      <c r="C207" s="319"/>
      <c r="D207" s="112" t="s">
        <v>709</v>
      </c>
      <c r="E207" s="321" t="s">
        <v>580</v>
      </c>
      <c r="F207" s="323">
        <v>478.5</v>
      </c>
      <c r="G207" s="321"/>
      <c r="H207" s="321">
        <v>442</v>
      </c>
      <c r="I207" s="325">
        <v>613</v>
      </c>
      <c r="J207" s="348" t="s">
        <v>797</v>
      </c>
      <c r="K207" s="130">
        <f>H207-F207</f>
        <v>-36.5</v>
      </c>
      <c r="L207" s="131">
        <f>K207/F207</f>
        <v>-7.6280041797283177E-2</v>
      </c>
      <c r="M207" s="132" t="s">
        <v>620</v>
      </c>
      <c r="N207" s="133">
        <v>43762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7">
        <v>112</v>
      </c>
      <c r="B208" s="106">
        <v>43194</v>
      </c>
      <c r="C208" s="106"/>
      <c r="D208" s="338" t="s">
        <v>779</v>
      </c>
      <c r="E208" s="108" t="s">
        <v>580</v>
      </c>
      <c r="F208" s="109">
        <f>141.5-7.3</f>
        <v>134.19999999999999</v>
      </c>
      <c r="G208" s="109"/>
      <c r="H208" s="110">
        <v>77</v>
      </c>
      <c r="I208" s="128">
        <v>180</v>
      </c>
      <c r="J208" s="348" t="s">
        <v>796</v>
      </c>
      <c r="K208" s="130">
        <f>H208-F208</f>
        <v>-57.199999999999989</v>
      </c>
      <c r="L208" s="131">
        <f>K208/F208</f>
        <v>-0.42622950819672129</v>
      </c>
      <c r="M208" s="132" t="s">
        <v>620</v>
      </c>
      <c r="N208" s="133">
        <v>43522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7">
        <v>113</v>
      </c>
      <c r="B209" s="106">
        <v>43209</v>
      </c>
      <c r="C209" s="106"/>
      <c r="D209" s="107" t="s">
        <v>702</v>
      </c>
      <c r="E209" s="108" t="s">
        <v>580</v>
      </c>
      <c r="F209" s="109">
        <v>430</v>
      </c>
      <c r="G209" s="109"/>
      <c r="H209" s="110">
        <v>220</v>
      </c>
      <c r="I209" s="128">
        <v>537</v>
      </c>
      <c r="J209" s="134" t="s">
        <v>703</v>
      </c>
      <c r="K209" s="130">
        <f>H209-F209</f>
        <v>-210</v>
      </c>
      <c r="L209" s="131">
        <f>K209/F209</f>
        <v>-0.48837209302325579</v>
      </c>
      <c r="M209" s="132" t="s">
        <v>620</v>
      </c>
      <c r="N209" s="133">
        <v>43252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9">
        <v>114</v>
      </c>
      <c r="B210" s="190">
        <v>43220</v>
      </c>
      <c r="C210" s="190"/>
      <c r="D210" s="151" t="s">
        <v>380</v>
      </c>
      <c r="E210" s="191" t="s">
        <v>580</v>
      </c>
      <c r="F210" s="191">
        <v>153.5</v>
      </c>
      <c r="G210" s="191"/>
      <c r="H210" s="191">
        <v>196</v>
      </c>
      <c r="I210" s="211">
        <v>196</v>
      </c>
      <c r="J210" s="137" t="s">
        <v>813</v>
      </c>
      <c r="K210" s="124">
        <f>H210-F210</f>
        <v>42.5</v>
      </c>
      <c r="L210" s="125">
        <f>K210/F210</f>
        <v>0.27687296416938112</v>
      </c>
      <c r="M210" s="126" t="s">
        <v>556</v>
      </c>
      <c r="N210" s="328">
        <v>43605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7">
        <v>115</v>
      </c>
      <c r="B211" s="106">
        <v>43306</v>
      </c>
      <c r="C211" s="106"/>
      <c r="D211" s="107" t="s">
        <v>725</v>
      </c>
      <c r="E211" s="108" t="s">
        <v>580</v>
      </c>
      <c r="F211" s="109">
        <v>27.5</v>
      </c>
      <c r="G211" s="109"/>
      <c r="H211" s="110">
        <v>13.1</v>
      </c>
      <c r="I211" s="128">
        <v>60</v>
      </c>
      <c r="J211" s="134" t="s">
        <v>729</v>
      </c>
      <c r="K211" s="130">
        <v>-14.4</v>
      </c>
      <c r="L211" s="131">
        <v>-0.52363636363636401</v>
      </c>
      <c r="M211" s="132" t="s">
        <v>620</v>
      </c>
      <c r="N211" s="133">
        <v>43138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32">
        <v>116</v>
      </c>
      <c r="B212" s="319">
        <v>43318</v>
      </c>
      <c r="C212" s="319"/>
      <c r="D212" s="112" t="s">
        <v>704</v>
      </c>
      <c r="E212" s="321" t="s">
        <v>580</v>
      </c>
      <c r="F212" s="321">
        <v>148.5</v>
      </c>
      <c r="G212" s="321"/>
      <c r="H212" s="321">
        <v>102</v>
      </c>
      <c r="I212" s="325">
        <v>182</v>
      </c>
      <c r="J212" s="134" t="s">
        <v>812</v>
      </c>
      <c r="K212" s="130">
        <f>H212-F212</f>
        <v>-46.5</v>
      </c>
      <c r="L212" s="131">
        <f>K212/F212</f>
        <v>-0.31313131313131315</v>
      </c>
      <c r="M212" s="132" t="s">
        <v>620</v>
      </c>
      <c r="N212" s="133">
        <v>43661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117</v>
      </c>
      <c r="B213" s="102">
        <v>43335</v>
      </c>
      <c r="C213" s="102"/>
      <c r="D213" s="103" t="s">
        <v>730</v>
      </c>
      <c r="E213" s="104" t="s">
        <v>580</v>
      </c>
      <c r="F213" s="152">
        <v>285</v>
      </c>
      <c r="G213" s="104"/>
      <c r="H213" s="104">
        <v>355</v>
      </c>
      <c r="I213" s="122">
        <v>364</v>
      </c>
      <c r="J213" s="137" t="s">
        <v>731</v>
      </c>
      <c r="K213" s="124">
        <v>70</v>
      </c>
      <c r="L213" s="125">
        <v>0.24561403508771901</v>
      </c>
      <c r="M213" s="126" t="s">
        <v>556</v>
      </c>
      <c r="N213" s="127">
        <v>43455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118</v>
      </c>
      <c r="B214" s="102">
        <v>43341</v>
      </c>
      <c r="C214" s="102"/>
      <c r="D214" s="103" t="s">
        <v>370</v>
      </c>
      <c r="E214" s="104" t="s">
        <v>580</v>
      </c>
      <c r="F214" s="152">
        <v>525</v>
      </c>
      <c r="G214" s="104"/>
      <c r="H214" s="104">
        <v>585</v>
      </c>
      <c r="I214" s="122">
        <v>635</v>
      </c>
      <c r="J214" s="137" t="s">
        <v>705</v>
      </c>
      <c r="K214" s="124">
        <f t="shared" ref="K214:K226" si="43">H214-F214</f>
        <v>60</v>
      </c>
      <c r="L214" s="125">
        <f t="shared" ref="L214:L226" si="44">K214/F214</f>
        <v>0.11428571428571428</v>
      </c>
      <c r="M214" s="126" t="s">
        <v>556</v>
      </c>
      <c r="N214" s="127">
        <v>43662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119</v>
      </c>
      <c r="B215" s="102">
        <v>43395</v>
      </c>
      <c r="C215" s="102"/>
      <c r="D215" s="103" t="s">
        <v>357</v>
      </c>
      <c r="E215" s="104" t="s">
        <v>580</v>
      </c>
      <c r="F215" s="152">
        <v>475</v>
      </c>
      <c r="G215" s="104"/>
      <c r="H215" s="104">
        <v>574</v>
      </c>
      <c r="I215" s="122">
        <v>570</v>
      </c>
      <c r="J215" s="137" t="s">
        <v>639</v>
      </c>
      <c r="K215" s="124">
        <f t="shared" si="43"/>
        <v>99</v>
      </c>
      <c r="L215" s="125">
        <f t="shared" si="44"/>
        <v>0.20842105263157895</v>
      </c>
      <c r="M215" s="126" t="s">
        <v>556</v>
      </c>
      <c r="N215" s="127">
        <v>43403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120</v>
      </c>
      <c r="B216" s="150">
        <v>43397</v>
      </c>
      <c r="C216" s="150"/>
      <c r="D216" s="364" t="s">
        <v>377</v>
      </c>
      <c r="E216" s="152" t="s">
        <v>580</v>
      </c>
      <c r="F216" s="152">
        <v>707.5</v>
      </c>
      <c r="G216" s="152"/>
      <c r="H216" s="152">
        <v>872</v>
      </c>
      <c r="I216" s="169">
        <v>872</v>
      </c>
      <c r="J216" s="170" t="s">
        <v>639</v>
      </c>
      <c r="K216" s="124">
        <f t="shared" si="43"/>
        <v>164.5</v>
      </c>
      <c r="L216" s="171">
        <f t="shared" si="44"/>
        <v>0.23250883392226149</v>
      </c>
      <c r="M216" s="172" t="s">
        <v>556</v>
      </c>
      <c r="N216" s="173">
        <v>43482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121</v>
      </c>
      <c r="B217" s="150">
        <v>43398</v>
      </c>
      <c r="C217" s="150"/>
      <c r="D217" s="364" t="s">
        <v>339</v>
      </c>
      <c r="E217" s="152" t="s">
        <v>580</v>
      </c>
      <c r="F217" s="152">
        <v>162</v>
      </c>
      <c r="G217" s="152"/>
      <c r="H217" s="152">
        <v>204</v>
      </c>
      <c r="I217" s="169">
        <v>209</v>
      </c>
      <c r="J217" s="170" t="s">
        <v>811</v>
      </c>
      <c r="K217" s="124">
        <f t="shared" si="43"/>
        <v>42</v>
      </c>
      <c r="L217" s="171">
        <f t="shared" si="44"/>
        <v>0.25925925925925924</v>
      </c>
      <c r="M217" s="172" t="s">
        <v>556</v>
      </c>
      <c r="N217" s="173">
        <v>43539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9">
        <v>122</v>
      </c>
      <c r="B218" s="190">
        <v>43399</v>
      </c>
      <c r="C218" s="190"/>
      <c r="D218" s="151" t="s">
        <v>465</v>
      </c>
      <c r="E218" s="191" t="s">
        <v>580</v>
      </c>
      <c r="F218" s="191">
        <v>240</v>
      </c>
      <c r="G218" s="191"/>
      <c r="H218" s="191">
        <v>297</v>
      </c>
      <c r="I218" s="211">
        <v>297</v>
      </c>
      <c r="J218" s="170" t="s">
        <v>639</v>
      </c>
      <c r="K218" s="212">
        <f t="shared" si="43"/>
        <v>57</v>
      </c>
      <c r="L218" s="213">
        <f t="shared" si="44"/>
        <v>0.23749999999999999</v>
      </c>
      <c r="M218" s="214" t="s">
        <v>556</v>
      </c>
      <c r="N218" s="215">
        <v>43417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123</v>
      </c>
      <c r="B219" s="102">
        <v>43439</v>
      </c>
      <c r="C219" s="102"/>
      <c r="D219" s="144" t="s">
        <v>706</v>
      </c>
      <c r="E219" s="104" t="s">
        <v>580</v>
      </c>
      <c r="F219" s="104">
        <v>202.5</v>
      </c>
      <c r="G219" s="104"/>
      <c r="H219" s="104">
        <v>255</v>
      </c>
      <c r="I219" s="122">
        <v>252</v>
      </c>
      <c r="J219" s="137" t="s">
        <v>639</v>
      </c>
      <c r="K219" s="124">
        <f t="shared" si="43"/>
        <v>52.5</v>
      </c>
      <c r="L219" s="125">
        <f t="shared" si="44"/>
        <v>0.25925925925925924</v>
      </c>
      <c r="M219" s="126" t="s">
        <v>556</v>
      </c>
      <c r="N219" s="127">
        <v>43542</v>
      </c>
      <c r="O219" s="54"/>
      <c r="P219" s="13"/>
      <c r="Q219" s="13"/>
      <c r="R219" s="90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9">
        <v>124</v>
      </c>
      <c r="B220" s="190">
        <v>43465</v>
      </c>
      <c r="C220" s="102"/>
      <c r="D220" s="364" t="s">
        <v>402</v>
      </c>
      <c r="E220" s="191" t="s">
        <v>580</v>
      </c>
      <c r="F220" s="191">
        <v>710</v>
      </c>
      <c r="G220" s="191"/>
      <c r="H220" s="191">
        <v>866</v>
      </c>
      <c r="I220" s="211">
        <v>866</v>
      </c>
      <c r="J220" s="170" t="s">
        <v>639</v>
      </c>
      <c r="K220" s="124">
        <f t="shared" si="43"/>
        <v>156</v>
      </c>
      <c r="L220" s="125">
        <f t="shared" si="44"/>
        <v>0.21971830985915494</v>
      </c>
      <c r="M220" s="126" t="s">
        <v>556</v>
      </c>
      <c r="N220" s="328">
        <v>43553</v>
      </c>
      <c r="O220" s="54"/>
      <c r="P220" s="13"/>
      <c r="Q220" s="13"/>
      <c r="R220" s="14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9">
        <v>125</v>
      </c>
      <c r="B221" s="190">
        <v>43522</v>
      </c>
      <c r="C221" s="190"/>
      <c r="D221" s="364" t="s">
        <v>139</v>
      </c>
      <c r="E221" s="191" t="s">
        <v>580</v>
      </c>
      <c r="F221" s="191">
        <v>337.25</v>
      </c>
      <c r="G221" s="191"/>
      <c r="H221" s="191">
        <v>398.5</v>
      </c>
      <c r="I221" s="211">
        <v>411</v>
      </c>
      <c r="J221" s="137" t="s">
        <v>810</v>
      </c>
      <c r="K221" s="124">
        <f t="shared" si="43"/>
        <v>61.25</v>
      </c>
      <c r="L221" s="125">
        <f t="shared" si="44"/>
        <v>0.1816160118606375</v>
      </c>
      <c r="M221" s="126" t="s">
        <v>556</v>
      </c>
      <c r="N221" s="328">
        <v>43760</v>
      </c>
      <c r="O221" s="54"/>
      <c r="P221" s="13"/>
      <c r="Q221" s="13"/>
      <c r="R221" s="90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33">
        <v>126</v>
      </c>
      <c r="B222" s="155">
        <v>43559</v>
      </c>
      <c r="C222" s="155"/>
      <c r="D222" s="156" t="s">
        <v>394</v>
      </c>
      <c r="E222" s="157" t="s">
        <v>580</v>
      </c>
      <c r="F222" s="157">
        <v>130</v>
      </c>
      <c r="G222" s="157"/>
      <c r="H222" s="157">
        <v>65</v>
      </c>
      <c r="I222" s="174">
        <v>158</v>
      </c>
      <c r="J222" s="134" t="s">
        <v>707</v>
      </c>
      <c r="K222" s="130">
        <f t="shared" si="43"/>
        <v>-65</v>
      </c>
      <c r="L222" s="131">
        <f t="shared" si="44"/>
        <v>-0.5</v>
      </c>
      <c r="M222" s="132" t="s">
        <v>620</v>
      </c>
      <c r="N222" s="133">
        <v>43726</v>
      </c>
      <c r="O222" s="54"/>
      <c r="P222" s="13"/>
      <c r="Q222" s="13"/>
      <c r="R222" s="14" t="s">
        <v>710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34">
        <v>127</v>
      </c>
      <c r="B223" s="175">
        <v>43017</v>
      </c>
      <c r="C223" s="175"/>
      <c r="D223" s="176" t="s">
        <v>166</v>
      </c>
      <c r="E223" s="177" t="s">
        <v>580</v>
      </c>
      <c r="F223" s="178">
        <v>141.5</v>
      </c>
      <c r="G223" s="179"/>
      <c r="H223" s="179">
        <v>183.5</v>
      </c>
      <c r="I223" s="179">
        <v>210</v>
      </c>
      <c r="J223" s="200" t="s">
        <v>801</v>
      </c>
      <c r="K223" s="201">
        <f t="shared" si="43"/>
        <v>42</v>
      </c>
      <c r="L223" s="202">
        <f t="shared" si="44"/>
        <v>0.29681978798586572</v>
      </c>
      <c r="M223" s="178" t="s">
        <v>556</v>
      </c>
      <c r="N223" s="203">
        <v>43042</v>
      </c>
      <c r="O223" s="54"/>
      <c r="P223" s="13"/>
      <c r="Q223" s="13"/>
      <c r="R223" s="90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33">
        <v>128</v>
      </c>
      <c r="B224" s="155">
        <v>43074</v>
      </c>
      <c r="C224" s="155"/>
      <c r="D224" s="156" t="s">
        <v>295</v>
      </c>
      <c r="E224" s="157" t="s">
        <v>580</v>
      </c>
      <c r="F224" s="158">
        <v>172</v>
      </c>
      <c r="G224" s="157"/>
      <c r="H224" s="157">
        <v>155.25</v>
      </c>
      <c r="I224" s="174">
        <v>230</v>
      </c>
      <c r="J224" s="348" t="s">
        <v>794</v>
      </c>
      <c r="K224" s="130">
        <f t="shared" ref="K224" si="45">H224-F224</f>
        <v>-16.75</v>
      </c>
      <c r="L224" s="131">
        <f t="shared" ref="L224" si="46">K224/F224</f>
        <v>-9.7383720930232565E-2</v>
      </c>
      <c r="M224" s="132" t="s">
        <v>620</v>
      </c>
      <c r="N224" s="133">
        <v>43787</v>
      </c>
      <c r="O224" s="54"/>
      <c r="P224" s="13"/>
      <c r="Q224" s="13"/>
      <c r="R224" s="14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34">
        <v>129</v>
      </c>
      <c r="B225" s="175">
        <v>43398</v>
      </c>
      <c r="C225" s="175"/>
      <c r="D225" s="176" t="s">
        <v>103</v>
      </c>
      <c r="E225" s="177" t="s">
        <v>580</v>
      </c>
      <c r="F225" s="179">
        <v>698.5</v>
      </c>
      <c r="G225" s="179"/>
      <c r="H225" s="179">
        <v>850</v>
      </c>
      <c r="I225" s="179">
        <v>890</v>
      </c>
      <c r="J225" s="204" t="s">
        <v>807</v>
      </c>
      <c r="K225" s="201">
        <f t="shared" si="43"/>
        <v>151.5</v>
      </c>
      <c r="L225" s="202">
        <f t="shared" si="44"/>
        <v>0.21689334287759485</v>
      </c>
      <c r="M225" s="178" t="s">
        <v>556</v>
      </c>
      <c r="N225" s="203">
        <v>43453</v>
      </c>
      <c r="O225" s="54"/>
      <c r="P225" s="13"/>
      <c r="Q225" s="13"/>
      <c r="R225" s="1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130</v>
      </c>
      <c r="B226" s="190">
        <v>42877</v>
      </c>
      <c r="C226" s="190"/>
      <c r="D226" s="151" t="s">
        <v>369</v>
      </c>
      <c r="E226" s="191" t="s">
        <v>580</v>
      </c>
      <c r="F226" s="191">
        <v>127.6</v>
      </c>
      <c r="G226" s="191"/>
      <c r="H226" s="191">
        <v>138</v>
      </c>
      <c r="I226" s="211">
        <v>190</v>
      </c>
      <c r="J226" s="137" t="s">
        <v>798</v>
      </c>
      <c r="K226" s="124">
        <f t="shared" si="43"/>
        <v>10.400000000000006</v>
      </c>
      <c r="L226" s="125">
        <f t="shared" si="44"/>
        <v>8.1504702194357417E-2</v>
      </c>
      <c r="M226" s="126" t="s">
        <v>556</v>
      </c>
      <c r="N226" s="328">
        <v>43774</v>
      </c>
      <c r="O226" s="54"/>
      <c r="P226" s="13"/>
      <c r="Q226" s="13"/>
      <c r="R226" s="14" t="s">
        <v>710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9">
        <v>131</v>
      </c>
      <c r="B227" s="190">
        <v>43158</v>
      </c>
      <c r="C227" s="190"/>
      <c r="D227" s="151" t="s">
        <v>711</v>
      </c>
      <c r="E227" s="191" t="s">
        <v>580</v>
      </c>
      <c r="F227" s="191">
        <v>317</v>
      </c>
      <c r="G227" s="191"/>
      <c r="H227" s="191">
        <v>382.5</v>
      </c>
      <c r="I227" s="211">
        <v>398</v>
      </c>
      <c r="J227" s="137" t="s">
        <v>837</v>
      </c>
      <c r="K227" s="124">
        <f t="shared" ref="K227" si="47">H227-F227</f>
        <v>65.5</v>
      </c>
      <c r="L227" s="125">
        <f t="shared" ref="L227" si="48">K227/F227</f>
        <v>0.20662460567823343</v>
      </c>
      <c r="M227" s="126" t="s">
        <v>556</v>
      </c>
      <c r="N227" s="328">
        <v>44238</v>
      </c>
      <c r="O227" s="54"/>
      <c r="P227" s="13"/>
      <c r="Q227" s="13"/>
      <c r="R227" s="14" t="s">
        <v>710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33">
        <v>132</v>
      </c>
      <c r="B228" s="155">
        <v>43164</v>
      </c>
      <c r="C228" s="155"/>
      <c r="D228" s="156" t="s">
        <v>133</v>
      </c>
      <c r="E228" s="157" t="s">
        <v>580</v>
      </c>
      <c r="F228" s="158">
        <f>510-14.4</f>
        <v>495.6</v>
      </c>
      <c r="G228" s="157"/>
      <c r="H228" s="157">
        <v>350</v>
      </c>
      <c r="I228" s="174">
        <v>672</v>
      </c>
      <c r="J228" s="348" t="s">
        <v>803</v>
      </c>
      <c r="K228" s="130">
        <f t="shared" ref="K228" si="49">H228-F228</f>
        <v>-145.60000000000002</v>
      </c>
      <c r="L228" s="131">
        <f t="shared" ref="L228" si="50">K228/F228</f>
        <v>-0.29378531073446329</v>
      </c>
      <c r="M228" s="132" t="s">
        <v>620</v>
      </c>
      <c r="N228" s="133">
        <v>43887</v>
      </c>
      <c r="O228" s="54"/>
      <c r="P228" s="13"/>
      <c r="Q228" s="13"/>
      <c r="R228" s="1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33">
        <v>133</v>
      </c>
      <c r="B229" s="155">
        <v>43237</v>
      </c>
      <c r="C229" s="155"/>
      <c r="D229" s="156" t="s">
        <v>459</v>
      </c>
      <c r="E229" s="157" t="s">
        <v>580</v>
      </c>
      <c r="F229" s="158">
        <v>230.3</v>
      </c>
      <c r="G229" s="157"/>
      <c r="H229" s="157">
        <v>102.5</v>
      </c>
      <c r="I229" s="174">
        <v>348</v>
      </c>
      <c r="J229" s="348" t="s">
        <v>805</v>
      </c>
      <c r="K229" s="130">
        <f t="shared" ref="K229:K230" si="51">H229-F229</f>
        <v>-127.80000000000001</v>
      </c>
      <c r="L229" s="131">
        <f t="shared" ref="L229:L230" si="52">K229/F229</f>
        <v>-0.55492835432045162</v>
      </c>
      <c r="M229" s="132" t="s">
        <v>620</v>
      </c>
      <c r="N229" s="133">
        <v>43896</v>
      </c>
      <c r="O229" s="54"/>
      <c r="P229" s="13"/>
      <c r="Q229" s="13"/>
      <c r="R229" s="315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9">
        <v>134</v>
      </c>
      <c r="B230" s="190">
        <v>43258</v>
      </c>
      <c r="C230" s="190"/>
      <c r="D230" s="151" t="s">
        <v>426</v>
      </c>
      <c r="E230" s="191" t="s">
        <v>580</v>
      </c>
      <c r="F230" s="191">
        <f>342.5-5.1</f>
        <v>337.4</v>
      </c>
      <c r="G230" s="191"/>
      <c r="H230" s="191">
        <v>412.5</v>
      </c>
      <c r="I230" s="211">
        <v>439</v>
      </c>
      <c r="J230" s="137" t="s">
        <v>835</v>
      </c>
      <c r="K230" s="124">
        <f t="shared" si="51"/>
        <v>75.100000000000023</v>
      </c>
      <c r="L230" s="125">
        <f t="shared" si="52"/>
        <v>0.22258446947243635</v>
      </c>
      <c r="M230" s="126" t="s">
        <v>556</v>
      </c>
      <c r="N230" s="328">
        <v>44230</v>
      </c>
      <c r="O230" s="54"/>
      <c r="P230" s="13"/>
      <c r="Q230" s="13"/>
      <c r="R230" s="14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135</v>
      </c>
      <c r="B231" s="182">
        <v>43285</v>
      </c>
      <c r="C231" s="182"/>
      <c r="D231" s="185" t="s">
        <v>48</v>
      </c>
      <c r="E231" s="183" t="s">
        <v>580</v>
      </c>
      <c r="F231" s="181">
        <f>127.5-5.53</f>
        <v>121.97</v>
      </c>
      <c r="G231" s="183"/>
      <c r="H231" s="183"/>
      <c r="I231" s="205">
        <v>170</v>
      </c>
      <c r="J231" s="217" t="s">
        <v>558</v>
      </c>
      <c r="K231" s="207"/>
      <c r="L231" s="208"/>
      <c r="M231" s="206" t="s">
        <v>558</v>
      </c>
      <c r="N231" s="209"/>
      <c r="O231" s="54"/>
      <c r="P231" s="13"/>
      <c r="Q231" s="13"/>
      <c r="R231" s="1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33">
        <v>136</v>
      </c>
      <c r="B232" s="155">
        <v>43294</v>
      </c>
      <c r="C232" s="155"/>
      <c r="D232" s="156" t="s">
        <v>239</v>
      </c>
      <c r="E232" s="157" t="s">
        <v>580</v>
      </c>
      <c r="F232" s="158">
        <v>46.5</v>
      </c>
      <c r="G232" s="157"/>
      <c r="H232" s="157">
        <v>17</v>
      </c>
      <c r="I232" s="174">
        <v>59</v>
      </c>
      <c r="J232" s="348" t="s">
        <v>802</v>
      </c>
      <c r="K232" s="130">
        <f t="shared" ref="K232" si="53">H232-F232</f>
        <v>-29.5</v>
      </c>
      <c r="L232" s="131">
        <f t="shared" ref="L232" si="54">K232/F232</f>
        <v>-0.63440860215053763</v>
      </c>
      <c r="M232" s="132" t="s">
        <v>620</v>
      </c>
      <c r="N232" s="133">
        <v>43887</v>
      </c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35">
        <v>137</v>
      </c>
      <c r="B233" s="180">
        <v>43396</v>
      </c>
      <c r="C233" s="180"/>
      <c r="D233" s="185" t="s">
        <v>404</v>
      </c>
      <c r="E233" s="183" t="s">
        <v>580</v>
      </c>
      <c r="F233" s="184">
        <v>156.5</v>
      </c>
      <c r="G233" s="183"/>
      <c r="H233" s="183"/>
      <c r="I233" s="205">
        <v>191</v>
      </c>
      <c r="J233" s="217" t="s">
        <v>558</v>
      </c>
      <c r="K233" s="207"/>
      <c r="L233" s="208"/>
      <c r="M233" s="206" t="s">
        <v>558</v>
      </c>
      <c r="N233" s="209"/>
      <c r="O233" s="54"/>
      <c r="P233" s="13"/>
      <c r="Q233" s="13"/>
      <c r="R233" s="14" t="s">
        <v>708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138</v>
      </c>
      <c r="B234" s="190">
        <v>43439</v>
      </c>
      <c r="C234" s="190"/>
      <c r="D234" s="151" t="s">
        <v>321</v>
      </c>
      <c r="E234" s="191" t="s">
        <v>580</v>
      </c>
      <c r="F234" s="191">
        <v>259.5</v>
      </c>
      <c r="G234" s="191"/>
      <c r="H234" s="191">
        <v>320</v>
      </c>
      <c r="I234" s="211">
        <v>320</v>
      </c>
      <c r="J234" s="137" t="s">
        <v>639</v>
      </c>
      <c r="K234" s="124">
        <f t="shared" ref="K234" si="55">H234-F234</f>
        <v>60.5</v>
      </c>
      <c r="L234" s="125">
        <f t="shared" ref="L234" si="56">K234/F234</f>
        <v>0.23314065510597304</v>
      </c>
      <c r="M234" s="126" t="s">
        <v>556</v>
      </c>
      <c r="N234" s="328">
        <v>44323</v>
      </c>
      <c r="O234" s="54"/>
      <c r="P234" s="13"/>
      <c r="Q234" s="13"/>
      <c r="R234" s="14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33">
        <v>139</v>
      </c>
      <c r="B235" s="155">
        <v>43439</v>
      </c>
      <c r="C235" s="155"/>
      <c r="D235" s="156" t="s">
        <v>732</v>
      </c>
      <c r="E235" s="157" t="s">
        <v>580</v>
      </c>
      <c r="F235" s="157">
        <v>715</v>
      </c>
      <c r="G235" s="157"/>
      <c r="H235" s="157">
        <v>445</v>
      </c>
      <c r="I235" s="174">
        <v>840</v>
      </c>
      <c r="J235" s="134" t="s">
        <v>782</v>
      </c>
      <c r="K235" s="130">
        <f t="shared" ref="K235:K238" si="57">H235-F235</f>
        <v>-270</v>
      </c>
      <c r="L235" s="131">
        <f t="shared" ref="L235:L238" si="58">K235/F235</f>
        <v>-0.3776223776223776</v>
      </c>
      <c r="M235" s="132" t="s">
        <v>620</v>
      </c>
      <c r="N235" s="133">
        <v>43800</v>
      </c>
      <c r="O235" s="54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140</v>
      </c>
      <c r="B236" s="190">
        <v>43469</v>
      </c>
      <c r="C236" s="190"/>
      <c r="D236" s="151" t="s">
        <v>143</v>
      </c>
      <c r="E236" s="191" t="s">
        <v>580</v>
      </c>
      <c r="F236" s="191">
        <v>875</v>
      </c>
      <c r="G236" s="191"/>
      <c r="H236" s="191">
        <v>1165</v>
      </c>
      <c r="I236" s="211">
        <v>1185</v>
      </c>
      <c r="J236" s="137" t="s">
        <v>808</v>
      </c>
      <c r="K236" s="124">
        <f t="shared" si="57"/>
        <v>290</v>
      </c>
      <c r="L236" s="125">
        <f t="shared" si="58"/>
        <v>0.33142857142857141</v>
      </c>
      <c r="M236" s="126" t="s">
        <v>556</v>
      </c>
      <c r="N236" s="328">
        <v>43847</v>
      </c>
      <c r="O236" s="54"/>
      <c r="P236" s="13"/>
      <c r="Q236" s="13"/>
      <c r="R236" s="315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141</v>
      </c>
      <c r="B237" s="190">
        <v>43559</v>
      </c>
      <c r="C237" s="190"/>
      <c r="D237" s="364" t="s">
        <v>336</v>
      </c>
      <c r="E237" s="191" t="s">
        <v>580</v>
      </c>
      <c r="F237" s="191">
        <f>387-14.63</f>
        <v>372.37</v>
      </c>
      <c r="G237" s="191"/>
      <c r="H237" s="191">
        <v>490</v>
      </c>
      <c r="I237" s="211">
        <v>490</v>
      </c>
      <c r="J237" s="137" t="s">
        <v>639</v>
      </c>
      <c r="K237" s="124">
        <f t="shared" si="57"/>
        <v>117.63</v>
      </c>
      <c r="L237" s="125">
        <f t="shared" si="58"/>
        <v>0.31589548030185027</v>
      </c>
      <c r="M237" s="126" t="s">
        <v>556</v>
      </c>
      <c r="N237" s="328">
        <v>43850</v>
      </c>
      <c r="O237" s="54"/>
      <c r="P237" s="13"/>
      <c r="Q237" s="13"/>
      <c r="R237" s="315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33">
        <v>142</v>
      </c>
      <c r="B238" s="155">
        <v>43578</v>
      </c>
      <c r="C238" s="155"/>
      <c r="D238" s="156" t="s">
        <v>733</v>
      </c>
      <c r="E238" s="157" t="s">
        <v>557</v>
      </c>
      <c r="F238" s="157">
        <v>220</v>
      </c>
      <c r="G238" s="157"/>
      <c r="H238" s="157">
        <v>127.5</v>
      </c>
      <c r="I238" s="174">
        <v>284</v>
      </c>
      <c r="J238" s="348" t="s">
        <v>806</v>
      </c>
      <c r="K238" s="130">
        <f t="shared" si="57"/>
        <v>-92.5</v>
      </c>
      <c r="L238" s="131">
        <f t="shared" si="58"/>
        <v>-0.42045454545454547</v>
      </c>
      <c r="M238" s="132" t="s">
        <v>620</v>
      </c>
      <c r="N238" s="133">
        <v>43896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143</v>
      </c>
      <c r="B239" s="190">
        <v>43622</v>
      </c>
      <c r="C239" s="190"/>
      <c r="D239" s="364" t="s">
        <v>466</v>
      </c>
      <c r="E239" s="191" t="s">
        <v>557</v>
      </c>
      <c r="F239" s="191">
        <v>332.8</v>
      </c>
      <c r="G239" s="191"/>
      <c r="H239" s="191">
        <v>405</v>
      </c>
      <c r="I239" s="211">
        <v>419</v>
      </c>
      <c r="J239" s="137" t="s">
        <v>809</v>
      </c>
      <c r="K239" s="124">
        <f t="shared" ref="K239" si="59">H239-F239</f>
        <v>72.199999999999989</v>
      </c>
      <c r="L239" s="125">
        <f t="shared" ref="L239" si="60">K239/F239</f>
        <v>0.21694711538461534</v>
      </c>
      <c r="M239" s="126" t="s">
        <v>556</v>
      </c>
      <c r="N239" s="328">
        <v>43860</v>
      </c>
      <c r="O239" s="54"/>
      <c r="P239" s="13"/>
      <c r="Q239" s="13"/>
      <c r="R239" s="1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40">
        <v>144</v>
      </c>
      <c r="B240" s="139">
        <v>43641</v>
      </c>
      <c r="C240" s="139"/>
      <c r="D240" s="140" t="s">
        <v>137</v>
      </c>
      <c r="E240" s="141" t="s">
        <v>580</v>
      </c>
      <c r="F240" s="142">
        <v>386</v>
      </c>
      <c r="G240" s="143"/>
      <c r="H240" s="143">
        <v>395</v>
      </c>
      <c r="I240" s="143">
        <v>452</v>
      </c>
      <c r="J240" s="161" t="s">
        <v>799</v>
      </c>
      <c r="K240" s="162">
        <f t="shared" ref="K240" si="61">H240-F240</f>
        <v>9</v>
      </c>
      <c r="L240" s="163">
        <f t="shared" ref="L240" si="62">K240/F240</f>
        <v>2.3316062176165803E-2</v>
      </c>
      <c r="M240" s="164" t="s">
        <v>665</v>
      </c>
      <c r="N240" s="165">
        <v>43868</v>
      </c>
      <c r="O240" s="13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36">
        <v>145</v>
      </c>
      <c r="B241" s="180">
        <v>43707</v>
      </c>
      <c r="C241" s="180"/>
      <c r="D241" s="185" t="s">
        <v>255</v>
      </c>
      <c r="E241" s="183" t="s">
        <v>580</v>
      </c>
      <c r="F241" s="183" t="s">
        <v>712</v>
      </c>
      <c r="G241" s="183"/>
      <c r="H241" s="183"/>
      <c r="I241" s="205">
        <v>190</v>
      </c>
      <c r="J241" s="217" t="s">
        <v>558</v>
      </c>
      <c r="K241" s="207"/>
      <c r="L241" s="208"/>
      <c r="M241" s="326" t="s">
        <v>558</v>
      </c>
      <c r="N241" s="209"/>
      <c r="O241" s="13"/>
      <c r="P241" s="13"/>
      <c r="Q241" s="13"/>
      <c r="R241" s="315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146</v>
      </c>
      <c r="B242" s="190">
        <v>43731</v>
      </c>
      <c r="C242" s="190"/>
      <c r="D242" s="151" t="s">
        <v>418</v>
      </c>
      <c r="E242" s="191" t="s">
        <v>580</v>
      </c>
      <c r="F242" s="191">
        <v>235</v>
      </c>
      <c r="G242" s="191"/>
      <c r="H242" s="191">
        <v>295</v>
      </c>
      <c r="I242" s="211">
        <v>296</v>
      </c>
      <c r="J242" s="137" t="s">
        <v>787</v>
      </c>
      <c r="K242" s="124">
        <f t="shared" ref="K242" si="63">H242-F242</f>
        <v>60</v>
      </c>
      <c r="L242" s="125">
        <f t="shared" ref="L242" si="64">K242/F242</f>
        <v>0.25531914893617019</v>
      </c>
      <c r="M242" s="126" t="s">
        <v>556</v>
      </c>
      <c r="N242" s="328">
        <v>43844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147</v>
      </c>
      <c r="B243" s="190">
        <v>43752</v>
      </c>
      <c r="C243" s="190"/>
      <c r="D243" s="151" t="s">
        <v>778</v>
      </c>
      <c r="E243" s="191" t="s">
        <v>580</v>
      </c>
      <c r="F243" s="191">
        <v>277.5</v>
      </c>
      <c r="G243" s="191"/>
      <c r="H243" s="191">
        <v>333</v>
      </c>
      <c r="I243" s="211">
        <v>333</v>
      </c>
      <c r="J243" s="137" t="s">
        <v>788</v>
      </c>
      <c r="K243" s="124">
        <f t="shared" ref="K243" si="65">H243-F243</f>
        <v>55.5</v>
      </c>
      <c r="L243" s="125">
        <f t="shared" ref="L243" si="66">K243/F243</f>
        <v>0.2</v>
      </c>
      <c r="M243" s="126" t="s">
        <v>556</v>
      </c>
      <c r="N243" s="328">
        <v>43846</v>
      </c>
      <c r="O243" s="54"/>
      <c r="P243" s="13"/>
      <c r="Q243" s="13"/>
      <c r="R243" s="315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148</v>
      </c>
      <c r="B244" s="190">
        <v>43752</v>
      </c>
      <c r="C244" s="190"/>
      <c r="D244" s="151" t="s">
        <v>777</v>
      </c>
      <c r="E244" s="191" t="s">
        <v>580</v>
      </c>
      <c r="F244" s="191">
        <v>930</v>
      </c>
      <c r="G244" s="191"/>
      <c r="H244" s="191">
        <v>1165</v>
      </c>
      <c r="I244" s="211">
        <v>1200</v>
      </c>
      <c r="J244" s="137" t="s">
        <v>789</v>
      </c>
      <c r="K244" s="124">
        <f t="shared" ref="K244" si="67">H244-F244</f>
        <v>235</v>
      </c>
      <c r="L244" s="125">
        <f t="shared" ref="L244" si="68">K244/F244</f>
        <v>0.25268817204301075</v>
      </c>
      <c r="M244" s="126" t="s">
        <v>556</v>
      </c>
      <c r="N244" s="328">
        <v>43847</v>
      </c>
      <c r="O244" s="54"/>
      <c r="P244" s="13"/>
      <c r="Q244" s="13"/>
      <c r="R244" s="315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35">
        <v>149</v>
      </c>
      <c r="B245" s="318">
        <v>43753</v>
      </c>
      <c r="C245" s="194"/>
      <c r="D245" s="337" t="s">
        <v>776</v>
      </c>
      <c r="E245" s="320" t="s">
        <v>580</v>
      </c>
      <c r="F245" s="322">
        <v>111</v>
      </c>
      <c r="G245" s="320"/>
      <c r="H245" s="320"/>
      <c r="I245" s="324">
        <v>141</v>
      </c>
      <c r="J245" s="217" t="s">
        <v>558</v>
      </c>
      <c r="K245" s="217"/>
      <c r="L245" s="119"/>
      <c r="M245" s="327" t="s">
        <v>558</v>
      </c>
      <c r="N245" s="219"/>
      <c r="O245" s="13"/>
      <c r="P245" s="13"/>
      <c r="Q245" s="13"/>
      <c r="R245" s="315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150</v>
      </c>
      <c r="B246" s="190">
        <v>43753</v>
      </c>
      <c r="C246" s="190"/>
      <c r="D246" s="151" t="s">
        <v>775</v>
      </c>
      <c r="E246" s="191" t="s">
        <v>580</v>
      </c>
      <c r="F246" s="192">
        <v>296</v>
      </c>
      <c r="G246" s="191"/>
      <c r="H246" s="191">
        <v>370</v>
      </c>
      <c r="I246" s="211">
        <v>370</v>
      </c>
      <c r="J246" s="137" t="s">
        <v>639</v>
      </c>
      <c r="K246" s="124">
        <f t="shared" ref="K246:K247" si="69">H246-F246</f>
        <v>74</v>
      </c>
      <c r="L246" s="125">
        <f t="shared" ref="L246:L247" si="70">K246/F246</f>
        <v>0.25</v>
      </c>
      <c r="M246" s="126" t="s">
        <v>556</v>
      </c>
      <c r="N246" s="328">
        <v>43853</v>
      </c>
      <c r="O246" s="54"/>
      <c r="P246" s="13"/>
      <c r="Q246" s="13"/>
      <c r="R246" s="315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151</v>
      </c>
      <c r="B247" s="190">
        <v>43754</v>
      </c>
      <c r="C247" s="190"/>
      <c r="D247" s="151" t="s">
        <v>774</v>
      </c>
      <c r="E247" s="191" t="s">
        <v>580</v>
      </c>
      <c r="F247" s="192">
        <v>300</v>
      </c>
      <c r="G247" s="191"/>
      <c r="H247" s="191">
        <v>382.5</v>
      </c>
      <c r="I247" s="211">
        <v>344</v>
      </c>
      <c r="J247" s="444" t="s">
        <v>838</v>
      </c>
      <c r="K247" s="124">
        <f t="shared" si="69"/>
        <v>82.5</v>
      </c>
      <c r="L247" s="125">
        <f t="shared" si="70"/>
        <v>0.27500000000000002</v>
      </c>
      <c r="M247" s="126" t="s">
        <v>556</v>
      </c>
      <c r="N247" s="328">
        <v>44238</v>
      </c>
      <c r="O247" s="13"/>
      <c r="P247" s="13"/>
      <c r="Q247" s="13"/>
      <c r="R247" s="315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17">
        <v>152</v>
      </c>
      <c r="B248" s="194">
        <v>43832</v>
      </c>
      <c r="C248" s="194"/>
      <c r="D248" s="198" t="s">
        <v>758</v>
      </c>
      <c r="E248" s="195" t="s">
        <v>580</v>
      </c>
      <c r="F248" s="196" t="s">
        <v>786</v>
      </c>
      <c r="G248" s="195"/>
      <c r="H248" s="195"/>
      <c r="I248" s="216">
        <v>590</v>
      </c>
      <c r="J248" s="217" t="s">
        <v>558</v>
      </c>
      <c r="K248" s="217"/>
      <c r="L248" s="119"/>
      <c r="M248" s="314" t="s">
        <v>558</v>
      </c>
      <c r="N248" s="219"/>
      <c r="O248" s="13"/>
      <c r="P248" s="13"/>
      <c r="Q248" s="13"/>
      <c r="R248" s="315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153</v>
      </c>
      <c r="B249" s="190">
        <v>43966</v>
      </c>
      <c r="C249" s="190"/>
      <c r="D249" s="151" t="s">
        <v>64</v>
      </c>
      <c r="E249" s="191" t="s">
        <v>580</v>
      </c>
      <c r="F249" s="192">
        <v>67.5</v>
      </c>
      <c r="G249" s="191"/>
      <c r="H249" s="191">
        <v>86</v>
      </c>
      <c r="I249" s="211">
        <v>86</v>
      </c>
      <c r="J249" s="137" t="s">
        <v>817</v>
      </c>
      <c r="K249" s="124">
        <f t="shared" ref="K249" si="71">H249-F249</f>
        <v>18.5</v>
      </c>
      <c r="L249" s="125">
        <f t="shared" ref="L249" si="72">K249/F249</f>
        <v>0.27407407407407408</v>
      </c>
      <c r="M249" s="126" t="s">
        <v>556</v>
      </c>
      <c r="N249" s="328">
        <v>44008</v>
      </c>
      <c r="O249" s="54"/>
      <c r="P249" s="13"/>
      <c r="Q249" s="13"/>
      <c r="R249" s="315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3">
        <v>154</v>
      </c>
      <c r="B250" s="194">
        <v>44035</v>
      </c>
      <c r="C250" s="194"/>
      <c r="D250" s="198" t="s">
        <v>465</v>
      </c>
      <c r="E250" s="195" t="s">
        <v>580</v>
      </c>
      <c r="F250" s="196" t="s">
        <v>820</v>
      </c>
      <c r="G250" s="195"/>
      <c r="H250" s="195"/>
      <c r="I250" s="216">
        <v>296</v>
      </c>
      <c r="J250" s="217" t="s">
        <v>558</v>
      </c>
      <c r="K250" s="217"/>
      <c r="L250" s="119"/>
      <c r="M250" s="218"/>
      <c r="N250" s="219"/>
      <c r="O250" s="13"/>
      <c r="P250" s="13"/>
      <c r="Q250" s="13"/>
      <c r="R250" s="315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155</v>
      </c>
      <c r="B251" s="190">
        <v>44092</v>
      </c>
      <c r="C251" s="190"/>
      <c r="D251" s="151" t="s">
        <v>398</v>
      </c>
      <c r="E251" s="191" t="s">
        <v>580</v>
      </c>
      <c r="F251" s="191">
        <v>206</v>
      </c>
      <c r="G251" s="191"/>
      <c r="H251" s="191">
        <v>248</v>
      </c>
      <c r="I251" s="211">
        <v>248</v>
      </c>
      <c r="J251" s="137" t="s">
        <v>639</v>
      </c>
      <c r="K251" s="124">
        <f t="shared" ref="K251:K252" si="73">H251-F251</f>
        <v>42</v>
      </c>
      <c r="L251" s="125">
        <f t="shared" ref="L251:L252" si="74">K251/F251</f>
        <v>0.20388349514563106</v>
      </c>
      <c r="M251" s="126" t="s">
        <v>556</v>
      </c>
      <c r="N251" s="328">
        <v>44214</v>
      </c>
      <c r="O251" s="54"/>
      <c r="P251" s="13"/>
      <c r="Q251" s="13"/>
      <c r="R251" s="315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156</v>
      </c>
      <c r="B252" s="190">
        <v>44140</v>
      </c>
      <c r="C252" s="190"/>
      <c r="D252" s="151" t="s">
        <v>398</v>
      </c>
      <c r="E252" s="191" t="s">
        <v>580</v>
      </c>
      <c r="F252" s="191">
        <v>182.5</v>
      </c>
      <c r="G252" s="191"/>
      <c r="H252" s="191">
        <v>248</v>
      </c>
      <c r="I252" s="211">
        <v>248</v>
      </c>
      <c r="J252" s="137" t="s">
        <v>639</v>
      </c>
      <c r="K252" s="124">
        <f t="shared" si="73"/>
        <v>65.5</v>
      </c>
      <c r="L252" s="125">
        <f t="shared" si="74"/>
        <v>0.35890410958904112</v>
      </c>
      <c r="M252" s="126" t="s">
        <v>556</v>
      </c>
      <c r="N252" s="328">
        <v>44214</v>
      </c>
      <c r="O252" s="54"/>
      <c r="P252" s="13"/>
      <c r="Q252" s="13"/>
      <c r="R252" s="315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157</v>
      </c>
      <c r="B253" s="190">
        <v>44140</v>
      </c>
      <c r="C253" s="190"/>
      <c r="D253" s="151" t="s">
        <v>321</v>
      </c>
      <c r="E253" s="191" t="s">
        <v>580</v>
      </c>
      <c r="F253" s="191">
        <v>247.5</v>
      </c>
      <c r="G253" s="191"/>
      <c r="H253" s="191">
        <v>320</v>
      </c>
      <c r="I253" s="211">
        <v>320</v>
      </c>
      <c r="J253" s="137" t="s">
        <v>639</v>
      </c>
      <c r="K253" s="124">
        <f t="shared" ref="K253" si="75">H253-F253</f>
        <v>72.5</v>
      </c>
      <c r="L253" s="125">
        <f t="shared" ref="L253" si="76">K253/F253</f>
        <v>0.29292929292929293</v>
      </c>
      <c r="M253" s="126" t="s">
        <v>556</v>
      </c>
      <c r="N253" s="328">
        <v>44323</v>
      </c>
      <c r="O253" s="13"/>
      <c r="P253" s="13"/>
      <c r="Q253" s="13"/>
      <c r="R253" s="315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158</v>
      </c>
      <c r="B254" s="190">
        <v>44140</v>
      </c>
      <c r="C254" s="190"/>
      <c r="D254" s="151" t="s">
        <v>461</v>
      </c>
      <c r="E254" s="191" t="s">
        <v>580</v>
      </c>
      <c r="F254" s="192">
        <v>925</v>
      </c>
      <c r="G254" s="191"/>
      <c r="H254" s="191">
        <v>1095</v>
      </c>
      <c r="I254" s="211">
        <v>1093</v>
      </c>
      <c r="J254" s="444" t="s">
        <v>827</v>
      </c>
      <c r="K254" s="124">
        <f t="shared" ref="K254" si="77">H254-F254</f>
        <v>170</v>
      </c>
      <c r="L254" s="125">
        <f t="shared" ref="L254" si="78">K254/F254</f>
        <v>0.18378378378378379</v>
      </c>
      <c r="M254" s="126" t="s">
        <v>556</v>
      </c>
      <c r="N254" s="328">
        <v>44201</v>
      </c>
      <c r="O254" s="13"/>
      <c r="P254" s="13"/>
      <c r="Q254" s="13"/>
      <c r="R254" s="315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159</v>
      </c>
      <c r="B255" s="190">
        <v>44140</v>
      </c>
      <c r="C255" s="190"/>
      <c r="D255" s="151" t="s">
        <v>336</v>
      </c>
      <c r="E255" s="191" t="s">
        <v>580</v>
      </c>
      <c r="F255" s="192">
        <v>332.5</v>
      </c>
      <c r="G255" s="191"/>
      <c r="H255" s="191">
        <v>393</v>
      </c>
      <c r="I255" s="211">
        <v>406</v>
      </c>
      <c r="J255" s="444" t="s">
        <v>841</v>
      </c>
      <c r="K255" s="124">
        <f t="shared" ref="K255" si="79">H255-F255</f>
        <v>60.5</v>
      </c>
      <c r="L255" s="125">
        <f t="shared" ref="L255" si="80">K255/F255</f>
        <v>0.18195488721804512</v>
      </c>
      <c r="M255" s="126" t="s">
        <v>556</v>
      </c>
      <c r="N255" s="328">
        <v>44256</v>
      </c>
      <c r="O255" s="13"/>
      <c r="P255" s="13"/>
      <c r="Q255" s="13"/>
      <c r="R255" s="315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3">
        <v>160</v>
      </c>
      <c r="B256" s="194">
        <v>44141</v>
      </c>
      <c r="C256" s="194"/>
      <c r="D256" s="198" t="s">
        <v>465</v>
      </c>
      <c r="E256" s="195" t="s">
        <v>580</v>
      </c>
      <c r="F256" s="196" t="s">
        <v>824</v>
      </c>
      <c r="G256" s="195"/>
      <c r="H256" s="195"/>
      <c r="I256" s="216">
        <v>290</v>
      </c>
      <c r="J256" s="217" t="s">
        <v>558</v>
      </c>
      <c r="K256" s="217"/>
      <c r="L256" s="119"/>
      <c r="M256" s="218"/>
      <c r="N256" s="219"/>
      <c r="O256" s="13"/>
      <c r="P256" s="13"/>
      <c r="Q256" s="13"/>
      <c r="R256" s="315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3">
        <v>161</v>
      </c>
      <c r="B257" s="194">
        <v>44187</v>
      </c>
      <c r="C257" s="194"/>
      <c r="D257" s="198" t="s">
        <v>754</v>
      </c>
      <c r="E257" s="195" t="s">
        <v>580</v>
      </c>
      <c r="F257" s="441" t="s">
        <v>826</v>
      </c>
      <c r="G257" s="195"/>
      <c r="H257" s="195"/>
      <c r="I257" s="216">
        <v>239</v>
      </c>
      <c r="J257" s="442" t="s">
        <v>558</v>
      </c>
      <c r="K257" s="217"/>
      <c r="L257" s="119"/>
      <c r="M257" s="218"/>
      <c r="N257" s="219"/>
      <c r="O257" s="13"/>
      <c r="P257" s="13"/>
      <c r="Q257" s="13"/>
      <c r="R257" s="315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3">
        <v>162</v>
      </c>
      <c r="B258" s="194">
        <v>44258</v>
      </c>
      <c r="C258" s="194"/>
      <c r="D258" s="198" t="s">
        <v>758</v>
      </c>
      <c r="E258" s="195" t="s">
        <v>580</v>
      </c>
      <c r="F258" s="196" t="s">
        <v>786</v>
      </c>
      <c r="G258" s="195"/>
      <c r="H258" s="195"/>
      <c r="I258" s="216">
        <v>590</v>
      </c>
      <c r="J258" s="217" t="s">
        <v>558</v>
      </c>
      <c r="K258" s="217"/>
      <c r="L258" s="119"/>
      <c r="M258" s="314"/>
      <c r="N258" s="219"/>
      <c r="O258" s="13"/>
      <c r="P258" s="13"/>
      <c r="R258" s="315" t="s">
        <v>710</v>
      </c>
    </row>
    <row r="259" spans="1:26">
      <c r="A259" s="193">
        <v>163</v>
      </c>
      <c r="B259" s="194">
        <v>44274</v>
      </c>
      <c r="C259" s="194"/>
      <c r="D259" s="198" t="s">
        <v>336</v>
      </c>
      <c r="E259" s="474" t="s">
        <v>580</v>
      </c>
      <c r="F259" s="441" t="s">
        <v>843</v>
      </c>
      <c r="G259" s="195"/>
      <c r="H259" s="195"/>
      <c r="I259" s="216">
        <v>420</v>
      </c>
      <c r="J259" s="442" t="s">
        <v>558</v>
      </c>
      <c r="K259" s="217"/>
      <c r="L259" s="119"/>
      <c r="M259" s="218"/>
      <c r="N259" s="219"/>
      <c r="O259" s="13"/>
      <c r="R259" s="475" t="s">
        <v>710</v>
      </c>
    </row>
    <row r="260" spans="1:26">
      <c r="A260" s="189">
        <v>164</v>
      </c>
      <c r="B260" s="190">
        <v>44295</v>
      </c>
      <c r="C260" s="190"/>
      <c r="D260" s="339" t="s">
        <v>846</v>
      </c>
      <c r="E260" s="191" t="s">
        <v>580</v>
      </c>
      <c r="F260" s="192">
        <v>555</v>
      </c>
      <c r="G260" s="191"/>
      <c r="H260" s="191">
        <v>663</v>
      </c>
      <c r="I260" s="211">
        <v>663</v>
      </c>
      <c r="J260" s="444" t="s">
        <v>886</v>
      </c>
      <c r="K260" s="124">
        <f t="shared" ref="K260" si="81">H260-F260</f>
        <v>108</v>
      </c>
      <c r="L260" s="125">
        <f t="shared" ref="L260" si="82">K260/F260</f>
        <v>0.19459459459459461</v>
      </c>
      <c r="M260" s="126" t="s">
        <v>556</v>
      </c>
      <c r="N260" s="328">
        <v>44321</v>
      </c>
      <c r="O260" s="13"/>
      <c r="P260" s="13"/>
      <c r="Q260" s="13"/>
      <c r="R260" s="315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3">
        <v>165</v>
      </c>
      <c r="B261" s="194">
        <v>44308</v>
      </c>
      <c r="C261" s="194"/>
      <c r="D261" s="198" t="s">
        <v>369</v>
      </c>
      <c r="E261" s="474" t="s">
        <v>580</v>
      </c>
      <c r="F261" s="441" t="s">
        <v>853</v>
      </c>
      <c r="G261" s="195"/>
      <c r="H261" s="195"/>
      <c r="I261" s="216">
        <v>155</v>
      </c>
      <c r="J261" s="442" t="s">
        <v>558</v>
      </c>
      <c r="K261" s="217"/>
      <c r="L261" s="119"/>
      <c r="M261" s="218"/>
      <c r="N261" s="219"/>
      <c r="O261" s="13"/>
      <c r="R261" s="220"/>
    </row>
    <row r="262" spans="1:26">
      <c r="O262" s="13"/>
      <c r="R262" s="220"/>
    </row>
    <row r="263" spans="1:26">
      <c r="R263" s="220"/>
    </row>
    <row r="264" spans="1:26">
      <c r="R264" s="220"/>
    </row>
    <row r="265" spans="1:26">
      <c r="R265" s="220"/>
    </row>
    <row r="266" spans="1:26">
      <c r="R266" s="220"/>
    </row>
    <row r="267" spans="1:26">
      <c r="R267" s="220"/>
    </row>
    <row r="268" spans="1:26">
      <c r="R268" s="220"/>
    </row>
    <row r="269" spans="1:26">
      <c r="A269" s="193"/>
      <c r="B269" s="184" t="s">
        <v>781</v>
      </c>
      <c r="R269" s="220"/>
    </row>
    <row r="279" spans="1:6">
      <c r="A279" s="199"/>
    </row>
    <row r="280" spans="1:6">
      <c r="A280" s="199"/>
      <c r="F280" s="443"/>
    </row>
    <row r="281" spans="1:6">
      <c r="A281" s="195"/>
    </row>
  </sheetData>
  <autoFilter ref="R1:R277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2021-05-11T02:36:18Z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