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F&amp;O)'!$R$1:$R$296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56" i="7"/>
  <c r="K56"/>
  <c r="M82"/>
  <c r="M81"/>
  <c r="K81"/>
  <c r="K82"/>
  <c r="L61"/>
  <c r="M41"/>
  <c r="L41"/>
  <c r="K41"/>
  <c r="L12"/>
  <c r="K12"/>
  <c r="M12" s="1"/>
  <c r="K80"/>
  <c r="M80" s="1"/>
  <c r="M56" l="1"/>
  <c r="K79"/>
  <c r="M79" s="1"/>
  <c r="K78"/>
  <c r="M78" s="1"/>
  <c r="K77"/>
  <c r="M77" s="1"/>
  <c r="L55"/>
  <c r="K55"/>
  <c r="L40"/>
  <c r="K40"/>
  <c r="L32"/>
  <c r="K32"/>
  <c r="L17"/>
  <c r="K17"/>
  <c r="L16"/>
  <c r="K16"/>
  <c r="L39"/>
  <c r="K39"/>
  <c r="L53"/>
  <c r="K53"/>
  <c r="K76"/>
  <c r="M76" s="1"/>
  <c r="K75"/>
  <c r="M75" s="1"/>
  <c r="K74"/>
  <c r="M74" s="1"/>
  <c r="K73"/>
  <c r="M73" s="1"/>
  <c r="K72"/>
  <c r="M72" s="1"/>
  <c r="L35"/>
  <c r="K35"/>
  <c r="L54"/>
  <c r="K54"/>
  <c r="M55" l="1"/>
  <c r="M40"/>
  <c r="M17"/>
  <c r="M16"/>
  <c r="M32"/>
  <c r="M39"/>
  <c r="M53"/>
  <c r="M35"/>
  <c r="M54"/>
  <c r="K71" l="1"/>
  <c r="M71" s="1"/>
  <c r="K70"/>
  <c r="M70" s="1"/>
  <c r="L34"/>
  <c r="K34"/>
  <c r="L33"/>
  <c r="K33"/>
  <c r="L13"/>
  <c r="K13"/>
  <c r="L15"/>
  <c r="K15"/>
  <c r="H11"/>
  <c r="M15" l="1"/>
  <c r="M34"/>
  <c r="M13"/>
  <c r="M33"/>
  <c r="L94"/>
  <c r="K94"/>
  <c r="L11"/>
  <c r="K11"/>
  <c r="L93"/>
  <c r="K93"/>
  <c r="K274"/>
  <c r="L274" s="1"/>
  <c r="L10"/>
  <c r="K10"/>
  <c r="M94" l="1"/>
  <c r="M11"/>
  <c r="M93"/>
  <c r="M10"/>
  <c r="L92"/>
  <c r="K92"/>
  <c r="K266"/>
  <c r="L266" s="1"/>
  <c r="K246"/>
  <c r="L246" s="1"/>
  <c r="K271"/>
  <c r="L271" s="1"/>
  <c r="K270"/>
  <c r="L270" s="1"/>
  <c r="K273"/>
  <c r="L273" s="1"/>
  <c r="K268"/>
  <c r="L268" s="1"/>
  <c r="M7"/>
  <c r="F256"/>
  <c r="K256" s="1"/>
  <c r="L256" s="1"/>
  <c r="K257"/>
  <c r="L257" s="1"/>
  <c r="K248"/>
  <c r="L248" s="1"/>
  <c r="K251"/>
  <c r="L251" s="1"/>
  <c r="K259"/>
  <c r="L259" s="1"/>
  <c r="F250"/>
  <c r="F249"/>
  <c r="K249" s="1"/>
  <c r="L249" s="1"/>
  <c r="F247"/>
  <c r="K247" s="1"/>
  <c r="L247" s="1"/>
  <c r="F227"/>
  <c r="K227" s="1"/>
  <c r="L227" s="1"/>
  <c r="F179"/>
  <c r="K179" s="1"/>
  <c r="L179" s="1"/>
  <c r="K258"/>
  <c r="L258" s="1"/>
  <c r="K262"/>
  <c r="L262" s="1"/>
  <c r="K263"/>
  <c r="L263" s="1"/>
  <c r="K255"/>
  <c r="L255" s="1"/>
  <c r="K265"/>
  <c r="L265" s="1"/>
  <c r="K261"/>
  <c r="L261" s="1"/>
  <c r="K254"/>
  <c r="L254" s="1"/>
  <c r="K243"/>
  <c r="L243" s="1"/>
  <c r="K245"/>
  <c r="L245" s="1"/>
  <c r="K242"/>
  <c r="L242" s="1"/>
  <c r="K244"/>
  <c r="L244" s="1"/>
  <c r="K173"/>
  <c r="L173" s="1"/>
  <c r="K226"/>
  <c r="L226" s="1"/>
  <c r="K240"/>
  <c r="L240" s="1"/>
  <c r="K241"/>
  <c r="L241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29"/>
  <c r="L229" s="1"/>
  <c r="K228"/>
  <c r="L228" s="1"/>
  <c r="K223"/>
  <c r="L223" s="1"/>
  <c r="K222"/>
  <c r="L222" s="1"/>
  <c r="K221"/>
  <c r="L221" s="1"/>
  <c r="K218"/>
  <c r="L218" s="1"/>
  <c r="K217"/>
  <c r="L217" s="1"/>
  <c r="K216"/>
  <c r="L216" s="1"/>
  <c r="K215"/>
  <c r="L215" s="1"/>
  <c r="K214"/>
  <c r="L214" s="1"/>
  <c r="K213"/>
  <c r="L213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1"/>
  <c r="L201" s="1"/>
  <c r="K199"/>
  <c r="L199" s="1"/>
  <c r="K197"/>
  <c r="L197" s="1"/>
  <c r="K195"/>
  <c r="L195" s="1"/>
  <c r="K194"/>
  <c r="L194" s="1"/>
  <c r="K193"/>
  <c r="L193" s="1"/>
  <c r="K191"/>
  <c r="L191" s="1"/>
  <c r="K190"/>
  <c r="L190" s="1"/>
  <c r="K189"/>
  <c r="L189" s="1"/>
  <c r="K188"/>
  <c r="K187"/>
  <c r="L187" s="1"/>
  <c r="K186"/>
  <c r="L186" s="1"/>
  <c r="K184"/>
  <c r="L184" s="1"/>
  <c r="K183"/>
  <c r="L183" s="1"/>
  <c r="K182"/>
  <c r="L182" s="1"/>
  <c r="K181"/>
  <c r="L181" s="1"/>
  <c r="K180"/>
  <c r="L180" s="1"/>
  <c r="H178"/>
  <c r="K178" s="1"/>
  <c r="L178" s="1"/>
  <c r="K175"/>
  <c r="L175" s="1"/>
  <c r="K174"/>
  <c r="L174" s="1"/>
  <c r="K172"/>
  <c r="L172" s="1"/>
  <c r="K171"/>
  <c r="L171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H144"/>
  <c r="K144" s="1"/>
  <c r="L144" s="1"/>
  <c r="F143"/>
  <c r="K143" s="1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D7" i="6"/>
  <c r="K6" i="4"/>
  <c r="K6" i="3"/>
  <c r="L6" i="2"/>
  <c r="M92" i="7" l="1"/>
</calcChain>
</file>

<file path=xl/sharedStrings.xml><?xml version="1.0" encoding="utf-8"?>
<sst xmlns="http://schemas.openxmlformats.org/spreadsheetml/2006/main" count="2478" uniqueCount="1012">
  <si>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</si>
  <si>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</si>
  <si>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</si>
  <si>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</si>
  <si>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</si>
  <si>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</si>
  <si>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</si>
  <si>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</si>
  <si>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</si>
  <si>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</si>
  <si>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</si>
  <si>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</si>
  <si>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</si>
  <si>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</si>
  <si>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</si>
  <si>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</si>
  <si>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</si>
  <si>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</si>
  <si>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</si>
  <si>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</si>
  <si>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</si>
  <si>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</si>
  <si>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</si>
  <si>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</si>
  <si>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</si>
  <si>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</si>
  <si>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</si>
  <si>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</si>
  <si>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</si>
  <si>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</si>
  <si>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</si>
  <si>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</si>
  <si>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</si>
  <si>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</si>
  <si>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</si>
  <si>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</si>
  <si>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</si>
  <si>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</si>
  <si>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</si>
  <si>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</si>
  <si>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</si>
  <si>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</si>
  <si>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</si>
  <si>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</si>
  <si>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</si>
  <si>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</si>
  <si>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</si>
  <si>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</si>
  <si>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</si>
  <si>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</si>
  <si>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</si>
  <si>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</si>
  <si>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</si>
  <si>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</si>
  <si>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</si>
  <si>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</si>
  <si>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</si>
  <si>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</si>
  <si>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</si>
  <si>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</si>
  <si>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</si>
  <si>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</si>
  <si>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</si>
  <si>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</si>
  <si>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</si>
  <si>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</si>
  <si>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</si>
  <si>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</si>
  <si>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</si>
  <si>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</si>
  <si>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</si>
  <si>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</si>
  <si>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</si>
  <si>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</si>
  <si>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</si>
  <si>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</si>
  <si>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</si>
  <si>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</si>
  <si>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</si>
  <si>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</si>
  <si>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</si>
  <si>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</si>
  <si>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</si>
  <si>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</si>
  <si>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</si>
  <si>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</si>
  <si>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</si>
  <si>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</si>
  <si>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</si>
  <si>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</si>
  <si>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</si>
  <si>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</si>
  <si>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</si>
  <si>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</si>
  <si>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</si>
  <si>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</si>
  <si>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</si>
  <si>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</si>
  <si>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</si>
  <si>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</si>
  <si>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</si>
  <si>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</si>
  <si>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</si>
  <si>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</si>
  <si>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</si>
  <si>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</si>
  <si>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</si>
  <si>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</si>
  <si>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</si>
  <si>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</si>
  <si>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</si>
  <si>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</si>
  <si>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</si>
  <si>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</si>
  <si>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</si>
  <si>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</si>
  <si>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</si>
  <si>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</si>
  <si>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</si>
  <si>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</si>
  <si>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</si>
  <si>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</si>
  <si>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</si>
  <si>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</si>
  <si>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</si>
  <si>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</si>
  <si>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</si>
  <si>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</si>
  <si>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</si>
  <si>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</si>
  <si>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</si>
  <si>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</si>
  <si>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</si>
  <si>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</si>
  <si>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</si>
  <si>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</si>
  <si>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</si>
  <si>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</si>
  <si>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</si>
  <si>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</si>
  <si>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</si>
  <si>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</si>
  <si>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</si>
  <si>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</si>
  <si>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</si>
  <si>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</si>
  <si>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</si>
  <si>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</si>
  <si>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</si>
  <si>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</si>
  <si>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</si>
  <si>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</si>
  <si>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</si>
  <si>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</si>
  <si>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</si>
  <si>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</si>
  <si>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</si>
  <si>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</si>
  <si>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</si>
  <si>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</si>
  <si>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</si>
  <si>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</si>
  <si>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</si>
  <si>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</si>
  <si>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</si>
  <si>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</si>
  <si>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</si>
  <si>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</si>
  <si>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</si>
  <si>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</si>
  <si>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</si>
  <si>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</si>
  <si>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</si>
  <si>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</si>
  <si>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</si>
  <si>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</si>
  <si>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</si>
  <si>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</si>
  <si>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</si>
  <si>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</si>
  <si>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</si>
  <si>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</si>
  <si>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</si>
  <si>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</si>
  <si>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</si>
  <si>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</si>
  <si>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</si>
  <si>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</si>
  <si>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</si>
  <si>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</si>
  <si>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</si>
  <si>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</si>
  <si>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</si>
  <si>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</si>
  <si>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</si>
  <si>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</si>
  <si>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</si>
  <si>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</si>
  <si>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</si>
  <si>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</si>
  <si>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</si>
  <si>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</si>
  <si>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</si>
  <si>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</si>
  <si>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</si>
  <si>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</si>
  <si>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</si>
  <si>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</si>
  <si>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</si>
  <si>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</si>
  <si>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</si>
  <si>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</si>
  <si>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</si>
  <si>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</si>
  <si>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</si>
  <si>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</si>
  <si>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</si>
  <si>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</si>
  <si>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</si>
  <si>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</si>
  <si>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</si>
  <si>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</si>
  <si>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</si>
  <si>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</si>
  <si>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</si>
  <si>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</si>
  <si>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</si>
  <si>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</si>
  <si>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</si>
  <si>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</si>
  <si>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</si>
  <si>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</si>
  <si>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</si>
  <si>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</si>
  <si>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</si>
  <si>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</si>
  <si>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</si>
  <si>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</si>
  <si>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</si>
  <si>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</si>
  <si>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</si>
  <si>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</si>
  <si>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</si>
  <si>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</si>
  <si>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</si>
  <si>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</si>
  <si>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</si>
  <si>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</si>
  <si>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</si>
  <si>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</si>
  <si>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</si>
  <si>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</si>
  <si>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</si>
  <si>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</si>
  <si>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</si>
  <si>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</si>
  <si>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</si>
  <si>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</si>
  <si>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</si>
  <si>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</si>
  <si>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</si>
  <si>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</si>
  <si>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</si>
  <si>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</si>
  <si>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</si>
  <si>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</si>
  <si>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</si>
  <si>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</si>
  <si>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</si>
  <si>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</si>
  <si>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</si>
  <si>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</si>
  <si>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</si>
  <si>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</si>
  <si>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</si>
  <si>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</si>
  <si>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</si>
  <si>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</si>
  <si>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</si>
  <si>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</si>
  <si>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</si>
  <si>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</si>
  <si>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</si>
  <si>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</si>
  <si>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</si>
  <si>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</si>
  <si>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</si>
  <si>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</si>
  <si>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</si>
  <si>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</si>
  <si>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</si>
  <si>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</si>
  <si>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</si>
  <si>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</si>
  <si>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</si>
  <si>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</si>
  <si>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</si>
  <si>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</si>
  <si>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</si>
  <si>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</si>
  <si>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</si>
  <si>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</si>
  <si>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</si>
  <si>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</si>
  <si>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</si>
  <si>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</si>
  <si>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</si>
  <si>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</si>
  <si>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</si>
  <si>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</si>
  <si>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</si>
  <si>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</si>
  <si>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</si>
  <si>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</si>
  <si>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</si>
  <si>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</si>
  <si>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</si>
  <si>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</si>
  <si>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</si>
  <si>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</si>
  <si>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</si>
  <si>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</si>
  <si>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</si>
  <si>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</si>
  <si>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</si>
  <si>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</si>
  <si>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</si>
  <si>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</si>
  <si>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</si>
  <si>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</si>
  <si>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</si>
  <si>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</si>
  <si>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</si>
  <si>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</si>
  <si>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</si>
  <si>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</si>
  <si>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</si>
  <si>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</si>
  <si>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</si>
  <si>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</si>
  <si>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</si>
  <si>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</si>
  <si>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</si>
  <si>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</si>
  <si>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</si>
  <si>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</si>
  <si>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</si>
  <si>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</si>
  <si>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</si>
  <si>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</si>
  <si>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</si>
  <si>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</si>
  <si>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</si>
  <si>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</si>
  <si>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</si>
  <si>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</si>
  <si>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</si>
  <si>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</si>
  <si>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</si>
  <si>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</si>
  <si>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</si>
  <si>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</si>
  <si>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</si>
  <si>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</si>
  <si>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</si>
  <si>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</si>
  <si>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</si>
  <si>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</si>
  <si>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</si>
  <si>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</si>
  <si>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</si>
  <si>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</si>
  <si>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</si>
  <si>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</si>
  <si>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</si>
  <si>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</si>
  <si>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</si>
  <si>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</si>
  <si>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</si>
  <si>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</si>
  <si>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</si>
  <si>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</si>
  <si>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</si>
  <si>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</si>
  <si>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</si>
  <si>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</si>
  <si>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</si>
  <si>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</si>
  <si>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</si>
  <si>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</si>
  <si>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</si>
  <si>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</si>
  <si>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</si>
  <si>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</si>
  <si>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</si>
  <si>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</si>
  <si>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</si>
  <si>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</si>
  <si>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</si>
  <si>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</si>
  <si>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</si>
  <si>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</si>
  <si>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</si>
  <si>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</si>
  <si>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</si>
  <si>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</si>
  <si>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</si>
  <si>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</si>
  <si>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</si>
  <si>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</si>
  <si>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</si>
  <si>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</si>
  <si>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</si>
  <si>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</si>
  <si>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</si>
  <si>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</si>
  <si>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</si>
  <si>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</si>
  <si>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</si>
  <si>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</si>
  <si>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</si>
  <si>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</si>
  <si>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</si>
  <si>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</si>
  <si>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</si>
  <si>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</si>
  <si>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</si>
  <si>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</si>
  <si>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</si>
  <si>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</si>
  <si>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</si>
  <si>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</si>
  <si>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</si>
  <si>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</si>
  <si>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</si>
  <si>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</si>
  <si>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</si>
  <si>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</si>
  <si>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</si>
  <si>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</si>
  <si>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</si>
  <si>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</si>
  <si>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</si>
  <si>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</si>
  <si>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</si>
  <si>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</si>
  <si>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</si>
  <si>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</si>
  <si>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</si>
  <si>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</si>
  <si>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</si>
  <si>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</si>
  <si>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</si>
  <si>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</si>
  <si>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</si>
  <si>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</si>
  <si>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</si>
  <si>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</si>
  <si>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</si>
  <si>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</si>
  <si>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</si>
  <si>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</si>
  <si>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</si>
  <si>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</si>
  <si>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</si>
  <si>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</si>
  <si>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</si>
  <si>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</si>
  <si>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</si>
  <si>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</si>
  <si>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</si>
  <si>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</si>
  <si>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</si>
  <si>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</si>
  <si>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</si>
  <si>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</si>
  <si>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</si>
  <si>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</si>
  <si>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</si>
  <si>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</si>
  <si>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</si>
  <si>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</si>
  <si>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</si>
  <si>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</si>
  <si>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</si>
  <si>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</si>
  <si>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</si>
  <si>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</si>
  <si>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</si>
  <si>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</si>
  <si>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</si>
  <si>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</si>
  <si>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</si>
  <si>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</si>
  <si>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</si>
  <si>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</si>
  <si>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</si>
  <si>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</si>
  <si>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</si>
  <si>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</si>
  <si>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</si>
  <si>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</si>
  <si>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</si>
  <si>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</si>
  <si>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</si>
  <si>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</si>
  <si>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</si>
  <si>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</si>
  <si>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</si>
  <si>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</si>
  <si>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</si>
  <si>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</si>
  <si>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</si>
  <si>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</si>
  <si>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</si>
  <si>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</si>
  <si>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</si>
  <si>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</si>
  <si>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</si>
  <si>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</si>
  <si>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</si>
  <si>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</si>
  <si>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</si>
  <si>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</si>
  <si>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</si>
  <si>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</si>
  <si>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</si>
  <si>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</si>
  <si>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</si>
  <si>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</si>
  <si>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</si>
  <si>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</si>
  <si>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</si>
  <si>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</si>
  <si>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</si>
  <si>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</si>
  <si>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</si>
  <si>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</si>
  <si>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</si>
  <si>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</si>
  <si>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</si>
  <si>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</si>
  <si>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</si>
  <si>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</si>
  <si>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</si>
  <si>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</si>
  <si>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</si>
  <si>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</si>
  <si>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</si>
  <si>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</si>
  <si>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</si>
  <si>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</si>
  <si>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</si>
  <si>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</si>
  <si>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</si>
  <si>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</si>
  <si>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</si>
  <si>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</si>
  <si>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</si>
  <si>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</si>
  <si>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</si>
  <si>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</si>
  <si>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</si>
  <si>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</si>
  <si>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</si>
  <si>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</si>
  <si>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</si>
  <si>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</si>
  <si>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</si>
  <si>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</si>
  <si>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</si>
  <si>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</si>
  <si>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</si>
  <si>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</si>
  <si>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</si>
  <si>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</si>
  <si>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</si>
  <si>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</si>
  <si>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</si>
  <si>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</si>
  <si>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</si>
  <si>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</si>
  <si>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</si>
  <si>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</si>
  <si>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</si>
  <si>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</si>
  <si>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</si>
  <si>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</si>
  <si>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</si>
  <si>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</si>
  <si>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</si>
  <si>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</si>
  <si>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</si>
  <si>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</si>
  <si>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</si>
  <si>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</si>
  <si>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</si>
  <si>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</si>
  <si>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</si>
  <si>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</si>
  <si>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</si>
  <si>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</si>
  <si>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</si>
  <si>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</si>
  <si>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</si>
  <si>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</si>
  <si>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</si>
  <si>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</si>
  <si>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</si>
  <si>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</si>
  <si>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</si>
  <si>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</si>
  <si>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</si>
  <si>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</si>
  <si>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</si>
  <si>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</si>
  <si>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</si>
  <si>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</si>
  <si>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</si>
  <si>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</si>
  <si>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</si>
  <si>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</si>
  <si>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</si>
  <si>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</si>
  <si>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</si>
  <si>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</si>
  <si>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</si>
  <si>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</si>
  <si>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</si>
  <si>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</si>
  <si>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</si>
  <si>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</si>
  <si>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</si>
  <si>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</si>
  <si>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</si>
  <si>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</si>
  <si>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</si>
  <si>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</si>
  <si>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</si>
  <si>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</si>
  <si>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</si>
  <si>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</si>
  <si>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</si>
  <si>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</si>
  <si>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</si>
  <si>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</si>
  <si>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</si>
  <si>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</si>
  <si>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</si>
  <si>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</si>
  <si>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</si>
  <si>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</si>
  <si>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</si>
  <si>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</si>
  <si>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</si>
  <si>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</si>
  <si>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</si>
  <si>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</si>
  <si>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</si>
  <si>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</si>
  <si>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</si>
  <si>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</si>
  <si>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</si>
  <si>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</si>
  <si>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</si>
  <si>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</si>
  <si>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</si>
  <si>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</si>
  <si>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</si>
  <si>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</si>
  <si>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</si>
  <si>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</si>
  <si>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</si>
  <si>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</si>
  <si>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</si>
  <si>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</si>
  <si>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</si>
  <si>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</si>
  <si>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</si>
  <si>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</si>
  <si>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</si>
  <si>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</si>
  <si>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</si>
  <si>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</si>
  <si>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</si>
  <si>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</si>
  <si>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</si>
  <si>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</si>
  <si>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</si>
  <si>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</si>
  <si>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</si>
  <si>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</si>
  <si>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</si>
  <si>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</si>
  <si>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</si>
  <si>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</si>
  <si>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</si>
  <si>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</si>
  <si>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</si>
  <si>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</si>
  <si>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</si>
  <si>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</si>
  <si>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</si>
  <si>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</si>
  <si>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</si>
  <si>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</si>
  <si>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</si>
  <si>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</si>
  <si>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</si>
  <si>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</si>
  <si>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</si>
  <si>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</si>
  <si>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</si>
  <si>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</si>
  <si>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</si>
  <si>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</si>
  <si>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</si>
  <si>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</si>
  <si>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</si>
  <si>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</si>
  <si>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</si>
  <si>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</si>
  <si>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</si>
  <si>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</si>
  <si>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</si>
  <si>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</si>
  <si>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</si>
  <si>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</si>
  <si>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</si>
  <si>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</si>
  <si>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</si>
  <si>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</si>
  <si>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</si>
  <si>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</si>
  <si>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</si>
  <si>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</si>
  <si>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</si>
  <si>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</si>
  <si>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</si>
  <si>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</si>
  <si>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</si>
  <si>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</si>
  <si>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</si>
  <si>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</si>
  <si>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</si>
  <si>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</si>
  <si>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</si>
  <si>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</si>
  <si>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</si>
  <si>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</si>
  <si>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</si>
  <si>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</si>
  <si>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</si>
  <si>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</si>
  <si>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</si>
  <si>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</si>
  <si>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</si>
  <si>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</si>
  <si>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</si>
  <si>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</si>
  <si>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</si>
  <si>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</si>
  <si>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</si>
  <si>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</si>
  <si>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</si>
  <si>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</si>
  <si>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</si>
  <si>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</si>
  <si>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</si>
  <si>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</si>
  <si>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</si>
  <si>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</si>
  <si>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</si>
  <si>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</si>
  <si>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</si>
  <si>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</si>
  <si>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</si>
  <si>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</si>
  <si>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</si>
  <si>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</si>
  <si>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</si>
  <si>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</si>
  <si>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</si>
  <si>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</si>
  <si>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</si>
  <si>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</si>
  <si>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</si>
  <si>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</si>
  <si>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</si>
  <si>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</si>
  <si>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</si>
  <si>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</si>
  <si>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</si>
  <si>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</si>
  <si>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</si>
  <si>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</si>
  <si>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</si>
  <si>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</si>
  <si>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</si>
  <si>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</si>
  <si>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</si>
  <si>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</si>
  <si>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</si>
  <si>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</si>
  <si>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</si>
  <si>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</si>
  <si>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</si>
  <si>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</si>
  <si>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</si>
  <si>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</si>
  <si>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</si>
  <si>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</si>
  <si>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</si>
  <si>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</si>
  <si>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</si>
  <si>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</si>
  <si>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</si>
  <si>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</si>
  <si>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</si>
  <si>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</si>
  <si>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</si>
  <si>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</si>
  <si>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</si>
  <si>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</si>
  <si>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</si>
  <si>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</si>
  <si>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</si>
  <si>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</si>
  <si>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</si>
  <si>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</si>
  <si>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</si>
  <si>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</si>
  <si>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</si>
  <si>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</si>
  <si>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</si>
  <si>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</si>
  <si>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</si>
  <si>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</si>
  <si>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</si>
  <si>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</si>
  <si>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</si>
  <si>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</si>
  <si>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</si>
  <si>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</si>
  <si>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Part Profit of Rs.4.50/-</t>
  </si>
  <si>
    <t>Profit of Rs.21.5/-</t>
  </si>
  <si>
    <t>Part profit of Rs.80/-</t>
  </si>
  <si>
    <t>3050-3250</t>
  </si>
  <si>
    <t>5700-5800</t>
  </si>
  <si>
    <t>350-360</t>
  </si>
  <si>
    <t xml:space="preserve">HDFCLIFE </t>
  </si>
  <si>
    <t>715-725</t>
  </si>
  <si>
    <t xml:space="preserve">RELIANCE </t>
  </si>
  <si>
    <t>2300-2400</t>
  </si>
  <si>
    <t xml:space="preserve">IGL </t>
  </si>
  <si>
    <t>545-564</t>
  </si>
  <si>
    <t>2040-2060</t>
  </si>
  <si>
    <t>107-112</t>
  </si>
  <si>
    <t>Buy&lt;&gt;</t>
  </si>
  <si>
    <t>Part profit of Rs.33/-</t>
  </si>
  <si>
    <t>2000-2050</t>
  </si>
  <si>
    <t>PIIND APRIL FUT</t>
  </si>
  <si>
    <t>2350-2370</t>
  </si>
  <si>
    <t>560-580</t>
  </si>
  <si>
    <t>710-720</t>
  </si>
  <si>
    <t>3750-3800</t>
  </si>
  <si>
    <t>Profit of Rs.38.75/-</t>
  </si>
  <si>
    <t>Part Profit of Rs.20.50/-</t>
  </si>
  <si>
    <t>Profit of Rs.450/-</t>
  </si>
  <si>
    <t>Profit of Rs.460/-</t>
  </si>
  <si>
    <t>NIFTY 14600 PE 08-APR</t>
  </si>
  <si>
    <t>150-170</t>
  </si>
  <si>
    <t>Loss of Rs.36/-</t>
  </si>
  <si>
    <t>BANKNIFTY 32900 PE 08-APR</t>
  </si>
  <si>
    <t>BHARTIARTL APRIL FUT</t>
  </si>
  <si>
    <t>535-540</t>
  </si>
  <si>
    <t>1265-1275</t>
  </si>
  <si>
    <t>1400-1450</t>
  </si>
  <si>
    <t>Retail Research Technical Calls &amp; Fundamental Performance Report for the month of April-2021</t>
  </si>
  <si>
    <t>1465-1475</t>
  </si>
  <si>
    <t>1600-1700</t>
  </si>
  <si>
    <t>Profit of Rs.100/-</t>
  </si>
  <si>
    <t>NIFTY 14800 CE 08-APR</t>
  </si>
  <si>
    <t>884-886</t>
  </si>
  <si>
    <t>930-940</t>
  </si>
  <si>
    <t xml:space="preserve">EXIDEIND </t>
  </si>
  <si>
    <t>181-183</t>
  </si>
  <si>
    <t>195-200</t>
  </si>
  <si>
    <t>Profit of Rs.2.5/-</t>
  </si>
  <si>
    <t>Profit of Rs.90/-</t>
  </si>
  <si>
    <t>547-549</t>
  </si>
  <si>
    <t>585-590</t>
  </si>
  <si>
    <t>Profit of Rs.6.5/-</t>
  </si>
  <si>
    <t>BPCL 420 PE APR</t>
  </si>
  <si>
    <t>NIFTY 14700 CE 08-APR</t>
  </si>
  <si>
    <t>140-150</t>
  </si>
  <si>
    <t>Profit of Rs.15/-</t>
  </si>
  <si>
    <t>Profit of Rs.17/-</t>
  </si>
  <si>
    <t>Profit of Rs.45/-</t>
  </si>
  <si>
    <t>Sell</t>
  </si>
  <si>
    <t>Profit of Rs.9.5/-</t>
  </si>
  <si>
    <t>Profit of Rs.1.05/-</t>
  </si>
  <si>
    <t>1780-1785</t>
  </si>
  <si>
    <t>ALPHA LEON ENTERPRISES LLP</t>
  </si>
  <si>
    <t>HITECHWIND</t>
  </si>
  <si>
    <t>ALKALI</t>
  </si>
  <si>
    <t>Alkali Metals Limited</t>
  </si>
  <si>
    <t>Profit of Rs.31.5/-</t>
  </si>
  <si>
    <t>Profit of Rs.110/-</t>
  </si>
  <si>
    <t>Profit of Rs.14.5/-</t>
  </si>
  <si>
    <t>AARTIIND APRIL FUT</t>
  </si>
  <si>
    <t>1400-1410</t>
  </si>
  <si>
    <t>440-450</t>
  </si>
  <si>
    <t>Profit of Rs.10.5/-</t>
  </si>
  <si>
    <t>524-530</t>
  </si>
  <si>
    <t>NIFTY 14700 PE 08-APR</t>
  </si>
  <si>
    <t>Loss of Rs.42/-</t>
  </si>
  <si>
    <t>BANKNIFTY 32600 PE 08-APR</t>
  </si>
  <si>
    <t>Loss of Rs.200/-</t>
  </si>
  <si>
    <t>567-571</t>
  </si>
  <si>
    <t>620-640</t>
  </si>
  <si>
    <t>TCS APRIL FUT</t>
  </si>
  <si>
    <t>3380-3390</t>
  </si>
  <si>
    <t>HEROMOTOCO APRIL FUT</t>
  </si>
  <si>
    <t>2940-2946</t>
  </si>
  <si>
    <t>47-50</t>
  </si>
  <si>
    <t>HCLTECH APR FUT</t>
  </si>
  <si>
    <t>1046-1050</t>
  </si>
  <si>
    <t>HCLTECH APR 1090 CE</t>
  </si>
  <si>
    <t>20-22</t>
  </si>
  <si>
    <t>Profit of Rs.1.0/-</t>
  </si>
  <si>
    <t>HEROMOTOCO APR 3050 CE</t>
  </si>
  <si>
    <t>MNIL</t>
  </si>
  <si>
    <t>DEEPAK KUMAR</t>
  </si>
  <si>
    <t>IGRID-RE</t>
  </si>
  <si>
    <t>INDIA GRID RE</t>
  </si>
  <si>
    <t>RELIANCE NIPPON LIFE INSURANCE COMPANY LIMITED</t>
  </si>
  <si>
    <t>Profit of Rs.175/-</t>
  </si>
  <si>
    <t xml:space="preserve">LTI </t>
  </si>
  <si>
    <t>4310-4330</t>
  </si>
  <si>
    <t>4500 -4550</t>
  </si>
  <si>
    <t>TECHM APR FUT</t>
  </si>
  <si>
    <t>TECHM APR 1100 CE</t>
  </si>
  <si>
    <t>Loss of Rs.10/-</t>
  </si>
  <si>
    <t>ANURAS</t>
  </si>
  <si>
    <t>550-560</t>
  </si>
  <si>
    <t>NIFTY 14900 PE 08-APR</t>
  </si>
  <si>
    <t>Profit of Rs.16/-</t>
  </si>
  <si>
    <t xml:space="preserve">ZEEL 210 CE APR </t>
  </si>
  <si>
    <t>7-7.20</t>
  </si>
  <si>
    <t>9.0-10</t>
  </si>
  <si>
    <t>Profit of Rs.28.5/-</t>
  </si>
  <si>
    <t>CHANDRIMA</t>
  </si>
  <si>
    <t>AMARUDDINANSARI</t>
  </si>
  <si>
    <t>HEMLATABEN MAHAVIRBHAI TIWARI</t>
  </si>
  <si>
    <t>GOENKA BUSINESS &amp; FINANCE LIMITED</t>
  </si>
  <si>
    <t>NISHIL SURENDRABHAI MARFATIA</t>
  </si>
  <si>
    <t>SITA RAM</t>
  </si>
  <si>
    <t>MONTECARLO</t>
  </si>
  <si>
    <t>VIKAS VIJAYKUMAR KHEMANI</t>
  </si>
  <si>
    <t>KANCHI INVESTMENTS LIMITED</t>
  </si>
  <si>
    <t>PECOS</t>
  </si>
  <si>
    <t>MANTHAN BHAVESH SANGHAVI</t>
  </si>
  <si>
    <t>GAURANG PARMANAND SHAH</t>
  </si>
  <si>
    <t>PTIL</t>
  </si>
  <si>
    <t>ESAAR INDIA LIMITED</t>
  </si>
  <si>
    <t>REGENCY</t>
  </si>
  <si>
    <t>AMANDEEP SINGH</t>
  </si>
  <si>
    <t>KAMLESH</t>
  </si>
  <si>
    <t>PRABHA GOSWAMI</t>
  </si>
  <si>
    <t>KUMAR EXPORTS</t>
  </si>
  <si>
    <t>SAGARPROD</t>
  </si>
  <si>
    <t>SANDEEP PRAMOD SHAH (HUF)</t>
  </si>
  <si>
    <t>SAREL</t>
  </si>
  <si>
    <t>TAIB SECURITIES INDIA LTD</t>
  </si>
  <si>
    <t>SHANGAR</t>
  </si>
  <si>
    <t>OLGA TRADING PRIVATE LIMITED</t>
  </si>
  <si>
    <t>SSPNFIN</t>
  </si>
  <si>
    <t>SHIVA KUMAR</t>
  </si>
  <si>
    <t>SUBASH RAMASHISH MISHRA</t>
  </si>
  <si>
    <t>DEVJEET CHAKRABORTY</t>
  </si>
  <si>
    <t>VARIMAN</t>
  </si>
  <si>
    <t>P VIJAYALAKSHMI .</t>
  </si>
  <si>
    <t>VMV</t>
  </si>
  <si>
    <t>ESPS FINSERVE PRIVATE LIMITED</t>
  </si>
  <si>
    <t>APOLLOPIPE</t>
  </si>
  <si>
    <t>Apollo Pipes Limited</t>
  </si>
  <si>
    <t>SAGEONE INVESTMENT ADVISORSLLP SAGEONEPMS STRATEGY</t>
  </si>
  <si>
    <t>Justdial Ltd.</t>
  </si>
  <si>
    <t>GRAVITON RESEARCH CAPITAL LLP</t>
  </si>
  <si>
    <t>KEERTI</t>
  </si>
  <si>
    <t>Keerti Know &amp; Skill Ltd.</t>
  </si>
  <si>
    <t>SANWARIA</t>
  </si>
  <si>
    <t>Sanwaria Consumer Ltd.</t>
  </si>
  <si>
    <t>MAHESH CHAND MITTAL</t>
  </si>
  <si>
    <t>A2ZINFRA</t>
  </si>
  <si>
    <t>A2z Infra Engineering Ltd</t>
  </si>
  <si>
    <t>SHANKAR SHARMA</t>
  </si>
  <si>
    <t>NIRMAL VAGHJI CHAVDA</t>
  </si>
  <si>
    <t>Indiabulls Hsg Fin Ltd</t>
  </si>
  <si>
    <t>MARKET ACCESS III-AUBREY GLOBAL EMERGING MARKETS OPPORTUNITIES FUND</t>
  </si>
  <si>
    <t>JUMPNET</t>
  </si>
  <si>
    <t>Jump Networks Limited</t>
  </si>
  <si>
    <t>PADMAVATI INVESTMENT</t>
  </si>
  <si>
    <t>ROLTA</t>
  </si>
  <si>
    <t>Rolta India Ltd.</t>
  </si>
  <si>
    <t>LIFE INSURANCE CORPORATION OF INDIA</t>
  </si>
  <si>
    <t>ARJUN SOLAR ONE PRIVATE LIMITED</t>
  </si>
  <si>
    <t>THANGAMAYL</t>
  </si>
  <si>
    <t>Thangamayil Jewellery Ltd</t>
  </si>
  <si>
    <t>LUXMI TOWNSHIP LIMITED</t>
  </si>
  <si>
    <t>Profit of Rs.14/-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</si>
</sst>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66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2" borderId="4" xfId="0" applyNumberFormat="1" applyFont="1" applyFill="1" applyBorder="1" applyAlignment="1">
      <alignment horizontal="left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4" fontId="46" fillId="45" borderId="35" xfId="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4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43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5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4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43" fontId="8" fillId="59" borderId="35" xfId="160" applyFont="1" applyFill="1" applyBorder="1" applyAlignment="1">
      <alignment horizontal="left" vertical="center"/>
    </xf>
    <xf numFmtId="43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169" fontId="7" fillId="45" borderId="35" xfId="0" applyNumberFormat="1" applyFont="1" applyFill="1" applyBorder="1" applyAlignment="1">
      <alignment horizontal="center" vertical="center"/>
    </xf>
    <xf numFmtId="43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7" fillId="45" borderId="36" xfId="0" applyFont="1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8" borderId="9" xfId="0" applyFont="1" applyFill="1" applyBorder="1" applyAlignment="1">
      <alignment horizontal="center"/>
    </xf>
    <xf numFmtId="15" fontId="0" fillId="58" borderId="0" xfId="0" applyNumberFormat="1" applyFill="1" applyBorder="1" applyAlignment="1">
      <alignment horizontal="center" vertical="center"/>
    </xf>
    <xf numFmtId="43" fontId="8" fillId="58" borderId="35" xfId="160" applyFont="1" applyFill="1" applyBorder="1" applyAlignment="1">
      <alignment horizontal="left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5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9" fontId="7" fillId="58" borderId="35" xfId="0" applyNumberFormat="1" applyFont="1" applyFill="1" applyBorder="1" applyAlignment="1">
      <alignment horizontal="center" vertical="center"/>
    </xf>
    <xf numFmtId="43" fontId="7" fillId="58" borderId="35" xfId="16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16" fontId="7" fillId="2" borderId="35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48" fillId="2" borderId="36" xfId="160" applyNumberFormat="1" applyFont="1" applyFill="1" applyBorder="1" applyAlignment="1">
      <alignment horizontal="center" vertical="center"/>
    </xf>
    <xf numFmtId="16" fontId="48" fillId="2" borderId="37" xfId="160" applyNumberFormat="1" applyFont="1" applyFill="1" applyBorder="1" applyAlignment="1">
      <alignment horizontal="center" vertical="center"/>
    </xf>
    <xf numFmtId="0" fontId="46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6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45" borderId="36" xfId="160" applyFont="1" applyFill="1" applyBorder="1" applyAlignment="1">
      <alignment horizontal="center" vertical="center"/>
    </xf>
    <xf numFmtId="43" fontId="7" fillId="45" borderId="37" xfId="16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Font="1" applyFill="1" applyBorder="1" applyAlignment="1">
      <alignment horizontal="center" vertical="center"/>
    </xf>
    <xf numFmtId="0" fontId="46" fillId="45" borderId="37" xfId="0" applyFont="1" applyFill="1" applyBorder="1" applyAlignment="1">
      <alignment horizontal="center" vertical="center"/>
    </xf>
    <xf numFmtId="164" fontId="46" fillId="45" borderId="36" xfId="0" applyNumberFormat="1" applyFont="1" applyFill="1" applyBorder="1" applyAlignment="1">
      <alignment horizontal="center" vertical="center"/>
    </xf>
    <xf numFmtId="164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8" sqref="B28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44295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44295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35" t="s">
        <v>16</v>
      </c>
      <c r="B9" s="537" t="s">
        <v>17</v>
      </c>
      <c r="C9" s="537" t="s">
        <v>18</v>
      </c>
      <c r="D9" s="537" t="s">
        <v>832</v>
      </c>
      <c r="E9" s="260" t="s">
        <v>19</v>
      </c>
      <c r="F9" s="260" t="s">
        <v>20</v>
      </c>
      <c r="G9" s="532" t="s">
        <v>21</v>
      </c>
      <c r="H9" s="533"/>
      <c r="I9" s="534"/>
      <c r="J9" s="532" t="s">
        <v>22</v>
      </c>
      <c r="K9" s="533"/>
      <c r="L9" s="534"/>
      <c r="M9" s="260"/>
      <c r="N9" s="267"/>
      <c r="O9" s="267"/>
      <c r="P9" s="267"/>
    </row>
    <row r="10" spans="1:16" ht="59.25" customHeight="1">
      <c r="A10" s="536"/>
      <c r="B10" s="538" t="s">
        <v>17</v>
      </c>
      <c r="C10" s="538"/>
      <c r="D10" s="538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5" t="s">
        <v>35</v>
      </c>
      <c r="D11" s="466">
        <v>44315</v>
      </c>
      <c r="E11" s="284">
        <v>32945.699999999997</v>
      </c>
      <c r="F11" s="284">
        <v>33095.716666666667</v>
      </c>
      <c r="G11" s="296">
        <v>32701.483333333337</v>
      </c>
      <c r="H11" s="296">
        <v>32457.26666666667</v>
      </c>
      <c r="I11" s="296">
        <v>32063.03333333334</v>
      </c>
      <c r="J11" s="296">
        <v>33339.933333333334</v>
      </c>
      <c r="K11" s="296">
        <v>33734.166666666657</v>
      </c>
      <c r="L11" s="296">
        <v>33978.383333333331</v>
      </c>
      <c r="M11" s="283">
        <v>33489.949999999997</v>
      </c>
      <c r="N11" s="283">
        <v>32851.5</v>
      </c>
      <c r="O11" s="463">
        <v>1846400</v>
      </c>
      <c r="P11" s="464">
        <v>-8.1826997190382653E-2</v>
      </c>
    </row>
    <row r="12" spans="1:16" ht="15">
      <c r="A12" s="263">
        <v>2</v>
      </c>
      <c r="B12" s="362" t="s">
        <v>34</v>
      </c>
      <c r="C12" s="465" t="s">
        <v>36</v>
      </c>
      <c r="D12" s="466">
        <v>44315</v>
      </c>
      <c r="E12" s="297">
        <v>14924.4</v>
      </c>
      <c r="F12" s="297">
        <v>14947.449999999999</v>
      </c>
      <c r="G12" s="298">
        <v>14850.199999999997</v>
      </c>
      <c r="H12" s="298">
        <v>14775.999999999998</v>
      </c>
      <c r="I12" s="298">
        <v>14678.749999999996</v>
      </c>
      <c r="J12" s="298">
        <v>15021.649999999998</v>
      </c>
      <c r="K12" s="298">
        <v>15118.900000000001</v>
      </c>
      <c r="L12" s="298">
        <v>15193.099999999999</v>
      </c>
      <c r="M12" s="285">
        <v>15044.7</v>
      </c>
      <c r="N12" s="285">
        <v>14873.25</v>
      </c>
      <c r="O12" s="300">
        <v>11524875</v>
      </c>
      <c r="P12" s="301">
        <v>-2.1933537435316432E-2</v>
      </c>
    </row>
    <row r="13" spans="1:16" ht="15">
      <c r="A13" s="263">
        <v>3</v>
      </c>
      <c r="B13" s="362" t="s">
        <v>34</v>
      </c>
      <c r="C13" s="465" t="s">
        <v>830</v>
      </c>
      <c r="D13" s="466">
        <v>44315</v>
      </c>
      <c r="E13" s="425">
        <v>15600.85</v>
      </c>
      <c r="F13" s="425">
        <v>15646.5</v>
      </c>
      <c r="G13" s="426">
        <v>15484</v>
      </c>
      <c r="H13" s="426">
        <v>15367.15</v>
      </c>
      <c r="I13" s="426">
        <v>15204.65</v>
      </c>
      <c r="J13" s="426">
        <v>15763.35</v>
      </c>
      <c r="K13" s="426">
        <v>15925.85</v>
      </c>
      <c r="L13" s="426">
        <v>16042.7</v>
      </c>
      <c r="M13" s="427">
        <v>15809</v>
      </c>
      <c r="N13" s="427">
        <v>15529.65</v>
      </c>
      <c r="O13" s="428">
        <v>15640</v>
      </c>
      <c r="P13" s="429">
        <v>-0.2608695652173913</v>
      </c>
    </row>
    <row r="14" spans="1:16" ht="15">
      <c r="A14" s="263">
        <v>4</v>
      </c>
      <c r="B14" s="382" t="s">
        <v>841</v>
      </c>
      <c r="C14" s="465" t="s">
        <v>735</v>
      </c>
      <c r="D14" s="466">
        <v>44315</v>
      </c>
      <c r="E14" s="297">
        <v>1425.2</v>
      </c>
      <c r="F14" s="297">
        <v>1428.0333333333335</v>
      </c>
      <c r="G14" s="298">
        <v>1411.366666666667</v>
      </c>
      <c r="H14" s="298">
        <v>1397.5333333333335</v>
      </c>
      <c r="I14" s="298">
        <v>1380.866666666667</v>
      </c>
      <c r="J14" s="298">
        <v>1441.866666666667</v>
      </c>
      <c r="K14" s="298">
        <v>1458.5333333333335</v>
      </c>
      <c r="L14" s="298">
        <v>1472.366666666667</v>
      </c>
      <c r="M14" s="285">
        <v>1444.7</v>
      </c>
      <c r="N14" s="285">
        <v>1414.2</v>
      </c>
      <c r="O14" s="300">
        <v>553775</v>
      </c>
      <c r="P14" s="301">
        <v>-6.1239193083573486E-2</v>
      </c>
    </row>
    <row r="15" spans="1:16" ht="15">
      <c r="A15" s="263">
        <v>5</v>
      </c>
      <c r="B15" s="362" t="s">
        <v>37</v>
      </c>
      <c r="C15" s="465" t="s">
        <v>38</v>
      </c>
      <c r="D15" s="466">
        <v>44315</v>
      </c>
      <c r="E15" s="297">
        <v>1995.45</v>
      </c>
      <c r="F15" s="297">
        <v>1981.3833333333332</v>
      </c>
      <c r="G15" s="298">
        <v>1944.7666666666664</v>
      </c>
      <c r="H15" s="298">
        <v>1894.0833333333333</v>
      </c>
      <c r="I15" s="298">
        <v>1857.4666666666665</v>
      </c>
      <c r="J15" s="298">
        <v>2032.0666666666664</v>
      </c>
      <c r="K15" s="298">
        <v>2068.6833333333334</v>
      </c>
      <c r="L15" s="298">
        <v>2119.3666666666663</v>
      </c>
      <c r="M15" s="285">
        <v>2018</v>
      </c>
      <c r="N15" s="285">
        <v>1930.7</v>
      </c>
      <c r="O15" s="300">
        <v>2994000</v>
      </c>
      <c r="P15" s="301">
        <v>5.2372583479789105E-2</v>
      </c>
    </row>
    <row r="16" spans="1:16" ht="15">
      <c r="A16" s="263">
        <v>6</v>
      </c>
      <c r="B16" s="362" t="s">
        <v>39</v>
      </c>
      <c r="C16" s="465" t="s">
        <v>40</v>
      </c>
      <c r="D16" s="466">
        <v>44315</v>
      </c>
      <c r="E16" s="297">
        <v>1168.9000000000001</v>
      </c>
      <c r="F16" s="297">
        <v>1170.2833333333335</v>
      </c>
      <c r="G16" s="298">
        <v>1143.5666666666671</v>
      </c>
      <c r="H16" s="298">
        <v>1118.2333333333336</v>
      </c>
      <c r="I16" s="298">
        <v>1091.5166666666671</v>
      </c>
      <c r="J16" s="298">
        <v>1195.616666666667</v>
      </c>
      <c r="K16" s="298">
        <v>1222.3333333333337</v>
      </c>
      <c r="L16" s="298">
        <v>1247.666666666667</v>
      </c>
      <c r="M16" s="285">
        <v>1197</v>
      </c>
      <c r="N16" s="285">
        <v>1144.95</v>
      </c>
      <c r="O16" s="300">
        <v>18056000</v>
      </c>
      <c r="P16" s="301">
        <v>2.0112994350282486E-2</v>
      </c>
    </row>
    <row r="17" spans="1:16" ht="15">
      <c r="A17" s="263">
        <v>7</v>
      </c>
      <c r="B17" s="362" t="s">
        <v>39</v>
      </c>
      <c r="C17" s="465" t="s">
        <v>41</v>
      </c>
      <c r="D17" s="466">
        <v>44315</v>
      </c>
      <c r="E17" s="297">
        <v>828.55</v>
      </c>
      <c r="F17" s="297">
        <v>827.25</v>
      </c>
      <c r="G17" s="298">
        <v>811.85</v>
      </c>
      <c r="H17" s="298">
        <v>795.15</v>
      </c>
      <c r="I17" s="298">
        <v>779.75</v>
      </c>
      <c r="J17" s="298">
        <v>843.95</v>
      </c>
      <c r="K17" s="298">
        <v>859.35000000000014</v>
      </c>
      <c r="L17" s="298">
        <v>876.05000000000007</v>
      </c>
      <c r="M17" s="285">
        <v>842.65</v>
      </c>
      <c r="N17" s="285">
        <v>810.55</v>
      </c>
      <c r="O17" s="300">
        <v>63867500</v>
      </c>
      <c r="P17" s="301">
        <v>5.391578118850846E-3</v>
      </c>
    </row>
    <row r="18" spans="1:16" ht="15">
      <c r="A18" s="263">
        <v>8</v>
      </c>
      <c r="B18" s="362" t="s">
        <v>51</v>
      </c>
      <c r="C18" s="465" t="s">
        <v>226</v>
      </c>
      <c r="D18" s="466">
        <v>44315</v>
      </c>
      <c r="E18" s="297">
        <v>2723.35</v>
      </c>
      <c r="F18" s="297">
        <v>2736.1166666666668</v>
      </c>
      <c r="G18" s="298">
        <v>2703.7333333333336</v>
      </c>
      <c r="H18" s="298">
        <v>2684.1166666666668</v>
      </c>
      <c r="I18" s="298">
        <v>2651.7333333333336</v>
      </c>
      <c r="J18" s="298">
        <v>2755.7333333333336</v>
      </c>
      <c r="K18" s="298">
        <v>2788.1166666666668</v>
      </c>
      <c r="L18" s="298">
        <v>2807.7333333333336</v>
      </c>
      <c r="M18" s="285">
        <v>2768.5</v>
      </c>
      <c r="N18" s="285">
        <v>2716.5</v>
      </c>
      <c r="O18" s="300">
        <v>225200</v>
      </c>
      <c r="P18" s="301">
        <v>2.9250457038391225E-2</v>
      </c>
    </row>
    <row r="19" spans="1:16" ht="15">
      <c r="A19" s="263">
        <v>9</v>
      </c>
      <c r="B19" s="362" t="s">
        <v>43</v>
      </c>
      <c r="C19" s="465" t="s">
        <v>44</v>
      </c>
      <c r="D19" s="466">
        <v>44315</v>
      </c>
      <c r="E19" s="297">
        <v>819</v>
      </c>
      <c r="F19" s="297">
        <v>827.6</v>
      </c>
      <c r="G19" s="298">
        <v>805.40000000000009</v>
      </c>
      <c r="H19" s="298">
        <v>791.80000000000007</v>
      </c>
      <c r="I19" s="298">
        <v>769.60000000000014</v>
      </c>
      <c r="J19" s="298">
        <v>841.2</v>
      </c>
      <c r="K19" s="298">
        <v>863.40000000000009</v>
      </c>
      <c r="L19" s="298">
        <v>877</v>
      </c>
      <c r="M19" s="285">
        <v>849.8</v>
      </c>
      <c r="N19" s="285">
        <v>814</v>
      </c>
      <c r="O19" s="300">
        <v>4422000</v>
      </c>
      <c r="P19" s="301">
        <v>0.35810810810810811</v>
      </c>
    </row>
    <row r="20" spans="1:16" ht="15">
      <c r="A20" s="263">
        <v>10</v>
      </c>
      <c r="B20" s="362" t="s">
        <v>37</v>
      </c>
      <c r="C20" s="465" t="s">
        <v>45</v>
      </c>
      <c r="D20" s="466">
        <v>44315</v>
      </c>
      <c r="E20" s="297">
        <v>322.60000000000002</v>
      </c>
      <c r="F20" s="297">
        <v>320.51666666666665</v>
      </c>
      <c r="G20" s="298">
        <v>313.63333333333333</v>
      </c>
      <c r="H20" s="298">
        <v>304.66666666666669</v>
      </c>
      <c r="I20" s="298">
        <v>297.78333333333336</v>
      </c>
      <c r="J20" s="298">
        <v>329.48333333333329</v>
      </c>
      <c r="K20" s="298">
        <v>336.36666666666662</v>
      </c>
      <c r="L20" s="298">
        <v>345.33333333333326</v>
      </c>
      <c r="M20" s="285">
        <v>327.39999999999998</v>
      </c>
      <c r="N20" s="285">
        <v>311.55</v>
      </c>
      <c r="O20" s="300">
        <v>17511000</v>
      </c>
      <c r="P20" s="301">
        <v>9.0824145019622507E-2</v>
      </c>
    </row>
    <row r="21" spans="1:16" ht="15">
      <c r="A21" s="263">
        <v>11</v>
      </c>
      <c r="B21" s="362" t="s">
        <v>51</v>
      </c>
      <c r="C21" s="465" t="s">
        <v>294</v>
      </c>
      <c r="D21" s="466">
        <v>44315</v>
      </c>
      <c r="E21" s="297">
        <v>979.45</v>
      </c>
      <c r="F21" s="297">
        <v>988.81666666666661</v>
      </c>
      <c r="G21" s="298">
        <v>965.63333333333321</v>
      </c>
      <c r="H21" s="298">
        <v>951.81666666666661</v>
      </c>
      <c r="I21" s="298">
        <v>928.63333333333321</v>
      </c>
      <c r="J21" s="298">
        <v>1002.6333333333332</v>
      </c>
      <c r="K21" s="298">
        <v>1025.8166666666666</v>
      </c>
      <c r="L21" s="298">
        <v>1039.6333333333332</v>
      </c>
      <c r="M21" s="285">
        <v>1012</v>
      </c>
      <c r="N21" s="285">
        <v>975</v>
      </c>
      <c r="O21" s="300">
        <v>930600</v>
      </c>
      <c r="P21" s="301">
        <v>0.13026052104208416</v>
      </c>
    </row>
    <row r="22" spans="1:16" ht="15">
      <c r="A22" s="263">
        <v>12</v>
      </c>
      <c r="B22" s="362" t="s">
        <v>39</v>
      </c>
      <c r="C22" s="465" t="s">
        <v>46</v>
      </c>
      <c r="D22" s="466">
        <v>44315</v>
      </c>
      <c r="E22" s="297">
        <v>3135.6</v>
      </c>
      <c r="F22" s="297">
        <v>3135.9</v>
      </c>
      <c r="G22" s="298">
        <v>3109.8</v>
      </c>
      <c r="H22" s="298">
        <v>3084</v>
      </c>
      <c r="I22" s="298">
        <v>3057.9</v>
      </c>
      <c r="J22" s="298">
        <v>3161.7000000000003</v>
      </c>
      <c r="K22" s="298">
        <v>3187.7999999999997</v>
      </c>
      <c r="L22" s="298">
        <v>3213.6000000000004</v>
      </c>
      <c r="M22" s="285">
        <v>3162</v>
      </c>
      <c r="N22" s="285">
        <v>3110.1</v>
      </c>
      <c r="O22" s="300">
        <v>1858000</v>
      </c>
      <c r="P22" s="301">
        <v>2.7370749239701411E-2</v>
      </c>
    </row>
    <row r="23" spans="1:16" ht="15">
      <c r="A23" s="263">
        <v>13</v>
      </c>
      <c r="B23" s="362" t="s">
        <v>43</v>
      </c>
      <c r="C23" s="465" t="s">
        <v>47</v>
      </c>
      <c r="D23" s="466">
        <v>44315</v>
      </c>
      <c r="E23" s="297">
        <v>225.9</v>
      </c>
      <c r="F23" s="297">
        <v>227.23333333333335</v>
      </c>
      <c r="G23" s="298">
        <v>223.7166666666667</v>
      </c>
      <c r="H23" s="298">
        <v>221.53333333333336</v>
      </c>
      <c r="I23" s="298">
        <v>218.01666666666671</v>
      </c>
      <c r="J23" s="298">
        <v>229.41666666666669</v>
      </c>
      <c r="K23" s="298">
        <v>232.93333333333334</v>
      </c>
      <c r="L23" s="298">
        <v>235.11666666666667</v>
      </c>
      <c r="M23" s="285">
        <v>230.75</v>
      </c>
      <c r="N23" s="285">
        <v>225.05</v>
      </c>
      <c r="O23" s="300">
        <v>11530000</v>
      </c>
      <c r="P23" s="301">
        <v>5.2007299270072992E-2</v>
      </c>
    </row>
    <row r="24" spans="1:16" ht="15">
      <c r="A24" s="263">
        <v>14</v>
      </c>
      <c r="B24" s="362" t="s">
        <v>43</v>
      </c>
      <c r="C24" s="465" t="s">
        <v>48</v>
      </c>
      <c r="D24" s="466">
        <v>44315</v>
      </c>
      <c r="E24" s="297">
        <v>123.1</v>
      </c>
      <c r="F24" s="297">
        <v>122.2</v>
      </c>
      <c r="G24" s="298">
        <v>118.80000000000001</v>
      </c>
      <c r="H24" s="298">
        <v>114.50000000000001</v>
      </c>
      <c r="I24" s="298">
        <v>111.10000000000002</v>
      </c>
      <c r="J24" s="298">
        <v>126.5</v>
      </c>
      <c r="K24" s="298">
        <v>129.9</v>
      </c>
      <c r="L24" s="298">
        <v>134.19999999999999</v>
      </c>
      <c r="M24" s="285">
        <v>125.6</v>
      </c>
      <c r="N24" s="285">
        <v>117.9</v>
      </c>
      <c r="O24" s="300">
        <v>44478000</v>
      </c>
      <c r="P24" s="301">
        <v>-2.0610384462940945E-2</v>
      </c>
    </row>
    <row r="25" spans="1:16" ht="15">
      <c r="A25" s="263">
        <v>15</v>
      </c>
      <c r="B25" s="362" t="s">
        <v>49</v>
      </c>
      <c r="C25" s="465" t="s">
        <v>50</v>
      </c>
      <c r="D25" s="466">
        <v>44315</v>
      </c>
      <c r="E25" s="297">
        <v>2658.85</v>
      </c>
      <c r="F25" s="297">
        <v>2657.65</v>
      </c>
      <c r="G25" s="298">
        <v>2641.3</v>
      </c>
      <c r="H25" s="298">
        <v>2623.75</v>
      </c>
      <c r="I25" s="298">
        <v>2607.4</v>
      </c>
      <c r="J25" s="298">
        <v>2675.2000000000003</v>
      </c>
      <c r="K25" s="298">
        <v>2691.5499999999997</v>
      </c>
      <c r="L25" s="298">
        <v>2709.1000000000004</v>
      </c>
      <c r="M25" s="285">
        <v>2674</v>
      </c>
      <c r="N25" s="285">
        <v>2640.1</v>
      </c>
      <c r="O25" s="300">
        <v>5155500</v>
      </c>
      <c r="P25" s="301">
        <v>-1.0650546919976972E-2</v>
      </c>
    </row>
    <row r="26" spans="1:16" ht="15">
      <c r="A26" s="263">
        <v>16</v>
      </c>
      <c r="B26" s="362" t="s">
        <v>53</v>
      </c>
      <c r="C26" s="465" t="s">
        <v>222</v>
      </c>
      <c r="D26" s="466">
        <v>44315</v>
      </c>
      <c r="E26" s="297">
        <v>1258.2</v>
      </c>
      <c r="F26" s="297">
        <v>1253.7666666666667</v>
      </c>
      <c r="G26" s="298">
        <v>1237.5333333333333</v>
      </c>
      <c r="H26" s="298">
        <v>1216.8666666666666</v>
      </c>
      <c r="I26" s="298">
        <v>1200.6333333333332</v>
      </c>
      <c r="J26" s="298">
        <v>1274.4333333333334</v>
      </c>
      <c r="K26" s="298">
        <v>1290.6666666666665</v>
      </c>
      <c r="L26" s="298">
        <v>1311.3333333333335</v>
      </c>
      <c r="M26" s="285">
        <v>1270</v>
      </c>
      <c r="N26" s="285">
        <v>1233.0999999999999</v>
      </c>
      <c r="O26" s="300">
        <v>2299000</v>
      </c>
      <c r="P26" s="301">
        <v>-5.0392399834779014E-2</v>
      </c>
    </row>
    <row r="27" spans="1:16" ht="15">
      <c r="A27" s="263">
        <v>17</v>
      </c>
      <c r="B27" s="362" t="s">
        <v>51</v>
      </c>
      <c r="C27" s="465" t="s">
        <v>52</v>
      </c>
      <c r="D27" s="466">
        <v>44315</v>
      </c>
      <c r="E27" s="297">
        <v>913.25</v>
      </c>
      <c r="F27" s="297">
        <v>917.01666666666677</v>
      </c>
      <c r="G27" s="298">
        <v>908.23333333333358</v>
      </c>
      <c r="H27" s="298">
        <v>903.21666666666681</v>
      </c>
      <c r="I27" s="298">
        <v>894.43333333333362</v>
      </c>
      <c r="J27" s="298">
        <v>922.03333333333353</v>
      </c>
      <c r="K27" s="298">
        <v>930.81666666666661</v>
      </c>
      <c r="L27" s="298">
        <v>935.83333333333348</v>
      </c>
      <c r="M27" s="285">
        <v>925.8</v>
      </c>
      <c r="N27" s="285">
        <v>912</v>
      </c>
      <c r="O27" s="300">
        <v>8944650</v>
      </c>
      <c r="P27" s="301">
        <v>4.5992115637319315E-3</v>
      </c>
    </row>
    <row r="28" spans="1:16" ht="15">
      <c r="A28" s="263">
        <v>18</v>
      </c>
      <c r="B28" s="362" t="s">
        <v>53</v>
      </c>
      <c r="C28" s="465" t="s">
        <v>54</v>
      </c>
      <c r="D28" s="466">
        <v>44315</v>
      </c>
      <c r="E28" s="297">
        <v>684.3</v>
      </c>
      <c r="F28" s="297">
        <v>688.43333333333339</v>
      </c>
      <c r="G28" s="298">
        <v>677.86666666666679</v>
      </c>
      <c r="H28" s="298">
        <v>671.43333333333339</v>
      </c>
      <c r="I28" s="298">
        <v>660.86666666666679</v>
      </c>
      <c r="J28" s="298">
        <v>694.86666666666679</v>
      </c>
      <c r="K28" s="298">
        <v>705.43333333333339</v>
      </c>
      <c r="L28" s="298">
        <v>711.86666666666679</v>
      </c>
      <c r="M28" s="285">
        <v>699</v>
      </c>
      <c r="N28" s="285">
        <v>682</v>
      </c>
      <c r="O28" s="300">
        <v>42244800</v>
      </c>
      <c r="P28" s="301">
        <v>-5.3681414929084023E-3</v>
      </c>
    </row>
    <row r="29" spans="1:16" ht="15">
      <c r="A29" s="263">
        <v>19</v>
      </c>
      <c r="B29" s="362" t="s">
        <v>43</v>
      </c>
      <c r="C29" s="465" t="s">
        <v>55</v>
      </c>
      <c r="D29" s="466">
        <v>44315</v>
      </c>
      <c r="E29" s="297">
        <v>3668.15</v>
      </c>
      <c r="F29" s="297">
        <v>3679.6</v>
      </c>
      <c r="G29" s="298">
        <v>3649.2999999999997</v>
      </c>
      <c r="H29" s="298">
        <v>3630.45</v>
      </c>
      <c r="I29" s="298">
        <v>3600.1499999999996</v>
      </c>
      <c r="J29" s="298">
        <v>3698.45</v>
      </c>
      <c r="K29" s="298">
        <v>3728.75</v>
      </c>
      <c r="L29" s="298">
        <v>3747.6</v>
      </c>
      <c r="M29" s="285">
        <v>3709.9</v>
      </c>
      <c r="N29" s="285">
        <v>3660.75</v>
      </c>
      <c r="O29" s="300">
        <v>2018000</v>
      </c>
      <c r="P29" s="301">
        <v>-8.840864440078585E-3</v>
      </c>
    </row>
    <row r="30" spans="1:16" ht="15">
      <c r="A30" s="263">
        <v>20</v>
      </c>
      <c r="B30" s="362" t="s">
        <v>56</v>
      </c>
      <c r="C30" s="465" t="s">
        <v>57</v>
      </c>
      <c r="D30" s="466">
        <v>44315</v>
      </c>
      <c r="E30" s="297">
        <v>9680.5</v>
      </c>
      <c r="F30" s="297">
        <v>9695.9166666666661</v>
      </c>
      <c r="G30" s="298">
        <v>9616.5333333333328</v>
      </c>
      <c r="H30" s="298">
        <v>9552.5666666666675</v>
      </c>
      <c r="I30" s="298">
        <v>9473.1833333333343</v>
      </c>
      <c r="J30" s="298">
        <v>9759.8833333333314</v>
      </c>
      <c r="K30" s="298">
        <v>9839.2666666666664</v>
      </c>
      <c r="L30" s="298">
        <v>9903.2333333333299</v>
      </c>
      <c r="M30" s="285">
        <v>9775.2999999999993</v>
      </c>
      <c r="N30" s="285">
        <v>9631.9500000000007</v>
      </c>
      <c r="O30" s="300">
        <v>559750</v>
      </c>
      <c r="P30" s="301">
        <v>-4.7031283251755693E-2</v>
      </c>
    </row>
    <row r="31" spans="1:16" ht="15">
      <c r="A31" s="263">
        <v>21</v>
      </c>
      <c r="B31" s="362" t="s">
        <v>56</v>
      </c>
      <c r="C31" s="465" t="s">
        <v>58</v>
      </c>
      <c r="D31" s="466">
        <v>44315</v>
      </c>
      <c r="E31" s="297">
        <v>5061.2</v>
      </c>
      <c r="F31" s="297">
        <v>5081.6333333333332</v>
      </c>
      <c r="G31" s="298">
        <v>5025.6666666666661</v>
      </c>
      <c r="H31" s="298">
        <v>4990.1333333333332</v>
      </c>
      <c r="I31" s="298">
        <v>4934.1666666666661</v>
      </c>
      <c r="J31" s="298">
        <v>5117.1666666666661</v>
      </c>
      <c r="K31" s="298">
        <v>5173.1333333333332</v>
      </c>
      <c r="L31" s="298">
        <v>5208.6666666666661</v>
      </c>
      <c r="M31" s="285">
        <v>5137.6000000000004</v>
      </c>
      <c r="N31" s="285">
        <v>5046.1000000000004</v>
      </c>
      <c r="O31" s="300">
        <v>3650250</v>
      </c>
      <c r="P31" s="301">
        <v>2.6721046339919837E-2</v>
      </c>
    </row>
    <row r="32" spans="1:16" ht="15">
      <c r="A32" s="263">
        <v>22</v>
      </c>
      <c r="B32" s="362" t="s">
        <v>43</v>
      </c>
      <c r="C32" s="465" t="s">
        <v>59</v>
      </c>
      <c r="D32" s="466">
        <v>44315</v>
      </c>
      <c r="E32" s="297">
        <v>1688.6</v>
      </c>
      <c r="F32" s="297">
        <v>1691.8999999999999</v>
      </c>
      <c r="G32" s="298">
        <v>1671.7499999999998</v>
      </c>
      <c r="H32" s="298">
        <v>1654.8999999999999</v>
      </c>
      <c r="I32" s="298">
        <v>1634.7499999999998</v>
      </c>
      <c r="J32" s="298">
        <v>1708.7499999999998</v>
      </c>
      <c r="K32" s="298">
        <v>1728.8999999999999</v>
      </c>
      <c r="L32" s="298">
        <v>1745.7499999999998</v>
      </c>
      <c r="M32" s="285">
        <v>1712.05</v>
      </c>
      <c r="N32" s="285">
        <v>1675.05</v>
      </c>
      <c r="O32" s="300">
        <v>1599600</v>
      </c>
      <c r="P32" s="301">
        <v>6.5441731688900074E-3</v>
      </c>
    </row>
    <row r="33" spans="1:16" ht="15">
      <c r="A33" s="263">
        <v>23</v>
      </c>
      <c r="B33" s="362" t="s">
        <v>53</v>
      </c>
      <c r="C33" s="465" t="s">
        <v>229</v>
      </c>
      <c r="D33" s="466">
        <v>44315</v>
      </c>
      <c r="E33" s="297">
        <v>357.3</v>
      </c>
      <c r="F33" s="297">
        <v>356.86666666666662</v>
      </c>
      <c r="G33" s="298">
        <v>350.93333333333322</v>
      </c>
      <c r="H33" s="298">
        <v>344.56666666666661</v>
      </c>
      <c r="I33" s="298">
        <v>338.63333333333321</v>
      </c>
      <c r="J33" s="298">
        <v>363.23333333333323</v>
      </c>
      <c r="K33" s="298">
        <v>369.16666666666663</v>
      </c>
      <c r="L33" s="298">
        <v>375.53333333333325</v>
      </c>
      <c r="M33" s="285">
        <v>362.8</v>
      </c>
      <c r="N33" s="285">
        <v>350.5</v>
      </c>
      <c r="O33" s="300">
        <v>16432200</v>
      </c>
      <c r="P33" s="301">
        <v>-1.5312260745925844E-3</v>
      </c>
    </row>
    <row r="34" spans="1:16" ht="15">
      <c r="A34" s="263">
        <v>24</v>
      </c>
      <c r="B34" s="362" t="s">
        <v>53</v>
      </c>
      <c r="C34" s="465" t="s">
        <v>60</v>
      </c>
      <c r="D34" s="466">
        <v>44315</v>
      </c>
      <c r="E34" s="297">
        <v>73.849999999999994</v>
      </c>
      <c r="F34" s="297">
        <v>74.416666666666671</v>
      </c>
      <c r="G34" s="298">
        <v>72.933333333333337</v>
      </c>
      <c r="H34" s="298">
        <v>72.016666666666666</v>
      </c>
      <c r="I34" s="298">
        <v>70.533333333333331</v>
      </c>
      <c r="J34" s="298">
        <v>75.333333333333343</v>
      </c>
      <c r="K34" s="298">
        <v>76.816666666666663</v>
      </c>
      <c r="L34" s="298">
        <v>77.733333333333348</v>
      </c>
      <c r="M34" s="285">
        <v>75.900000000000006</v>
      </c>
      <c r="N34" s="285">
        <v>73.5</v>
      </c>
      <c r="O34" s="300">
        <v>122838300</v>
      </c>
      <c r="P34" s="301">
        <v>-1.1393596986817326E-2</v>
      </c>
    </row>
    <row r="35" spans="1:16" ht="15">
      <c r="A35" s="263">
        <v>25</v>
      </c>
      <c r="B35" s="362" t="s">
        <v>49</v>
      </c>
      <c r="C35" s="465" t="s">
        <v>62</v>
      </c>
      <c r="D35" s="466">
        <v>44315</v>
      </c>
      <c r="E35" s="297">
        <v>1414.55</v>
      </c>
      <c r="F35" s="297">
        <v>1411.9333333333334</v>
      </c>
      <c r="G35" s="298">
        <v>1400.6666666666667</v>
      </c>
      <c r="H35" s="298">
        <v>1386.7833333333333</v>
      </c>
      <c r="I35" s="298">
        <v>1375.5166666666667</v>
      </c>
      <c r="J35" s="298">
        <v>1425.8166666666668</v>
      </c>
      <c r="K35" s="298">
        <v>1437.0833333333333</v>
      </c>
      <c r="L35" s="298">
        <v>1450.9666666666669</v>
      </c>
      <c r="M35" s="285">
        <v>1423.2</v>
      </c>
      <c r="N35" s="285">
        <v>1398.05</v>
      </c>
      <c r="O35" s="300">
        <v>1771550</v>
      </c>
      <c r="P35" s="301">
        <v>2.4491094147582698E-2</v>
      </c>
    </row>
    <row r="36" spans="1:16" ht="15">
      <c r="A36" s="263">
        <v>26</v>
      </c>
      <c r="B36" s="362" t="s">
        <v>63</v>
      </c>
      <c r="C36" s="465" t="s">
        <v>64</v>
      </c>
      <c r="D36" s="466">
        <v>44315</v>
      </c>
      <c r="E36" s="297">
        <v>130.94999999999999</v>
      </c>
      <c r="F36" s="297">
        <v>131.88333333333335</v>
      </c>
      <c r="G36" s="298">
        <v>129.3666666666667</v>
      </c>
      <c r="H36" s="298">
        <v>127.78333333333336</v>
      </c>
      <c r="I36" s="298">
        <v>125.26666666666671</v>
      </c>
      <c r="J36" s="298">
        <v>133.4666666666667</v>
      </c>
      <c r="K36" s="298">
        <v>135.98333333333335</v>
      </c>
      <c r="L36" s="298">
        <v>137.56666666666669</v>
      </c>
      <c r="M36" s="285">
        <v>134.4</v>
      </c>
      <c r="N36" s="285">
        <v>130.30000000000001</v>
      </c>
      <c r="O36" s="300">
        <v>44201600</v>
      </c>
      <c r="P36" s="301">
        <v>3.3404406538734895E-2</v>
      </c>
    </row>
    <row r="37" spans="1:16" ht="15">
      <c r="A37" s="263">
        <v>27</v>
      </c>
      <c r="B37" s="362" t="s">
        <v>49</v>
      </c>
      <c r="C37" s="465" t="s">
        <v>65</v>
      </c>
      <c r="D37" s="466">
        <v>44315</v>
      </c>
      <c r="E37" s="297">
        <v>767.55</v>
      </c>
      <c r="F37" s="297">
        <v>764.68333333333339</v>
      </c>
      <c r="G37" s="298">
        <v>759.41666666666674</v>
      </c>
      <c r="H37" s="298">
        <v>751.2833333333333</v>
      </c>
      <c r="I37" s="298">
        <v>746.01666666666665</v>
      </c>
      <c r="J37" s="298">
        <v>772.81666666666683</v>
      </c>
      <c r="K37" s="298">
        <v>778.08333333333348</v>
      </c>
      <c r="L37" s="298">
        <v>786.21666666666692</v>
      </c>
      <c r="M37" s="285">
        <v>769.95</v>
      </c>
      <c r="N37" s="285">
        <v>756.55</v>
      </c>
      <c r="O37" s="300">
        <v>3116300</v>
      </c>
      <c r="P37" s="301">
        <v>-2.9462144570058239E-2</v>
      </c>
    </row>
    <row r="38" spans="1:16" ht="15">
      <c r="A38" s="263">
        <v>28</v>
      </c>
      <c r="B38" s="362" t="s">
        <v>43</v>
      </c>
      <c r="C38" s="465" t="s">
        <v>66</v>
      </c>
      <c r="D38" s="466">
        <v>44315</v>
      </c>
      <c r="E38" s="297">
        <v>618.6</v>
      </c>
      <c r="F38" s="297">
        <v>620.30000000000007</v>
      </c>
      <c r="G38" s="298">
        <v>615.45000000000016</v>
      </c>
      <c r="H38" s="298">
        <v>612.30000000000007</v>
      </c>
      <c r="I38" s="298">
        <v>607.45000000000016</v>
      </c>
      <c r="J38" s="298">
        <v>623.45000000000016</v>
      </c>
      <c r="K38" s="298">
        <v>628.30000000000007</v>
      </c>
      <c r="L38" s="298">
        <v>631.45000000000016</v>
      </c>
      <c r="M38" s="285">
        <v>625.15</v>
      </c>
      <c r="N38" s="285">
        <v>617.15</v>
      </c>
      <c r="O38" s="300">
        <v>5488500</v>
      </c>
      <c r="P38" s="301">
        <v>-2.737905369484317E-2</v>
      </c>
    </row>
    <row r="39" spans="1:16" ht="15">
      <c r="A39" s="263">
        <v>29</v>
      </c>
      <c r="B39" s="362" t="s">
        <v>67</v>
      </c>
      <c r="C39" s="465" t="s">
        <v>68</v>
      </c>
      <c r="D39" s="466">
        <v>44315</v>
      </c>
      <c r="E39" s="297">
        <v>544.85</v>
      </c>
      <c r="F39" s="297">
        <v>545.88333333333333</v>
      </c>
      <c r="G39" s="298">
        <v>541.76666666666665</v>
      </c>
      <c r="H39" s="298">
        <v>538.68333333333328</v>
      </c>
      <c r="I39" s="298">
        <v>534.56666666666661</v>
      </c>
      <c r="J39" s="298">
        <v>548.9666666666667</v>
      </c>
      <c r="K39" s="298">
        <v>553.08333333333326</v>
      </c>
      <c r="L39" s="298">
        <v>556.16666666666674</v>
      </c>
      <c r="M39" s="285">
        <v>550</v>
      </c>
      <c r="N39" s="285">
        <v>542.79999999999995</v>
      </c>
      <c r="O39" s="300">
        <v>97605081</v>
      </c>
      <c r="P39" s="301">
        <v>1.02498275729941E-2</v>
      </c>
    </row>
    <row r="40" spans="1:16" ht="15">
      <c r="A40" s="263">
        <v>30</v>
      </c>
      <c r="B40" s="362" t="s">
        <v>63</v>
      </c>
      <c r="C40" s="465" t="s">
        <v>69</v>
      </c>
      <c r="D40" s="466">
        <v>44315</v>
      </c>
      <c r="E40" s="297">
        <v>51.95</v>
      </c>
      <c r="F40" s="297">
        <v>51.816666666666663</v>
      </c>
      <c r="G40" s="298">
        <v>50.183333333333323</v>
      </c>
      <c r="H40" s="298">
        <v>48.416666666666657</v>
      </c>
      <c r="I40" s="298">
        <v>46.783333333333317</v>
      </c>
      <c r="J40" s="298">
        <v>53.583333333333329</v>
      </c>
      <c r="K40" s="298">
        <v>55.216666666666669</v>
      </c>
      <c r="L40" s="298">
        <v>56.983333333333334</v>
      </c>
      <c r="M40" s="285">
        <v>53.45</v>
      </c>
      <c r="N40" s="285">
        <v>50.05</v>
      </c>
      <c r="O40" s="300">
        <v>108822000</v>
      </c>
      <c r="P40" s="301">
        <v>7.3989637305699477E-2</v>
      </c>
    </row>
    <row r="41" spans="1:16" ht="15">
      <c r="A41" s="263">
        <v>31</v>
      </c>
      <c r="B41" s="362" t="s">
        <v>51</v>
      </c>
      <c r="C41" s="465" t="s">
        <v>70</v>
      </c>
      <c r="D41" s="466">
        <v>44315</v>
      </c>
      <c r="E41" s="297">
        <v>415.75</v>
      </c>
      <c r="F41" s="297">
        <v>416.31666666666666</v>
      </c>
      <c r="G41" s="298">
        <v>413.63333333333333</v>
      </c>
      <c r="H41" s="298">
        <v>411.51666666666665</v>
      </c>
      <c r="I41" s="298">
        <v>408.83333333333331</v>
      </c>
      <c r="J41" s="298">
        <v>418.43333333333334</v>
      </c>
      <c r="K41" s="298">
        <v>421.11666666666662</v>
      </c>
      <c r="L41" s="298">
        <v>423.23333333333335</v>
      </c>
      <c r="M41" s="285">
        <v>419</v>
      </c>
      <c r="N41" s="285">
        <v>414.2</v>
      </c>
      <c r="O41" s="300">
        <v>14358900</v>
      </c>
      <c r="P41" s="301">
        <v>6.4112838595928832E-4</v>
      </c>
    </row>
    <row r="42" spans="1:16" ht="15">
      <c r="A42" s="263">
        <v>32</v>
      </c>
      <c r="B42" s="362" t="s">
        <v>43</v>
      </c>
      <c r="C42" s="465" t="s">
        <v>71</v>
      </c>
      <c r="D42" s="466">
        <v>44315</v>
      </c>
      <c r="E42" s="297">
        <v>14779.05</v>
      </c>
      <c r="F42" s="297">
        <v>14758.316666666666</v>
      </c>
      <c r="G42" s="298">
        <v>14619.633333333331</v>
      </c>
      <c r="H42" s="298">
        <v>14460.216666666665</v>
      </c>
      <c r="I42" s="298">
        <v>14321.533333333331</v>
      </c>
      <c r="J42" s="298">
        <v>14917.733333333332</v>
      </c>
      <c r="K42" s="298">
        <v>15056.416666666666</v>
      </c>
      <c r="L42" s="298">
        <v>15215.833333333332</v>
      </c>
      <c r="M42" s="285">
        <v>14897</v>
      </c>
      <c r="N42" s="285">
        <v>14598.9</v>
      </c>
      <c r="O42" s="300">
        <v>104800</v>
      </c>
      <c r="P42" s="301">
        <v>2.9975429975429974E-2</v>
      </c>
    </row>
    <row r="43" spans="1:16" ht="15">
      <c r="A43" s="263">
        <v>33</v>
      </c>
      <c r="B43" s="362" t="s">
        <v>72</v>
      </c>
      <c r="C43" s="465" t="s">
        <v>73</v>
      </c>
      <c r="D43" s="466">
        <v>44315</v>
      </c>
      <c r="E43" s="297">
        <v>432.25</v>
      </c>
      <c r="F43" s="297">
        <v>433.66666666666669</v>
      </c>
      <c r="G43" s="298">
        <v>429.43333333333339</v>
      </c>
      <c r="H43" s="298">
        <v>426.61666666666673</v>
      </c>
      <c r="I43" s="298">
        <v>422.38333333333344</v>
      </c>
      <c r="J43" s="298">
        <v>436.48333333333335</v>
      </c>
      <c r="K43" s="298">
        <v>440.71666666666658</v>
      </c>
      <c r="L43" s="298">
        <v>443.5333333333333</v>
      </c>
      <c r="M43" s="285">
        <v>437.9</v>
      </c>
      <c r="N43" s="285">
        <v>430.85</v>
      </c>
      <c r="O43" s="300">
        <v>47048400</v>
      </c>
      <c r="P43" s="301">
        <v>-9.3238326258338385E-3</v>
      </c>
    </row>
    <row r="44" spans="1:16" ht="15">
      <c r="A44" s="263">
        <v>34</v>
      </c>
      <c r="B44" s="362" t="s">
        <v>49</v>
      </c>
      <c r="C44" s="465" t="s">
        <v>74</v>
      </c>
      <c r="D44" s="466">
        <v>44315</v>
      </c>
      <c r="E44" s="297">
        <v>3820.6</v>
      </c>
      <c r="F44" s="297">
        <v>3802.2666666666664</v>
      </c>
      <c r="G44" s="298">
        <v>3768.083333333333</v>
      </c>
      <c r="H44" s="298">
        <v>3715.5666666666666</v>
      </c>
      <c r="I44" s="298">
        <v>3681.3833333333332</v>
      </c>
      <c r="J44" s="298">
        <v>3854.7833333333328</v>
      </c>
      <c r="K44" s="298">
        <v>3888.9666666666662</v>
      </c>
      <c r="L44" s="298">
        <v>3941.4833333333327</v>
      </c>
      <c r="M44" s="285">
        <v>3836.45</v>
      </c>
      <c r="N44" s="285">
        <v>3749.75</v>
      </c>
      <c r="O44" s="300">
        <v>1900800</v>
      </c>
      <c r="P44" s="301">
        <v>1.5601624278692027E-2</v>
      </c>
    </row>
    <row r="45" spans="1:16" ht="15">
      <c r="A45" s="263">
        <v>35</v>
      </c>
      <c r="B45" s="362" t="s">
        <v>51</v>
      </c>
      <c r="C45" s="465" t="s">
        <v>75</v>
      </c>
      <c r="D45" s="466">
        <v>44315</v>
      </c>
      <c r="E45" s="297">
        <v>473.65</v>
      </c>
      <c r="F45" s="297">
        <v>472.2</v>
      </c>
      <c r="G45" s="298">
        <v>465.45</v>
      </c>
      <c r="H45" s="298">
        <v>457.25</v>
      </c>
      <c r="I45" s="298">
        <v>450.5</v>
      </c>
      <c r="J45" s="298">
        <v>480.4</v>
      </c>
      <c r="K45" s="298">
        <v>487.15</v>
      </c>
      <c r="L45" s="298">
        <v>495.34999999999997</v>
      </c>
      <c r="M45" s="285">
        <v>478.95</v>
      </c>
      <c r="N45" s="285">
        <v>464</v>
      </c>
      <c r="O45" s="300">
        <v>10443400</v>
      </c>
      <c r="P45" s="301">
        <v>-4.6404178384893531E-2</v>
      </c>
    </row>
    <row r="46" spans="1:16" ht="15">
      <c r="A46" s="263">
        <v>36</v>
      </c>
      <c r="B46" s="362" t="s">
        <v>53</v>
      </c>
      <c r="C46" s="465" t="s">
        <v>76</v>
      </c>
      <c r="D46" s="466">
        <v>44315</v>
      </c>
      <c r="E46" s="297">
        <v>148.1</v>
      </c>
      <c r="F46" s="297">
        <v>149.21666666666667</v>
      </c>
      <c r="G46" s="298">
        <v>146.08333333333334</v>
      </c>
      <c r="H46" s="298">
        <v>144.06666666666666</v>
      </c>
      <c r="I46" s="298">
        <v>140.93333333333334</v>
      </c>
      <c r="J46" s="298">
        <v>151.23333333333335</v>
      </c>
      <c r="K46" s="298">
        <v>154.36666666666667</v>
      </c>
      <c r="L46" s="298">
        <v>156.38333333333335</v>
      </c>
      <c r="M46" s="285">
        <v>152.35</v>
      </c>
      <c r="N46" s="285">
        <v>147.19999999999999</v>
      </c>
      <c r="O46" s="300">
        <v>58843800</v>
      </c>
      <c r="P46" s="301">
        <v>3.4994014181784694E-3</v>
      </c>
    </row>
    <row r="47" spans="1:16" ht="15">
      <c r="A47" s="263">
        <v>37</v>
      </c>
      <c r="B47" s="362" t="s">
        <v>56</v>
      </c>
      <c r="C47" s="465" t="s">
        <v>81</v>
      </c>
      <c r="D47" s="466">
        <v>44315</v>
      </c>
      <c r="E47" s="297">
        <v>566.25</v>
      </c>
      <c r="F47" s="297">
        <v>571.73333333333335</v>
      </c>
      <c r="G47" s="298">
        <v>558.76666666666665</v>
      </c>
      <c r="H47" s="298">
        <v>551.2833333333333</v>
      </c>
      <c r="I47" s="298">
        <v>538.31666666666661</v>
      </c>
      <c r="J47" s="298">
        <v>579.2166666666667</v>
      </c>
      <c r="K47" s="298">
        <v>592.18333333333339</v>
      </c>
      <c r="L47" s="298">
        <v>599.66666666666674</v>
      </c>
      <c r="M47" s="285">
        <v>584.70000000000005</v>
      </c>
      <c r="N47" s="285">
        <v>564.25</v>
      </c>
      <c r="O47" s="300">
        <v>6117500</v>
      </c>
      <c r="P47" s="301">
        <v>-4.0015692428403297E-2</v>
      </c>
    </row>
    <row r="48" spans="1:16" ht="15">
      <c r="A48" s="263">
        <v>38</v>
      </c>
      <c r="B48" s="382" t="s">
        <v>51</v>
      </c>
      <c r="C48" s="465" t="s">
        <v>82</v>
      </c>
      <c r="D48" s="466">
        <v>44315</v>
      </c>
      <c r="E48" s="297">
        <v>846.45</v>
      </c>
      <c r="F48" s="297">
        <v>848.16666666666663</v>
      </c>
      <c r="G48" s="298">
        <v>842.13333333333321</v>
      </c>
      <c r="H48" s="298">
        <v>837.81666666666661</v>
      </c>
      <c r="I48" s="298">
        <v>831.78333333333319</v>
      </c>
      <c r="J48" s="298">
        <v>852.48333333333323</v>
      </c>
      <c r="K48" s="298">
        <v>858.51666666666677</v>
      </c>
      <c r="L48" s="298">
        <v>862.83333333333326</v>
      </c>
      <c r="M48" s="285">
        <v>854.2</v>
      </c>
      <c r="N48" s="285">
        <v>843.85</v>
      </c>
      <c r="O48" s="300">
        <v>10709400</v>
      </c>
      <c r="P48" s="301">
        <v>-8.0674292594822405E-3</v>
      </c>
    </row>
    <row r="49" spans="1:16" ht="15">
      <c r="A49" s="263">
        <v>39</v>
      </c>
      <c r="B49" s="362" t="s">
        <v>39</v>
      </c>
      <c r="C49" s="465" t="s">
        <v>83</v>
      </c>
      <c r="D49" s="466">
        <v>44315</v>
      </c>
      <c r="E49" s="297">
        <v>132.15</v>
      </c>
      <c r="F49" s="297">
        <v>132.70000000000002</v>
      </c>
      <c r="G49" s="298">
        <v>131.25000000000003</v>
      </c>
      <c r="H49" s="298">
        <v>130.35000000000002</v>
      </c>
      <c r="I49" s="298">
        <v>128.90000000000003</v>
      </c>
      <c r="J49" s="298">
        <v>133.60000000000002</v>
      </c>
      <c r="K49" s="298">
        <v>135.05000000000001</v>
      </c>
      <c r="L49" s="298">
        <v>135.95000000000002</v>
      </c>
      <c r="M49" s="285">
        <v>134.15</v>
      </c>
      <c r="N49" s="285">
        <v>131.80000000000001</v>
      </c>
      <c r="O49" s="300">
        <v>47136600</v>
      </c>
      <c r="P49" s="301">
        <v>6.2763382049672734E-3</v>
      </c>
    </row>
    <row r="50" spans="1:16" ht="15">
      <c r="A50" s="263">
        <v>40</v>
      </c>
      <c r="B50" s="362" t="s">
        <v>106</v>
      </c>
      <c r="C50" s="465" t="s">
        <v>822</v>
      </c>
      <c r="D50" s="466">
        <v>44315</v>
      </c>
      <c r="E50" s="297">
        <v>3100.15</v>
      </c>
      <c r="F50" s="297">
        <v>3124.4333333333329</v>
      </c>
      <c r="G50" s="298">
        <v>3049.1666666666661</v>
      </c>
      <c r="H50" s="298">
        <v>2998.1833333333329</v>
      </c>
      <c r="I50" s="298">
        <v>2922.9166666666661</v>
      </c>
      <c r="J50" s="298">
        <v>3175.4166666666661</v>
      </c>
      <c r="K50" s="298">
        <v>3250.6833333333334</v>
      </c>
      <c r="L50" s="298">
        <v>3301.6666666666661</v>
      </c>
      <c r="M50" s="285">
        <v>3199.7</v>
      </c>
      <c r="N50" s="285">
        <v>3073.45</v>
      </c>
      <c r="O50" s="300">
        <v>754125</v>
      </c>
      <c r="P50" s="301">
        <v>4.1968911917098443E-2</v>
      </c>
    </row>
    <row r="51" spans="1:16" ht="15">
      <c r="A51" s="263">
        <v>41</v>
      </c>
      <c r="B51" s="362" t="s">
        <v>49</v>
      </c>
      <c r="C51" s="465" t="s">
        <v>84</v>
      </c>
      <c r="D51" s="466">
        <v>44315</v>
      </c>
      <c r="E51" s="297">
        <v>1595.35</v>
      </c>
      <c r="F51" s="297">
        <v>1585.5166666666667</v>
      </c>
      <c r="G51" s="298">
        <v>1571.1333333333332</v>
      </c>
      <c r="H51" s="298">
        <v>1546.9166666666665</v>
      </c>
      <c r="I51" s="298">
        <v>1532.5333333333331</v>
      </c>
      <c r="J51" s="298">
        <v>1609.7333333333333</v>
      </c>
      <c r="K51" s="298">
        <v>1624.116666666667</v>
      </c>
      <c r="L51" s="298">
        <v>1648.3333333333335</v>
      </c>
      <c r="M51" s="285">
        <v>1599.9</v>
      </c>
      <c r="N51" s="285">
        <v>1561.3</v>
      </c>
      <c r="O51" s="300">
        <v>3641400</v>
      </c>
      <c r="P51" s="301">
        <v>-5.5438730644236283E-3</v>
      </c>
    </row>
    <row r="52" spans="1:16" ht="15">
      <c r="A52" s="263">
        <v>42</v>
      </c>
      <c r="B52" s="362" t="s">
        <v>39</v>
      </c>
      <c r="C52" s="465" t="s">
        <v>85</v>
      </c>
      <c r="D52" s="466">
        <v>44315</v>
      </c>
      <c r="E52" s="297">
        <v>594</v>
      </c>
      <c r="F52" s="297">
        <v>595.4666666666667</v>
      </c>
      <c r="G52" s="298">
        <v>587.93333333333339</v>
      </c>
      <c r="H52" s="298">
        <v>581.86666666666667</v>
      </c>
      <c r="I52" s="298">
        <v>574.33333333333337</v>
      </c>
      <c r="J52" s="298">
        <v>601.53333333333342</v>
      </c>
      <c r="K52" s="298">
        <v>609.06666666666672</v>
      </c>
      <c r="L52" s="298">
        <v>615.13333333333344</v>
      </c>
      <c r="M52" s="285">
        <v>603</v>
      </c>
      <c r="N52" s="285">
        <v>589.4</v>
      </c>
      <c r="O52" s="300">
        <v>5762781</v>
      </c>
      <c r="P52" s="301">
        <v>-2.5634249471458773E-2</v>
      </c>
    </row>
    <row r="53" spans="1:16" ht="15">
      <c r="A53" s="263">
        <v>43</v>
      </c>
      <c r="B53" s="362" t="s">
        <v>53</v>
      </c>
      <c r="C53" s="465" t="s">
        <v>231</v>
      </c>
      <c r="D53" s="466">
        <v>44315</v>
      </c>
      <c r="E53" s="297">
        <v>167</v>
      </c>
      <c r="F53" s="297">
        <v>167.20000000000002</v>
      </c>
      <c r="G53" s="298">
        <v>165.40000000000003</v>
      </c>
      <c r="H53" s="298">
        <v>163.80000000000001</v>
      </c>
      <c r="I53" s="298">
        <v>162.00000000000003</v>
      </c>
      <c r="J53" s="298">
        <v>168.80000000000004</v>
      </c>
      <c r="K53" s="298">
        <v>170.60000000000005</v>
      </c>
      <c r="L53" s="298">
        <v>172.20000000000005</v>
      </c>
      <c r="M53" s="285">
        <v>169</v>
      </c>
      <c r="N53" s="285">
        <v>165.6</v>
      </c>
      <c r="O53" s="300">
        <v>8118900</v>
      </c>
      <c r="P53" s="301">
        <v>-5.7574667146455559E-2</v>
      </c>
    </row>
    <row r="54" spans="1:16" ht="15">
      <c r="A54" s="263">
        <v>44</v>
      </c>
      <c r="B54" s="362" t="s">
        <v>63</v>
      </c>
      <c r="C54" s="465" t="s">
        <v>86</v>
      </c>
      <c r="D54" s="466">
        <v>44315</v>
      </c>
      <c r="E54" s="297">
        <v>888.4</v>
      </c>
      <c r="F54" s="297">
        <v>892.76666666666677</v>
      </c>
      <c r="G54" s="298">
        <v>880.63333333333355</v>
      </c>
      <c r="H54" s="298">
        <v>872.86666666666679</v>
      </c>
      <c r="I54" s="298">
        <v>860.73333333333358</v>
      </c>
      <c r="J54" s="298">
        <v>900.53333333333353</v>
      </c>
      <c r="K54" s="298">
        <v>912.66666666666674</v>
      </c>
      <c r="L54" s="298">
        <v>920.43333333333351</v>
      </c>
      <c r="M54" s="285">
        <v>904.9</v>
      </c>
      <c r="N54" s="285">
        <v>885</v>
      </c>
      <c r="O54" s="300">
        <v>1730400</v>
      </c>
      <c r="P54" s="301">
        <v>-4.9439683586025046E-2</v>
      </c>
    </row>
    <row r="55" spans="1:16" ht="15">
      <c r="A55" s="263">
        <v>45</v>
      </c>
      <c r="B55" s="362" t="s">
        <v>49</v>
      </c>
      <c r="C55" s="465" t="s">
        <v>87</v>
      </c>
      <c r="D55" s="466">
        <v>44315</v>
      </c>
      <c r="E55" s="297">
        <v>561.65</v>
      </c>
      <c r="F55" s="297">
        <v>558.93333333333328</v>
      </c>
      <c r="G55" s="298">
        <v>554.26666666666654</v>
      </c>
      <c r="H55" s="298">
        <v>546.88333333333321</v>
      </c>
      <c r="I55" s="298">
        <v>542.21666666666647</v>
      </c>
      <c r="J55" s="298">
        <v>566.31666666666661</v>
      </c>
      <c r="K55" s="298">
        <v>570.98333333333335</v>
      </c>
      <c r="L55" s="298">
        <v>578.36666666666667</v>
      </c>
      <c r="M55" s="285">
        <v>563.6</v>
      </c>
      <c r="N55" s="285">
        <v>551.54999999999995</v>
      </c>
      <c r="O55" s="300">
        <v>8262500</v>
      </c>
      <c r="P55" s="301">
        <v>1.8019405513630064E-2</v>
      </c>
    </row>
    <row r="56" spans="1:16" ht="15">
      <c r="A56" s="263">
        <v>46</v>
      </c>
      <c r="B56" s="362" t="s">
        <v>841</v>
      </c>
      <c r="C56" s="465" t="s">
        <v>342</v>
      </c>
      <c r="D56" s="466">
        <v>44315</v>
      </c>
      <c r="E56" s="297">
        <v>1722.65</v>
      </c>
      <c r="F56" s="297">
        <v>1730.3833333333332</v>
      </c>
      <c r="G56" s="298">
        <v>1702.3666666666663</v>
      </c>
      <c r="H56" s="298">
        <v>1682.083333333333</v>
      </c>
      <c r="I56" s="298">
        <v>1654.0666666666662</v>
      </c>
      <c r="J56" s="298">
        <v>1750.6666666666665</v>
      </c>
      <c r="K56" s="298">
        <v>1778.6833333333334</v>
      </c>
      <c r="L56" s="298">
        <v>1798.9666666666667</v>
      </c>
      <c r="M56" s="285">
        <v>1758.4</v>
      </c>
      <c r="N56" s="285">
        <v>1710.1</v>
      </c>
      <c r="O56" s="300">
        <v>1127000</v>
      </c>
      <c r="P56" s="301">
        <v>1.303370786516854E-2</v>
      </c>
    </row>
    <row r="57" spans="1:16" ht="15">
      <c r="A57" s="263">
        <v>47</v>
      </c>
      <c r="B57" s="362" t="s">
        <v>51</v>
      </c>
      <c r="C57" s="465" t="s">
        <v>90</v>
      </c>
      <c r="D57" s="466">
        <v>44315</v>
      </c>
      <c r="E57" s="297">
        <v>3735.5</v>
      </c>
      <c r="F57" s="297">
        <v>3752.5166666666664</v>
      </c>
      <c r="G57" s="298">
        <v>3686.0333333333328</v>
      </c>
      <c r="H57" s="298">
        <v>3636.5666666666666</v>
      </c>
      <c r="I57" s="298">
        <v>3570.083333333333</v>
      </c>
      <c r="J57" s="298">
        <v>3801.9833333333327</v>
      </c>
      <c r="K57" s="298">
        <v>3868.4666666666662</v>
      </c>
      <c r="L57" s="298">
        <v>3917.9333333333325</v>
      </c>
      <c r="M57" s="285">
        <v>3819</v>
      </c>
      <c r="N57" s="285">
        <v>3703.05</v>
      </c>
      <c r="O57" s="300">
        <v>2604400</v>
      </c>
      <c r="P57" s="301">
        <v>2.3043244488824027E-4</v>
      </c>
    </row>
    <row r="58" spans="1:16" ht="15">
      <c r="A58" s="263">
        <v>48</v>
      </c>
      <c r="B58" s="362" t="s">
        <v>91</v>
      </c>
      <c r="C58" s="465" t="s">
        <v>92</v>
      </c>
      <c r="D58" s="466">
        <v>44315</v>
      </c>
      <c r="E58" s="297">
        <v>282.2</v>
      </c>
      <c r="F58" s="297">
        <v>284.06666666666666</v>
      </c>
      <c r="G58" s="298">
        <v>279.38333333333333</v>
      </c>
      <c r="H58" s="298">
        <v>276.56666666666666</v>
      </c>
      <c r="I58" s="298">
        <v>271.88333333333333</v>
      </c>
      <c r="J58" s="298">
        <v>286.88333333333333</v>
      </c>
      <c r="K58" s="298">
        <v>291.56666666666661</v>
      </c>
      <c r="L58" s="298">
        <v>294.38333333333333</v>
      </c>
      <c r="M58" s="285">
        <v>288.75</v>
      </c>
      <c r="N58" s="285">
        <v>281.25</v>
      </c>
      <c r="O58" s="300">
        <v>28818900</v>
      </c>
      <c r="P58" s="301">
        <v>1.2169680111265646E-2</v>
      </c>
    </row>
    <row r="59" spans="1:16" ht="15">
      <c r="A59" s="263">
        <v>49</v>
      </c>
      <c r="B59" s="362" t="s">
        <v>51</v>
      </c>
      <c r="C59" s="465" t="s">
        <v>93</v>
      </c>
      <c r="D59" s="466">
        <v>44315</v>
      </c>
      <c r="E59" s="297">
        <v>4716.3500000000004</v>
      </c>
      <c r="F59" s="297">
        <v>4722.6166666666677</v>
      </c>
      <c r="G59" s="298">
        <v>4672.4333333333352</v>
      </c>
      <c r="H59" s="298">
        <v>4628.5166666666673</v>
      </c>
      <c r="I59" s="298">
        <v>4578.3333333333348</v>
      </c>
      <c r="J59" s="298">
        <v>4766.5333333333356</v>
      </c>
      <c r="K59" s="298">
        <v>4816.7166666666681</v>
      </c>
      <c r="L59" s="298">
        <v>4860.6333333333359</v>
      </c>
      <c r="M59" s="285">
        <v>4772.8</v>
      </c>
      <c r="N59" s="285">
        <v>4678.7</v>
      </c>
      <c r="O59" s="300">
        <v>2983000</v>
      </c>
      <c r="P59" s="301">
        <v>-1.745718050065876E-2</v>
      </c>
    </row>
    <row r="60" spans="1:16" ht="15">
      <c r="A60" s="263">
        <v>50</v>
      </c>
      <c r="B60" s="362" t="s">
        <v>43</v>
      </c>
      <c r="C60" s="465" t="s">
        <v>94</v>
      </c>
      <c r="D60" s="466">
        <v>44315</v>
      </c>
      <c r="E60" s="297">
        <v>2560</v>
      </c>
      <c r="F60" s="297">
        <v>2571.6833333333334</v>
      </c>
      <c r="G60" s="298">
        <v>2541.0166666666669</v>
      </c>
      <c r="H60" s="298">
        <v>2522.0333333333333</v>
      </c>
      <c r="I60" s="298">
        <v>2491.3666666666668</v>
      </c>
      <c r="J60" s="298">
        <v>2590.666666666667</v>
      </c>
      <c r="K60" s="298">
        <v>2621.333333333333</v>
      </c>
      <c r="L60" s="298">
        <v>2640.3166666666671</v>
      </c>
      <c r="M60" s="285">
        <v>2602.35</v>
      </c>
      <c r="N60" s="285">
        <v>2552.6999999999998</v>
      </c>
      <c r="O60" s="300">
        <v>2508800</v>
      </c>
      <c r="P60" s="301">
        <v>-3.1220435193945129E-2</v>
      </c>
    </row>
    <row r="61" spans="1:16" ht="15">
      <c r="A61" s="263">
        <v>51</v>
      </c>
      <c r="B61" s="362" t="s">
        <v>43</v>
      </c>
      <c r="C61" s="465" t="s">
        <v>96</v>
      </c>
      <c r="D61" s="466">
        <v>44315</v>
      </c>
      <c r="E61" s="297">
        <v>1274.5</v>
      </c>
      <c r="F61" s="297">
        <v>1270.6333333333334</v>
      </c>
      <c r="G61" s="298">
        <v>1251.3666666666668</v>
      </c>
      <c r="H61" s="298">
        <v>1228.2333333333333</v>
      </c>
      <c r="I61" s="298">
        <v>1208.9666666666667</v>
      </c>
      <c r="J61" s="298">
        <v>1293.7666666666669</v>
      </c>
      <c r="K61" s="298">
        <v>1313.0333333333338</v>
      </c>
      <c r="L61" s="298">
        <v>1336.166666666667</v>
      </c>
      <c r="M61" s="285">
        <v>1289.9000000000001</v>
      </c>
      <c r="N61" s="285">
        <v>1247.5</v>
      </c>
      <c r="O61" s="300">
        <v>2107600</v>
      </c>
      <c r="P61" s="301">
        <v>-9.4517958412098299E-2</v>
      </c>
    </row>
    <row r="62" spans="1:16" ht="15">
      <c r="A62" s="263">
        <v>52</v>
      </c>
      <c r="B62" s="362" t="s">
        <v>43</v>
      </c>
      <c r="C62" s="465" t="s">
        <v>97</v>
      </c>
      <c r="D62" s="466">
        <v>44315</v>
      </c>
      <c r="E62" s="297">
        <v>186.75</v>
      </c>
      <c r="F62" s="297">
        <v>187.5</v>
      </c>
      <c r="G62" s="298">
        <v>185.55</v>
      </c>
      <c r="H62" s="298">
        <v>184.35000000000002</v>
      </c>
      <c r="I62" s="298">
        <v>182.40000000000003</v>
      </c>
      <c r="J62" s="298">
        <v>188.7</v>
      </c>
      <c r="K62" s="298">
        <v>190.64999999999998</v>
      </c>
      <c r="L62" s="298">
        <v>191.84999999999997</v>
      </c>
      <c r="M62" s="285">
        <v>189.45</v>
      </c>
      <c r="N62" s="285">
        <v>186.3</v>
      </c>
      <c r="O62" s="300">
        <v>13546800</v>
      </c>
      <c r="P62" s="301">
        <v>4.270082732852949E-3</v>
      </c>
    </row>
    <row r="63" spans="1:16" ht="15">
      <c r="A63" s="263">
        <v>53</v>
      </c>
      <c r="B63" s="362" t="s">
        <v>53</v>
      </c>
      <c r="C63" s="465" t="s">
        <v>98</v>
      </c>
      <c r="D63" s="466">
        <v>44315</v>
      </c>
      <c r="E63" s="297">
        <v>78.3</v>
      </c>
      <c r="F63" s="297">
        <v>78.949999999999989</v>
      </c>
      <c r="G63" s="298">
        <v>77.299999999999983</v>
      </c>
      <c r="H63" s="298">
        <v>76.3</v>
      </c>
      <c r="I63" s="298">
        <v>74.649999999999991</v>
      </c>
      <c r="J63" s="298">
        <v>79.949999999999974</v>
      </c>
      <c r="K63" s="298">
        <v>81.59999999999998</v>
      </c>
      <c r="L63" s="298">
        <v>82.599999999999966</v>
      </c>
      <c r="M63" s="285">
        <v>80.599999999999994</v>
      </c>
      <c r="N63" s="285">
        <v>77.95</v>
      </c>
      <c r="O63" s="300">
        <v>70030000</v>
      </c>
      <c r="P63" s="301">
        <v>-1.1852688020318894E-2</v>
      </c>
    </row>
    <row r="64" spans="1:16" ht="15">
      <c r="A64" s="263">
        <v>54</v>
      </c>
      <c r="B64" s="382" t="s">
        <v>72</v>
      </c>
      <c r="C64" s="465" t="s">
        <v>99</v>
      </c>
      <c r="D64" s="466">
        <v>44315</v>
      </c>
      <c r="E64" s="297">
        <v>139</v>
      </c>
      <c r="F64" s="297">
        <v>139.48333333333332</v>
      </c>
      <c r="G64" s="298">
        <v>137.76666666666665</v>
      </c>
      <c r="H64" s="298">
        <v>136.53333333333333</v>
      </c>
      <c r="I64" s="298">
        <v>134.81666666666666</v>
      </c>
      <c r="J64" s="298">
        <v>140.71666666666664</v>
      </c>
      <c r="K64" s="298">
        <v>142.43333333333328</v>
      </c>
      <c r="L64" s="298">
        <v>143.66666666666663</v>
      </c>
      <c r="M64" s="285">
        <v>141.19999999999999</v>
      </c>
      <c r="N64" s="285">
        <v>138.25</v>
      </c>
      <c r="O64" s="300">
        <v>46244100</v>
      </c>
      <c r="P64" s="301">
        <v>-5.5096418732782371E-3</v>
      </c>
    </row>
    <row r="65" spans="1:16" ht="15">
      <c r="A65" s="263">
        <v>55</v>
      </c>
      <c r="B65" s="362" t="s">
        <v>51</v>
      </c>
      <c r="C65" s="465" t="s">
        <v>100</v>
      </c>
      <c r="D65" s="466">
        <v>44315</v>
      </c>
      <c r="E65" s="297">
        <v>508.4</v>
      </c>
      <c r="F65" s="297">
        <v>510.60000000000008</v>
      </c>
      <c r="G65" s="298">
        <v>501.20000000000016</v>
      </c>
      <c r="H65" s="298">
        <v>494.00000000000006</v>
      </c>
      <c r="I65" s="298">
        <v>484.60000000000014</v>
      </c>
      <c r="J65" s="298">
        <v>517.80000000000018</v>
      </c>
      <c r="K65" s="298">
        <v>527.20000000000016</v>
      </c>
      <c r="L65" s="298">
        <v>534.4000000000002</v>
      </c>
      <c r="M65" s="285">
        <v>520</v>
      </c>
      <c r="N65" s="285">
        <v>503.4</v>
      </c>
      <c r="O65" s="300">
        <v>7831500</v>
      </c>
      <c r="P65" s="301">
        <v>4.1443645817403271E-2</v>
      </c>
    </row>
    <row r="66" spans="1:16" ht="15">
      <c r="A66" s="263">
        <v>56</v>
      </c>
      <c r="B66" s="362" t="s">
        <v>101</v>
      </c>
      <c r="C66" s="465" t="s">
        <v>102</v>
      </c>
      <c r="D66" s="466">
        <v>44315</v>
      </c>
      <c r="E66" s="297">
        <v>24.45</v>
      </c>
      <c r="F66" s="297">
        <v>24.483333333333334</v>
      </c>
      <c r="G66" s="298">
        <v>24.166666666666668</v>
      </c>
      <c r="H66" s="298">
        <v>23.883333333333333</v>
      </c>
      <c r="I66" s="298">
        <v>23.566666666666666</v>
      </c>
      <c r="J66" s="298">
        <v>24.766666666666669</v>
      </c>
      <c r="K66" s="298">
        <v>25.083333333333332</v>
      </c>
      <c r="L66" s="298">
        <v>25.366666666666671</v>
      </c>
      <c r="M66" s="285">
        <v>24.8</v>
      </c>
      <c r="N66" s="285">
        <v>24.2</v>
      </c>
      <c r="O66" s="300">
        <v>162585000</v>
      </c>
      <c r="P66" s="301">
        <v>6.5468728235130239E-3</v>
      </c>
    </row>
    <row r="67" spans="1:16" ht="15">
      <c r="A67" s="263">
        <v>57</v>
      </c>
      <c r="B67" s="362" t="s">
        <v>49</v>
      </c>
      <c r="C67" s="465" t="s">
        <v>103</v>
      </c>
      <c r="D67" s="466">
        <v>44315</v>
      </c>
      <c r="E67" s="425">
        <v>741.95</v>
      </c>
      <c r="F67" s="425">
        <v>743.06666666666661</v>
      </c>
      <c r="G67" s="426">
        <v>733.88333333333321</v>
      </c>
      <c r="H67" s="426">
        <v>725.81666666666661</v>
      </c>
      <c r="I67" s="426">
        <v>716.63333333333321</v>
      </c>
      <c r="J67" s="426">
        <v>751.13333333333321</v>
      </c>
      <c r="K67" s="426">
        <v>760.31666666666661</v>
      </c>
      <c r="L67" s="426">
        <v>768.38333333333321</v>
      </c>
      <c r="M67" s="427">
        <v>752.25</v>
      </c>
      <c r="N67" s="427">
        <v>735</v>
      </c>
      <c r="O67" s="428">
        <v>5031000</v>
      </c>
      <c r="P67" s="429">
        <v>1.1256281407035176E-2</v>
      </c>
    </row>
    <row r="68" spans="1:16" ht="15">
      <c r="A68" s="263">
        <v>58</v>
      </c>
      <c r="B68" s="362" t="s">
        <v>91</v>
      </c>
      <c r="C68" s="465" t="s">
        <v>244</v>
      </c>
      <c r="D68" s="466">
        <v>44315</v>
      </c>
      <c r="E68" s="297">
        <v>1386.1</v>
      </c>
      <c r="F68" s="297">
        <v>1388.95</v>
      </c>
      <c r="G68" s="298">
        <v>1369.15</v>
      </c>
      <c r="H68" s="298">
        <v>1352.2</v>
      </c>
      <c r="I68" s="298">
        <v>1332.4</v>
      </c>
      <c r="J68" s="298">
        <v>1405.9</v>
      </c>
      <c r="K68" s="298">
        <v>1425.6999999999998</v>
      </c>
      <c r="L68" s="298">
        <v>1442.65</v>
      </c>
      <c r="M68" s="285">
        <v>1408.75</v>
      </c>
      <c r="N68" s="285">
        <v>1372</v>
      </c>
      <c r="O68" s="300">
        <v>1707550</v>
      </c>
      <c r="P68" s="301">
        <v>-4.8533140166606301E-2</v>
      </c>
    </row>
    <row r="69" spans="1:16" ht="15">
      <c r="A69" s="263">
        <v>59</v>
      </c>
      <c r="B69" s="382" t="s">
        <v>51</v>
      </c>
      <c r="C69" s="465" t="s">
        <v>367</v>
      </c>
      <c r="D69" s="466">
        <v>44315</v>
      </c>
      <c r="E69" s="297">
        <v>335.35</v>
      </c>
      <c r="F69" s="297">
        <v>335.91666666666669</v>
      </c>
      <c r="G69" s="298">
        <v>330.23333333333335</v>
      </c>
      <c r="H69" s="298">
        <v>325.11666666666667</v>
      </c>
      <c r="I69" s="298">
        <v>319.43333333333334</v>
      </c>
      <c r="J69" s="298">
        <v>341.03333333333336</v>
      </c>
      <c r="K69" s="298">
        <v>346.71666666666664</v>
      </c>
      <c r="L69" s="298">
        <v>351.83333333333337</v>
      </c>
      <c r="M69" s="285">
        <v>341.6</v>
      </c>
      <c r="N69" s="285">
        <v>330.8</v>
      </c>
      <c r="O69" s="300">
        <v>6365850</v>
      </c>
      <c r="P69" s="301">
        <v>-1.6522988505747127E-2</v>
      </c>
    </row>
    <row r="70" spans="1:16" ht="15">
      <c r="A70" s="263">
        <v>60</v>
      </c>
      <c r="B70" s="362" t="s">
        <v>37</v>
      </c>
      <c r="C70" s="465" t="s">
        <v>104</v>
      </c>
      <c r="D70" s="466">
        <v>44315</v>
      </c>
      <c r="E70" s="297">
        <v>1455.6</v>
      </c>
      <c r="F70" s="297">
        <v>1455.9833333333333</v>
      </c>
      <c r="G70" s="298">
        <v>1442.3166666666666</v>
      </c>
      <c r="H70" s="298">
        <v>1429.0333333333333</v>
      </c>
      <c r="I70" s="298">
        <v>1415.3666666666666</v>
      </c>
      <c r="J70" s="298">
        <v>1469.2666666666667</v>
      </c>
      <c r="K70" s="298">
        <v>1482.9333333333332</v>
      </c>
      <c r="L70" s="298">
        <v>1496.2166666666667</v>
      </c>
      <c r="M70" s="285">
        <v>1469.65</v>
      </c>
      <c r="N70" s="285">
        <v>1442.7</v>
      </c>
      <c r="O70" s="300">
        <v>15987550</v>
      </c>
      <c r="P70" s="301">
        <v>2.3228111971411555E-3</v>
      </c>
    </row>
    <row r="71" spans="1:16" ht="15">
      <c r="A71" s="263">
        <v>61</v>
      </c>
      <c r="B71" s="362" t="s">
        <v>72</v>
      </c>
      <c r="C71" s="465" t="s">
        <v>372</v>
      </c>
      <c r="D71" s="466">
        <v>44315</v>
      </c>
      <c r="E71" s="297">
        <v>552.5</v>
      </c>
      <c r="F71" s="297">
        <v>551.43333333333328</v>
      </c>
      <c r="G71" s="298">
        <v>542.01666666666654</v>
      </c>
      <c r="H71" s="298">
        <v>531.5333333333333</v>
      </c>
      <c r="I71" s="298">
        <v>522.11666666666656</v>
      </c>
      <c r="J71" s="298">
        <v>561.91666666666652</v>
      </c>
      <c r="K71" s="298">
        <v>571.33333333333326</v>
      </c>
      <c r="L71" s="298">
        <v>581.81666666666649</v>
      </c>
      <c r="M71" s="285">
        <v>560.85</v>
      </c>
      <c r="N71" s="285">
        <v>540.95000000000005</v>
      </c>
      <c r="O71" s="300">
        <v>1158750</v>
      </c>
      <c r="P71" s="301">
        <v>4.7457627118644069E-2</v>
      </c>
    </row>
    <row r="72" spans="1:16" ht="15">
      <c r="A72" s="263">
        <v>62</v>
      </c>
      <c r="B72" s="362" t="s">
        <v>63</v>
      </c>
      <c r="C72" s="465" t="s">
        <v>105</v>
      </c>
      <c r="D72" s="466">
        <v>44315</v>
      </c>
      <c r="E72" s="297">
        <v>1063.3499999999999</v>
      </c>
      <c r="F72" s="297">
        <v>1063.45</v>
      </c>
      <c r="G72" s="298">
        <v>1053.9000000000001</v>
      </c>
      <c r="H72" s="298">
        <v>1044.45</v>
      </c>
      <c r="I72" s="298">
        <v>1034.9000000000001</v>
      </c>
      <c r="J72" s="298">
        <v>1072.9000000000001</v>
      </c>
      <c r="K72" s="298">
        <v>1082.4499999999998</v>
      </c>
      <c r="L72" s="298">
        <v>1091.9000000000001</v>
      </c>
      <c r="M72" s="285">
        <v>1073</v>
      </c>
      <c r="N72" s="285">
        <v>1054</v>
      </c>
      <c r="O72" s="300">
        <v>4845000</v>
      </c>
      <c r="P72" s="301">
        <v>-1.4242115971515769E-2</v>
      </c>
    </row>
    <row r="73" spans="1:16" ht="15">
      <c r="A73" s="263">
        <v>63</v>
      </c>
      <c r="B73" s="362" t="s">
        <v>106</v>
      </c>
      <c r="C73" s="465" t="s">
        <v>107</v>
      </c>
      <c r="D73" s="466">
        <v>44315</v>
      </c>
      <c r="E73" s="297">
        <v>1044.5</v>
      </c>
      <c r="F73" s="297">
        <v>1047.9333333333334</v>
      </c>
      <c r="G73" s="298">
        <v>1035.2666666666669</v>
      </c>
      <c r="H73" s="298">
        <v>1026.0333333333335</v>
      </c>
      <c r="I73" s="298">
        <v>1013.366666666667</v>
      </c>
      <c r="J73" s="298">
        <v>1057.1666666666667</v>
      </c>
      <c r="K73" s="298">
        <v>1069.8333333333333</v>
      </c>
      <c r="L73" s="298">
        <v>1079.0666666666666</v>
      </c>
      <c r="M73" s="285">
        <v>1060.5999999999999</v>
      </c>
      <c r="N73" s="285">
        <v>1038.7</v>
      </c>
      <c r="O73" s="300">
        <v>17499300</v>
      </c>
      <c r="P73" s="301">
        <v>1.3212823734446561E-2</v>
      </c>
    </row>
    <row r="74" spans="1:16" ht="15">
      <c r="A74" s="263">
        <v>64</v>
      </c>
      <c r="B74" s="362" t="s">
        <v>56</v>
      </c>
      <c r="C74" s="465" t="s">
        <v>108</v>
      </c>
      <c r="D74" s="466">
        <v>44315</v>
      </c>
      <c r="E74" s="297">
        <v>2509.9499999999998</v>
      </c>
      <c r="F74" s="297">
        <v>2514.1833333333329</v>
      </c>
      <c r="G74" s="298">
        <v>2489.3666666666659</v>
      </c>
      <c r="H74" s="298">
        <v>2468.7833333333328</v>
      </c>
      <c r="I74" s="298">
        <v>2443.9666666666658</v>
      </c>
      <c r="J74" s="298">
        <v>2534.766666666666</v>
      </c>
      <c r="K74" s="298">
        <v>2559.5833333333326</v>
      </c>
      <c r="L74" s="298">
        <v>2580.1666666666661</v>
      </c>
      <c r="M74" s="285">
        <v>2539</v>
      </c>
      <c r="N74" s="285">
        <v>2493.6</v>
      </c>
      <c r="O74" s="300">
        <v>15282000</v>
      </c>
      <c r="P74" s="301">
        <v>-2.7918248955212489E-2</v>
      </c>
    </row>
    <row r="75" spans="1:16" ht="15">
      <c r="A75" s="263">
        <v>65</v>
      </c>
      <c r="B75" s="362" t="s">
        <v>56</v>
      </c>
      <c r="C75" s="465" t="s">
        <v>248</v>
      </c>
      <c r="D75" s="466">
        <v>44315</v>
      </c>
      <c r="E75" s="297">
        <v>3024.35</v>
      </c>
      <c r="F75" s="297">
        <v>2998.7999999999997</v>
      </c>
      <c r="G75" s="298">
        <v>2935.9499999999994</v>
      </c>
      <c r="H75" s="298">
        <v>2847.5499999999997</v>
      </c>
      <c r="I75" s="298">
        <v>2784.6999999999994</v>
      </c>
      <c r="J75" s="298">
        <v>3087.1999999999994</v>
      </c>
      <c r="K75" s="298">
        <v>3150.0499999999997</v>
      </c>
      <c r="L75" s="298">
        <v>3238.4499999999994</v>
      </c>
      <c r="M75" s="285">
        <v>3061.65</v>
      </c>
      <c r="N75" s="285">
        <v>2910.4</v>
      </c>
      <c r="O75" s="300">
        <v>619800</v>
      </c>
      <c r="P75" s="301">
        <v>0.15418994413407822</v>
      </c>
    </row>
    <row r="76" spans="1:16" ht="15">
      <c r="A76" s="263">
        <v>66</v>
      </c>
      <c r="B76" s="362" t="s">
        <v>53</v>
      </c>
      <c r="C76" t="s">
        <v>109</v>
      </c>
      <c r="D76" s="466">
        <v>44315</v>
      </c>
      <c r="E76" s="425">
        <v>1442.25</v>
      </c>
      <c r="F76" s="425">
        <v>1450.6000000000001</v>
      </c>
      <c r="G76" s="426">
        <v>1431.6500000000003</v>
      </c>
      <c r="H76" s="426">
        <v>1421.0500000000002</v>
      </c>
      <c r="I76" s="426">
        <v>1402.1000000000004</v>
      </c>
      <c r="J76" s="426">
        <v>1461.2000000000003</v>
      </c>
      <c r="K76" s="426">
        <v>1480.15</v>
      </c>
      <c r="L76" s="426">
        <v>1490.7500000000002</v>
      </c>
      <c r="M76" s="427">
        <v>1469.55</v>
      </c>
      <c r="N76" s="427">
        <v>1440</v>
      </c>
      <c r="O76" s="428">
        <v>33546700</v>
      </c>
      <c r="P76" s="429">
        <v>4.7556891369686563E-2</v>
      </c>
    </row>
    <row r="77" spans="1:16" ht="15">
      <c r="A77" s="263">
        <v>67</v>
      </c>
      <c r="B77" s="362" t="s">
        <v>56</v>
      </c>
      <c r="C77" s="465" t="s">
        <v>249</v>
      </c>
      <c r="D77" s="466">
        <v>44315</v>
      </c>
      <c r="E77" s="297">
        <v>704.1</v>
      </c>
      <c r="F77" s="297">
        <v>704.61666666666679</v>
      </c>
      <c r="G77" s="298">
        <v>700.28333333333353</v>
      </c>
      <c r="H77" s="298">
        <v>696.4666666666667</v>
      </c>
      <c r="I77" s="298">
        <v>692.13333333333344</v>
      </c>
      <c r="J77" s="298">
        <v>708.43333333333362</v>
      </c>
      <c r="K77" s="298">
        <v>712.76666666666688</v>
      </c>
      <c r="L77" s="298">
        <v>716.58333333333371</v>
      </c>
      <c r="M77" s="285">
        <v>708.95</v>
      </c>
      <c r="N77" s="285">
        <v>700.8</v>
      </c>
      <c r="O77" s="300">
        <v>8422700</v>
      </c>
      <c r="P77" s="301">
        <v>-7.3891625615763543E-3</v>
      </c>
    </row>
    <row r="78" spans="1:16" ht="15">
      <c r="A78" s="263">
        <v>68</v>
      </c>
      <c r="B78" s="382" t="s">
        <v>43</v>
      </c>
      <c r="C78" s="465" t="s">
        <v>110</v>
      </c>
      <c r="D78" s="466">
        <v>44315</v>
      </c>
      <c r="E78" s="297">
        <v>2934.25</v>
      </c>
      <c r="F78" s="297">
        <v>2950.3833333333332</v>
      </c>
      <c r="G78" s="298">
        <v>2908.8666666666663</v>
      </c>
      <c r="H78" s="298">
        <v>2883.4833333333331</v>
      </c>
      <c r="I78" s="298">
        <v>2841.9666666666662</v>
      </c>
      <c r="J78" s="298">
        <v>2975.7666666666664</v>
      </c>
      <c r="K78" s="298">
        <v>3017.2833333333328</v>
      </c>
      <c r="L78" s="298">
        <v>3042.6666666666665</v>
      </c>
      <c r="M78" s="285">
        <v>2991.9</v>
      </c>
      <c r="N78" s="285">
        <v>2925</v>
      </c>
      <c r="O78" s="300">
        <v>4410900</v>
      </c>
      <c r="P78" s="301">
        <v>3.8233085273434832E-3</v>
      </c>
    </row>
    <row r="79" spans="1:16" ht="15">
      <c r="A79" s="263">
        <v>69</v>
      </c>
      <c r="B79" s="362" t="s">
        <v>111</v>
      </c>
      <c r="C79" s="465" t="s">
        <v>112</v>
      </c>
      <c r="D79" s="466">
        <v>44315</v>
      </c>
      <c r="E79" s="297">
        <v>366.6</v>
      </c>
      <c r="F79" s="297">
        <v>366.34999999999997</v>
      </c>
      <c r="G79" s="298">
        <v>356.29999999999995</v>
      </c>
      <c r="H79" s="298">
        <v>346</v>
      </c>
      <c r="I79" s="298">
        <v>335.95</v>
      </c>
      <c r="J79" s="298">
        <v>376.64999999999992</v>
      </c>
      <c r="K79" s="298">
        <v>386.7</v>
      </c>
      <c r="L79" s="298">
        <v>396.99999999999989</v>
      </c>
      <c r="M79" s="285">
        <v>376.4</v>
      </c>
      <c r="N79" s="285">
        <v>356.05</v>
      </c>
      <c r="O79" s="300">
        <v>32972400</v>
      </c>
      <c r="P79" s="301">
        <v>5.2718286655683691E-2</v>
      </c>
    </row>
    <row r="80" spans="1:16" ht="15">
      <c r="A80" s="263">
        <v>70</v>
      </c>
      <c r="B80" s="362" t="s">
        <v>72</v>
      </c>
      <c r="C80" s="465" t="s">
        <v>113</v>
      </c>
      <c r="D80" s="466">
        <v>44315</v>
      </c>
      <c r="E80" s="297">
        <v>239.35</v>
      </c>
      <c r="F80" s="297">
        <v>239.28333333333333</v>
      </c>
      <c r="G80" s="298">
        <v>236.96666666666667</v>
      </c>
      <c r="H80" s="298">
        <v>234.58333333333334</v>
      </c>
      <c r="I80" s="298">
        <v>232.26666666666668</v>
      </c>
      <c r="J80" s="298">
        <v>241.66666666666666</v>
      </c>
      <c r="K80" s="298">
        <v>243.98333333333332</v>
      </c>
      <c r="L80" s="298">
        <v>246.36666666666665</v>
      </c>
      <c r="M80" s="285">
        <v>241.6</v>
      </c>
      <c r="N80" s="285">
        <v>236.9</v>
      </c>
      <c r="O80" s="300">
        <v>24734700</v>
      </c>
      <c r="P80" s="301">
        <v>-9.4074394463667822E-3</v>
      </c>
    </row>
    <row r="81" spans="1:16" ht="15">
      <c r="A81" s="263">
        <v>71</v>
      </c>
      <c r="B81" s="362" t="s">
        <v>49</v>
      </c>
      <c r="C81" s="465" t="s">
        <v>114</v>
      </c>
      <c r="D81" s="466">
        <v>44315</v>
      </c>
      <c r="E81" s="297">
        <v>2423</v>
      </c>
      <c r="F81" s="297">
        <v>2426.2166666666667</v>
      </c>
      <c r="G81" s="298">
        <v>2407.5833333333335</v>
      </c>
      <c r="H81" s="298">
        <v>2392.166666666667</v>
      </c>
      <c r="I81" s="298">
        <v>2373.5333333333338</v>
      </c>
      <c r="J81" s="298">
        <v>2441.6333333333332</v>
      </c>
      <c r="K81" s="298">
        <v>2460.2666666666664</v>
      </c>
      <c r="L81" s="298">
        <v>2475.6833333333329</v>
      </c>
      <c r="M81" s="285">
        <v>2444.85</v>
      </c>
      <c r="N81" s="285">
        <v>2410.8000000000002</v>
      </c>
      <c r="O81" s="300">
        <v>6077100</v>
      </c>
      <c r="P81" s="301">
        <v>-2.2439918926744521E-2</v>
      </c>
    </row>
    <row r="82" spans="1:16" ht="15">
      <c r="A82" s="263">
        <v>72</v>
      </c>
      <c r="B82" s="362" t="s">
        <v>56</v>
      </c>
      <c r="C82" s="465" t="s">
        <v>115</v>
      </c>
      <c r="D82" s="466">
        <v>44315</v>
      </c>
      <c r="E82" s="297">
        <v>192.5</v>
      </c>
      <c r="F82" s="297">
        <v>194.38333333333333</v>
      </c>
      <c r="G82" s="298">
        <v>189.76666666666665</v>
      </c>
      <c r="H82" s="298">
        <v>187.03333333333333</v>
      </c>
      <c r="I82" s="298">
        <v>182.41666666666666</v>
      </c>
      <c r="J82" s="298">
        <v>197.11666666666665</v>
      </c>
      <c r="K82" s="298">
        <v>201.73333333333332</v>
      </c>
      <c r="L82" s="298">
        <v>204.46666666666664</v>
      </c>
      <c r="M82" s="285">
        <v>199</v>
      </c>
      <c r="N82" s="285">
        <v>191.65</v>
      </c>
      <c r="O82" s="300">
        <v>35470200</v>
      </c>
      <c r="P82" s="301">
        <v>9.0649127823849013E-2</v>
      </c>
    </row>
    <row r="83" spans="1:16" ht="15">
      <c r="A83" s="263">
        <v>73</v>
      </c>
      <c r="B83" s="362" t="s">
        <v>53</v>
      </c>
      <c r="C83" s="465" t="s">
        <v>116</v>
      </c>
      <c r="D83" s="466">
        <v>44315</v>
      </c>
      <c r="E83" s="297">
        <v>578.54999999999995</v>
      </c>
      <c r="F83" s="297">
        <v>580.54999999999995</v>
      </c>
      <c r="G83" s="298">
        <v>573.19999999999993</v>
      </c>
      <c r="H83" s="298">
        <v>567.85</v>
      </c>
      <c r="I83" s="298">
        <v>560.5</v>
      </c>
      <c r="J83" s="298">
        <v>585.89999999999986</v>
      </c>
      <c r="K83" s="298">
        <v>593.24999999999977</v>
      </c>
      <c r="L83" s="298">
        <v>598.5999999999998</v>
      </c>
      <c r="M83" s="285">
        <v>587.9</v>
      </c>
      <c r="N83" s="285">
        <v>575.20000000000005</v>
      </c>
      <c r="O83" s="300">
        <v>94128375</v>
      </c>
      <c r="P83" s="301">
        <v>-1.1565450922637097E-2</v>
      </c>
    </row>
    <row r="84" spans="1:16" ht="15">
      <c r="A84" s="263">
        <v>74</v>
      </c>
      <c r="B84" s="362" t="s">
        <v>56</v>
      </c>
      <c r="C84" s="465" t="s">
        <v>252</v>
      </c>
      <c r="D84" s="466">
        <v>44315</v>
      </c>
      <c r="E84" s="297">
        <v>1439.15</v>
      </c>
      <c r="F84" s="297">
        <v>1448.05</v>
      </c>
      <c r="G84" s="298">
        <v>1426.1</v>
      </c>
      <c r="H84" s="298">
        <v>1413.05</v>
      </c>
      <c r="I84" s="298">
        <v>1391.1</v>
      </c>
      <c r="J84" s="298">
        <v>1461.1</v>
      </c>
      <c r="K84" s="298">
        <v>1483.0500000000002</v>
      </c>
      <c r="L84" s="298">
        <v>1496.1</v>
      </c>
      <c r="M84" s="285">
        <v>1470</v>
      </c>
      <c r="N84" s="285">
        <v>1435</v>
      </c>
      <c r="O84" s="300">
        <v>988125</v>
      </c>
      <c r="P84" s="301">
        <v>6.2614259597806213E-2</v>
      </c>
    </row>
    <row r="85" spans="1:16" ht="15">
      <c r="A85" s="263">
        <v>75</v>
      </c>
      <c r="B85" s="362" t="s">
        <v>56</v>
      </c>
      <c r="C85" s="465" t="s">
        <v>117</v>
      </c>
      <c r="D85" s="466">
        <v>44315</v>
      </c>
      <c r="E85" s="297">
        <v>456.3</v>
      </c>
      <c r="F85" s="297">
        <v>456.68333333333334</v>
      </c>
      <c r="G85" s="298">
        <v>452.56666666666666</v>
      </c>
      <c r="H85" s="298">
        <v>448.83333333333331</v>
      </c>
      <c r="I85" s="298">
        <v>444.71666666666664</v>
      </c>
      <c r="J85" s="298">
        <v>460.41666666666669</v>
      </c>
      <c r="K85" s="298">
        <v>464.53333333333336</v>
      </c>
      <c r="L85" s="298">
        <v>468.26666666666671</v>
      </c>
      <c r="M85" s="285">
        <v>460.8</v>
      </c>
      <c r="N85" s="285">
        <v>452.95</v>
      </c>
      <c r="O85" s="300">
        <v>7888500</v>
      </c>
      <c r="P85" s="301">
        <v>-2.5027808676307009E-2</v>
      </c>
    </row>
    <row r="86" spans="1:16" ht="15">
      <c r="A86" s="263">
        <v>76</v>
      </c>
      <c r="B86" s="362" t="s">
        <v>67</v>
      </c>
      <c r="C86" s="465" t="s">
        <v>118</v>
      </c>
      <c r="D86" s="466">
        <v>44315</v>
      </c>
      <c r="E86" s="297">
        <v>9.5</v>
      </c>
      <c r="F86" s="297">
        <v>9.65</v>
      </c>
      <c r="G86" s="298">
        <v>9.25</v>
      </c>
      <c r="H86" s="298">
        <v>9</v>
      </c>
      <c r="I86" s="298">
        <v>8.6</v>
      </c>
      <c r="J86" s="298">
        <v>9.9</v>
      </c>
      <c r="K86" s="298">
        <v>10.300000000000002</v>
      </c>
      <c r="L86" s="298">
        <v>10.55</v>
      </c>
      <c r="M86" s="285">
        <v>10.050000000000001</v>
      </c>
      <c r="N86" s="285">
        <v>9.4</v>
      </c>
      <c r="O86" s="300">
        <v>678230000</v>
      </c>
      <c r="P86" s="301">
        <v>-5.5284711388455539E-2</v>
      </c>
    </row>
    <row r="87" spans="1:16" ht="15">
      <c r="A87" s="263">
        <v>77</v>
      </c>
      <c r="B87" s="362" t="s">
        <v>53</v>
      </c>
      <c r="C87" s="465" t="s">
        <v>119</v>
      </c>
      <c r="D87" s="466">
        <v>44315</v>
      </c>
      <c r="E87" s="297">
        <v>56.65</v>
      </c>
      <c r="F87" s="297">
        <v>57</v>
      </c>
      <c r="G87" s="298">
        <v>56.1</v>
      </c>
      <c r="H87" s="298">
        <v>55.550000000000004</v>
      </c>
      <c r="I87" s="298">
        <v>54.650000000000006</v>
      </c>
      <c r="J87" s="298">
        <v>57.55</v>
      </c>
      <c r="K87" s="298">
        <v>58.45</v>
      </c>
      <c r="L87" s="298">
        <v>58.999999999999993</v>
      </c>
      <c r="M87" s="285">
        <v>57.9</v>
      </c>
      <c r="N87" s="285">
        <v>56.45</v>
      </c>
      <c r="O87" s="300">
        <v>223174000</v>
      </c>
      <c r="P87" s="301">
        <v>1.8557058619493583E-2</v>
      </c>
    </row>
    <row r="88" spans="1:16" ht="15">
      <c r="A88" s="263">
        <v>78</v>
      </c>
      <c r="B88" s="362" t="s">
        <v>72</v>
      </c>
      <c r="C88" s="465" t="s">
        <v>120</v>
      </c>
      <c r="D88" s="466">
        <v>44315</v>
      </c>
      <c r="E88" s="297">
        <v>528.1</v>
      </c>
      <c r="F88" s="297">
        <v>522.9666666666667</v>
      </c>
      <c r="G88" s="298">
        <v>516.13333333333344</v>
      </c>
      <c r="H88" s="298">
        <v>504.16666666666674</v>
      </c>
      <c r="I88" s="298">
        <v>497.33333333333348</v>
      </c>
      <c r="J88" s="298">
        <v>534.93333333333339</v>
      </c>
      <c r="K88" s="298">
        <v>541.76666666666665</v>
      </c>
      <c r="L88" s="298">
        <v>553.73333333333335</v>
      </c>
      <c r="M88" s="285">
        <v>529.79999999999995</v>
      </c>
      <c r="N88" s="285">
        <v>511</v>
      </c>
      <c r="O88" s="300">
        <v>5742000</v>
      </c>
      <c r="P88" s="301">
        <v>-7.8403421240199576E-3</v>
      </c>
    </row>
    <row r="89" spans="1:16" ht="15">
      <c r="A89" s="263">
        <v>79</v>
      </c>
      <c r="B89" s="362" t="s">
        <v>39</v>
      </c>
      <c r="C89" s="465" t="s">
        <v>121</v>
      </c>
      <c r="D89" s="466">
        <v>44315</v>
      </c>
      <c r="E89" s="297">
        <v>1631.15</v>
      </c>
      <c r="F89" s="297">
        <v>1621.05</v>
      </c>
      <c r="G89" s="298">
        <v>1600.1</v>
      </c>
      <c r="H89" s="298">
        <v>1569.05</v>
      </c>
      <c r="I89" s="298">
        <v>1548.1</v>
      </c>
      <c r="J89" s="298">
        <v>1652.1</v>
      </c>
      <c r="K89" s="298">
        <v>1673.0500000000002</v>
      </c>
      <c r="L89" s="298">
        <v>1704.1</v>
      </c>
      <c r="M89" s="285">
        <v>1642</v>
      </c>
      <c r="N89" s="285">
        <v>1590</v>
      </c>
      <c r="O89" s="300">
        <v>4010500</v>
      </c>
      <c r="P89" s="301">
        <v>2.2565017848036717E-2</v>
      </c>
    </row>
    <row r="90" spans="1:16" ht="15">
      <c r="A90" s="263">
        <v>80</v>
      </c>
      <c r="B90" s="362" t="s">
        <v>53</v>
      </c>
      <c r="C90" s="465" t="s">
        <v>122</v>
      </c>
      <c r="D90" s="466">
        <v>44315</v>
      </c>
      <c r="E90" s="297">
        <v>940.45</v>
      </c>
      <c r="F90" s="297">
        <v>946.76666666666677</v>
      </c>
      <c r="G90" s="298">
        <v>931.53333333333353</v>
      </c>
      <c r="H90" s="298">
        <v>922.61666666666679</v>
      </c>
      <c r="I90" s="298">
        <v>907.38333333333355</v>
      </c>
      <c r="J90" s="298">
        <v>955.68333333333351</v>
      </c>
      <c r="K90" s="298">
        <v>970.91666666666686</v>
      </c>
      <c r="L90" s="298">
        <v>979.83333333333348</v>
      </c>
      <c r="M90" s="285">
        <v>962</v>
      </c>
      <c r="N90" s="285">
        <v>937.85</v>
      </c>
      <c r="O90" s="300">
        <v>22151700</v>
      </c>
      <c r="P90" s="301">
        <v>-2.8359599724506745E-3</v>
      </c>
    </row>
    <row r="91" spans="1:16" ht="15">
      <c r="A91" s="263">
        <v>81</v>
      </c>
      <c r="B91" s="362" t="s">
        <v>67</v>
      </c>
      <c r="C91" s="465" t="s">
        <v>826</v>
      </c>
      <c r="D91" s="466">
        <v>44315</v>
      </c>
      <c r="E91" s="297">
        <v>265.3</v>
      </c>
      <c r="F91" s="297">
        <v>263.53333333333336</v>
      </c>
      <c r="G91" s="298">
        <v>256.16666666666674</v>
      </c>
      <c r="H91" s="298">
        <v>247.03333333333339</v>
      </c>
      <c r="I91" s="298">
        <v>239.66666666666677</v>
      </c>
      <c r="J91" s="298">
        <v>272.66666666666674</v>
      </c>
      <c r="K91" s="298">
        <v>280.03333333333342</v>
      </c>
      <c r="L91" s="298">
        <v>289.16666666666669</v>
      </c>
      <c r="M91" s="285">
        <v>270.89999999999998</v>
      </c>
      <c r="N91" s="285">
        <v>254.4</v>
      </c>
      <c r="O91" s="300">
        <v>11214000</v>
      </c>
      <c r="P91" s="301">
        <v>-1.0133465150766189E-2</v>
      </c>
    </row>
    <row r="92" spans="1:16" ht="15">
      <c r="A92" s="263">
        <v>82</v>
      </c>
      <c r="B92" s="362" t="s">
        <v>106</v>
      </c>
      <c r="C92" s="465" t="s">
        <v>124</v>
      </c>
      <c r="D92" s="466">
        <v>44315</v>
      </c>
      <c r="E92" s="425">
        <v>1444.7</v>
      </c>
      <c r="F92" s="425">
        <v>1442.9166666666667</v>
      </c>
      <c r="G92" s="426">
        <v>1426.9833333333336</v>
      </c>
      <c r="H92" s="426">
        <v>1409.2666666666669</v>
      </c>
      <c r="I92" s="426">
        <v>1393.3333333333337</v>
      </c>
      <c r="J92" s="426">
        <v>1460.6333333333334</v>
      </c>
      <c r="K92" s="426">
        <v>1476.5666666666664</v>
      </c>
      <c r="L92" s="426">
        <v>1494.2833333333333</v>
      </c>
      <c r="M92" s="427">
        <v>1458.85</v>
      </c>
      <c r="N92" s="427">
        <v>1425.2</v>
      </c>
      <c r="O92" s="428">
        <v>31665000</v>
      </c>
      <c r="P92" s="429">
        <v>-3.7941709453337361E-3</v>
      </c>
    </row>
    <row r="93" spans="1:16" ht="15">
      <c r="A93" s="263">
        <v>83</v>
      </c>
      <c r="B93" s="362" t="s">
        <v>72</v>
      </c>
      <c r="C93" s="465" t="s">
        <v>125</v>
      </c>
      <c r="D93" s="466">
        <v>44315</v>
      </c>
      <c r="E93" s="297">
        <v>93.2</v>
      </c>
      <c r="F93" s="297">
        <v>93.333333333333329</v>
      </c>
      <c r="G93" s="298">
        <v>92.566666666666663</v>
      </c>
      <c r="H93" s="298">
        <v>91.933333333333337</v>
      </c>
      <c r="I93" s="298">
        <v>91.166666666666671</v>
      </c>
      <c r="J93" s="298">
        <v>93.966666666666654</v>
      </c>
      <c r="K93" s="298">
        <v>94.733333333333334</v>
      </c>
      <c r="L93" s="298">
        <v>95.366666666666646</v>
      </c>
      <c r="M93" s="285">
        <v>94.1</v>
      </c>
      <c r="N93" s="285">
        <v>92.7</v>
      </c>
      <c r="O93" s="300">
        <v>65858000</v>
      </c>
      <c r="P93" s="301">
        <v>-7.5423645802723087E-3</v>
      </c>
    </row>
    <row r="94" spans="1:16" ht="15">
      <c r="A94" s="263">
        <v>84</v>
      </c>
      <c r="B94" s="382" t="s">
        <v>39</v>
      </c>
      <c r="C94" s="465" t="s">
        <v>772</v>
      </c>
      <c r="D94" s="466">
        <v>44315</v>
      </c>
      <c r="E94" s="297">
        <v>1738.9</v>
      </c>
      <c r="F94" s="297">
        <v>1726.0333333333335</v>
      </c>
      <c r="G94" s="298">
        <v>1703.416666666667</v>
      </c>
      <c r="H94" s="298">
        <v>1667.9333333333334</v>
      </c>
      <c r="I94" s="298">
        <v>1645.3166666666668</v>
      </c>
      <c r="J94" s="298">
        <v>1761.5166666666671</v>
      </c>
      <c r="K94" s="298">
        <v>1784.1333333333334</v>
      </c>
      <c r="L94" s="298">
        <v>1819.6166666666672</v>
      </c>
      <c r="M94" s="285">
        <v>1748.65</v>
      </c>
      <c r="N94" s="285">
        <v>1690.55</v>
      </c>
      <c r="O94" s="300">
        <v>1982175</v>
      </c>
      <c r="P94" s="301">
        <v>4.7038626609442059E-2</v>
      </c>
    </row>
    <row r="95" spans="1:16" ht="15">
      <c r="A95" s="263">
        <v>85</v>
      </c>
      <c r="B95" s="362" t="s">
        <v>49</v>
      </c>
      <c r="C95" s="465" t="s">
        <v>126</v>
      </c>
      <c r="D95" s="466">
        <v>44315</v>
      </c>
      <c r="E95" s="297">
        <v>214.6</v>
      </c>
      <c r="F95" s="297">
        <v>215.26666666666665</v>
      </c>
      <c r="G95" s="298">
        <v>213.5333333333333</v>
      </c>
      <c r="H95" s="298">
        <v>212.46666666666664</v>
      </c>
      <c r="I95" s="298">
        <v>210.73333333333329</v>
      </c>
      <c r="J95" s="298">
        <v>216.33333333333331</v>
      </c>
      <c r="K95" s="298">
        <v>218.06666666666666</v>
      </c>
      <c r="L95" s="298">
        <v>219.13333333333333</v>
      </c>
      <c r="M95" s="285">
        <v>217</v>
      </c>
      <c r="N95" s="285">
        <v>214.2</v>
      </c>
      <c r="O95" s="300">
        <v>119763200</v>
      </c>
      <c r="P95" s="301">
        <v>1.8062129372721832E-2</v>
      </c>
    </row>
    <row r="96" spans="1:16" ht="15">
      <c r="A96" s="263">
        <v>86</v>
      </c>
      <c r="B96" s="362" t="s">
        <v>111</v>
      </c>
      <c r="C96" s="465" t="s">
        <v>127</v>
      </c>
      <c r="D96" s="466">
        <v>44315</v>
      </c>
      <c r="E96" s="297">
        <v>418.05</v>
      </c>
      <c r="F96" s="297">
        <v>414.05</v>
      </c>
      <c r="G96" s="298">
        <v>397.5</v>
      </c>
      <c r="H96" s="298">
        <v>376.95</v>
      </c>
      <c r="I96" s="298">
        <v>360.4</v>
      </c>
      <c r="J96" s="298">
        <v>434.6</v>
      </c>
      <c r="K96" s="298">
        <v>451.15000000000009</v>
      </c>
      <c r="L96" s="298">
        <v>471.70000000000005</v>
      </c>
      <c r="M96" s="285">
        <v>430.6</v>
      </c>
      <c r="N96" s="285">
        <v>393.5</v>
      </c>
      <c r="O96" s="300">
        <v>31190000</v>
      </c>
      <c r="P96" s="301">
        <v>2.2790621413346451E-2</v>
      </c>
    </row>
    <row r="97" spans="1:16" ht="15">
      <c r="A97" s="263">
        <v>87</v>
      </c>
      <c r="B97" s="362" t="s">
        <v>111</v>
      </c>
      <c r="C97" s="465" t="s">
        <v>128</v>
      </c>
      <c r="D97" s="466">
        <v>44315</v>
      </c>
      <c r="E97" s="297">
        <v>616.6</v>
      </c>
      <c r="F97" s="297">
        <v>607.55000000000007</v>
      </c>
      <c r="G97" s="298">
        <v>574.15000000000009</v>
      </c>
      <c r="H97" s="298">
        <v>531.70000000000005</v>
      </c>
      <c r="I97" s="298">
        <v>498.30000000000007</v>
      </c>
      <c r="J97" s="298">
        <v>650.00000000000011</v>
      </c>
      <c r="K97" s="298">
        <v>683.4</v>
      </c>
      <c r="L97" s="298">
        <v>725.85000000000014</v>
      </c>
      <c r="M97" s="285">
        <v>640.95000000000005</v>
      </c>
      <c r="N97" s="285">
        <v>565.1</v>
      </c>
      <c r="O97" s="300">
        <v>36498600</v>
      </c>
      <c r="P97" s="301">
        <v>5.6671617290705856E-2</v>
      </c>
    </row>
    <row r="98" spans="1:16" ht="15">
      <c r="A98" s="263">
        <v>88</v>
      </c>
      <c r="B98" s="362" t="s">
        <v>39</v>
      </c>
      <c r="C98" s="465" t="s">
        <v>129</v>
      </c>
      <c r="D98" s="466">
        <v>44315</v>
      </c>
      <c r="E98" s="297">
        <v>2886.85</v>
      </c>
      <c r="F98" s="297">
        <v>2902.8833333333337</v>
      </c>
      <c r="G98" s="298">
        <v>2863.7666666666673</v>
      </c>
      <c r="H98" s="298">
        <v>2840.6833333333338</v>
      </c>
      <c r="I98" s="298">
        <v>2801.5666666666675</v>
      </c>
      <c r="J98" s="298">
        <v>2925.9666666666672</v>
      </c>
      <c r="K98" s="298">
        <v>2965.083333333333</v>
      </c>
      <c r="L98" s="298">
        <v>2988.166666666667</v>
      </c>
      <c r="M98" s="285">
        <v>2942</v>
      </c>
      <c r="N98" s="285">
        <v>2879.8</v>
      </c>
      <c r="O98" s="300">
        <v>1579500</v>
      </c>
      <c r="P98" s="301">
        <v>3.8461538461538464E-2</v>
      </c>
    </row>
    <row r="99" spans="1:16" ht="15">
      <c r="A99" s="263">
        <v>89</v>
      </c>
      <c r="B99" s="362" t="s">
        <v>53</v>
      </c>
      <c r="C99" s="465" t="s">
        <v>131</v>
      </c>
      <c r="D99" s="466">
        <v>44315</v>
      </c>
      <c r="E99" s="297">
        <v>1792.3</v>
      </c>
      <c r="F99" s="297">
        <v>1803.7666666666667</v>
      </c>
      <c r="G99" s="298">
        <v>1778.5333333333333</v>
      </c>
      <c r="H99" s="298">
        <v>1764.7666666666667</v>
      </c>
      <c r="I99" s="298">
        <v>1739.5333333333333</v>
      </c>
      <c r="J99" s="298">
        <v>1817.5333333333333</v>
      </c>
      <c r="K99" s="298">
        <v>1842.7666666666664</v>
      </c>
      <c r="L99" s="298">
        <v>1856.5333333333333</v>
      </c>
      <c r="M99" s="285">
        <v>1829</v>
      </c>
      <c r="N99" s="285">
        <v>1790</v>
      </c>
      <c r="O99" s="300">
        <v>12039600</v>
      </c>
      <c r="P99" s="301">
        <v>-2.8123990958992574E-2</v>
      </c>
    </row>
    <row r="100" spans="1:16" ht="15">
      <c r="A100" s="263">
        <v>90</v>
      </c>
      <c r="B100" s="362" t="s">
        <v>56</v>
      </c>
      <c r="C100" s="465" t="s">
        <v>132</v>
      </c>
      <c r="D100" s="466">
        <v>44315</v>
      </c>
      <c r="E100" s="297">
        <v>99.05</v>
      </c>
      <c r="F100" s="297">
        <v>99.199999999999989</v>
      </c>
      <c r="G100" s="298">
        <v>97.799999999999983</v>
      </c>
      <c r="H100" s="298">
        <v>96.55</v>
      </c>
      <c r="I100" s="298">
        <v>95.149999999999991</v>
      </c>
      <c r="J100" s="298">
        <v>100.44999999999997</v>
      </c>
      <c r="K100" s="298">
        <v>101.84999999999998</v>
      </c>
      <c r="L100" s="298">
        <v>103.09999999999997</v>
      </c>
      <c r="M100" s="285">
        <v>100.6</v>
      </c>
      <c r="N100" s="285">
        <v>97.95</v>
      </c>
      <c r="O100" s="300">
        <v>29484896</v>
      </c>
      <c r="P100" s="301">
        <v>-3.02571860816944E-4</v>
      </c>
    </row>
    <row r="101" spans="1:16" ht="15">
      <c r="A101" s="263">
        <v>91</v>
      </c>
      <c r="B101" s="362" t="s">
        <v>39</v>
      </c>
      <c r="C101" s="465" t="s">
        <v>348</v>
      </c>
      <c r="D101" s="466">
        <v>44315</v>
      </c>
      <c r="E101" s="297">
        <v>3120.65</v>
      </c>
      <c r="F101" s="297">
        <v>3103.2666666666664</v>
      </c>
      <c r="G101" s="298">
        <v>3016.6333333333328</v>
      </c>
      <c r="H101" s="298">
        <v>2912.6166666666663</v>
      </c>
      <c r="I101" s="298">
        <v>2825.9833333333327</v>
      </c>
      <c r="J101" s="298">
        <v>3207.2833333333328</v>
      </c>
      <c r="K101" s="298">
        <v>3293.9166666666661</v>
      </c>
      <c r="L101" s="298">
        <v>3397.9333333333329</v>
      </c>
      <c r="M101" s="285">
        <v>3189.9</v>
      </c>
      <c r="N101" s="285">
        <v>2999.25</v>
      </c>
      <c r="O101" s="300">
        <v>326500</v>
      </c>
      <c r="P101" s="301">
        <v>8.1125827814569534E-2</v>
      </c>
    </row>
    <row r="102" spans="1:16" ht="15">
      <c r="A102" s="263">
        <v>92</v>
      </c>
      <c r="B102" s="362" t="s">
        <v>56</v>
      </c>
      <c r="C102" s="465" t="s">
        <v>133</v>
      </c>
      <c r="D102" s="466">
        <v>44315</v>
      </c>
      <c r="E102" s="297">
        <v>422.55</v>
      </c>
      <c r="F102" s="297">
        <v>424.56666666666661</v>
      </c>
      <c r="G102" s="298">
        <v>419.13333333333321</v>
      </c>
      <c r="H102" s="298">
        <v>415.71666666666658</v>
      </c>
      <c r="I102" s="298">
        <v>410.28333333333319</v>
      </c>
      <c r="J102" s="298">
        <v>427.98333333333323</v>
      </c>
      <c r="K102" s="298">
        <v>433.41666666666663</v>
      </c>
      <c r="L102" s="298">
        <v>436.83333333333326</v>
      </c>
      <c r="M102" s="285">
        <v>430</v>
      </c>
      <c r="N102" s="285">
        <v>421.15</v>
      </c>
      <c r="O102" s="300">
        <v>7398000</v>
      </c>
      <c r="P102" s="301">
        <v>6.7840646651270209E-2</v>
      </c>
    </row>
    <row r="103" spans="1:16" ht="15">
      <c r="A103" s="263">
        <v>93</v>
      </c>
      <c r="B103" s="362" t="s">
        <v>63</v>
      </c>
      <c r="C103" s="465" t="s">
        <v>134</v>
      </c>
      <c r="D103" s="466">
        <v>44315</v>
      </c>
      <c r="E103" s="297">
        <v>1424.2</v>
      </c>
      <c r="F103" s="297">
        <v>1427.9833333333336</v>
      </c>
      <c r="G103" s="298">
        <v>1412.8666666666672</v>
      </c>
      <c r="H103" s="298">
        <v>1401.5333333333338</v>
      </c>
      <c r="I103" s="298">
        <v>1386.4166666666674</v>
      </c>
      <c r="J103" s="298">
        <v>1439.3166666666671</v>
      </c>
      <c r="K103" s="298">
        <v>1454.4333333333334</v>
      </c>
      <c r="L103" s="298">
        <v>1465.7666666666669</v>
      </c>
      <c r="M103" s="285">
        <v>1443.1</v>
      </c>
      <c r="N103" s="285">
        <v>1416.65</v>
      </c>
      <c r="O103" s="300">
        <v>13476275</v>
      </c>
      <c r="P103" s="301">
        <v>6.3117217689995708E-3</v>
      </c>
    </row>
    <row r="104" spans="1:16" ht="15">
      <c r="A104" s="263">
        <v>94</v>
      </c>
      <c r="B104" s="362" t="s">
        <v>106</v>
      </c>
      <c r="C104" s="465" t="s">
        <v>260</v>
      </c>
      <c r="D104" s="466">
        <v>44315</v>
      </c>
      <c r="E104" s="297">
        <v>4344.3</v>
      </c>
      <c r="F104" s="297">
        <v>4356.3499999999995</v>
      </c>
      <c r="G104" s="298">
        <v>4297.9499999999989</v>
      </c>
      <c r="H104" s="298">
        <v>4251.5999999999995</v>
      </c>
      <c r="I104" s="298">
        <v>4193.1999999999989</v>
      </c>
      <c r="J104" s="298">
        <v>4402.6999999999989</v>
      </c>
      <c r="K104" s="298">
        <v>4461.0999999999985</v>
      </c>
      <c r="L104" s="298">
        <v>4507.4499999999989</v>
      </c>
      <c r="M104" s="285">
        <v>4414.75</v>
      </c>
      <c r="N104" s="285">
        <v>4310</v>
      </c>
      <c r="O104" s="300">
        <v>412950</v>
      </c>
      <c r="P104" s="301">
        <v>4.2408178720181752E-2</v>
      </c>
    </row>
    <row r="105" spans="1:16" ht="15">
      <c r="A105" s="263">
        <v>95</v>
      </c>
      <c r="B105" s="362" t="s">
        <v>106</v>
      </c>
      <c r="C105" s="465" t="s">
        <v>259</v>
      </c>
      <c r="D105" s="466">
        <v>44315</v>
      </c>
      <c r="E105" s="297">
        <v>2887.85</v>
      </c>
      <c r="F105" s="297">
        <v>2883.75</v>
      </c>
      <c r="G105" s="298">
        <v>2828.5</v>
      </c>
      <c r="H105" s="298">
        <v>2769.15</v>
      </c>
      <c r="I105" s="298">
        <v>2713.9</v>
      </c>
      <c r="J105" s="298">
        <v>2943.1</v>
      </c>
      <c r="K105" s="298">
        <v>2998.35</v>
      </c>
      <c r="L105" s="298">
        <v>3057.7</v>
      </c>
      <c r="M105" s="285">
        <v>2939</v>
      </c>
      <c r="N105" s="285">
        <v>2824.4</v>
      </c>
      <c r="O105" s="300">
        <v>533200</v>
      </c>
      <c r="P105" s="301">
        <v>3.6950602878257487E-2</v>
      </c>
    </row>
    <row r="106" spans="1:16" ht="15">
      <c r="A106" s="263">
        <v>96</v>
      </c>
      <c r="B106" s="362" t="s">
        <v>51</v>
      </c>
      <c r="C106" s="465" t="s">
        <v>135</v>
      </c>
      <c r="D106" s="466">
        <v>44315</v>
      </c>
      <c r="E106" s="297">
        <v>1052.45</v>
      </c>
      <c r="F106" s="297">
        <v>1051.5999999999999</v>
      </c>
      <c r="G106" s="298">
        <v>1041.1999999999998</v>
      </c>
      <c r="H106" s="298">
        <v>1029.9499999999998</v>
      </c>
      <c r="I106" s="298">
        <v>1019.5499999999997</v>
      </c>
      <c r="J106" s="298">
        <v>1062.8499999999999</v>
      </c>
      <c r="K106" s="298">
        <v>1073.25</v>
      </c>
      <c r="L106" s="298">
        <v>1084.5</v>
      </c>
      <c r="M106" s="285">
        <v>1062</v>
      </c>
      <c r="N106" s="285">
        <v>1040.3499999999999</v>
      </c>
      <c r="O106" s="300">
        <v>6689500</v>
      </c>
      <c r="P106" s="301">
        <v>-5.8110156644770082E-3</v>
      </c>
    </row>
    <row r="107" spans="1:16" ht="15">
      <c r="A107" s="263">
        <v>97</v>
      </c>
      <c r="B107" s="362" t="s">
        <v>43</v>
      </c>
      <c r="C107" s="465" t="s">
        <v>136</v>
      </c>
      <c r="D107" s="466">
        <v>44315</v>
      </c>
      <c r="E107" s="297">
        <v>798.2</v>
      </c>
      <c r="F107" s="297">
        <v>802.73333333333323</v>
      </c>
      <c r="G107" s="298">
        <v>791.71666666666647</v>
      </c>
      <c r="H107" s="298">
        <v>785.23333333333323</v>
      </c>
      <c r="I107" s="298">
        <v>774.21666666666647</v>
      </c>
      <c r="J107" s="298">
        <v>809.21666666666647</v>
      </c>
      <c r="K107" s="298">
        <v>820.23333333333312</v>
      </c>
      <c r="L107" s="298">
        <v>826.71666666666647</v>
      </c>
      <c r="M107" s="285">
        <v>813.75</v>
      </c>
      <c r="N107" s="285">
        <v>796.25</v>
      </c>
      <c r="O107" s="300">
        <v>9682400</v>
      </c>
      <c r="P107" s="301">
        <v>-2.4954180177639926E-2</v>
      </c>
    </row>
    <row r="108" spans="1:16" ht="15">
      <c r="A108" s="263">
        <v>98</v>
      </c>
      <c r="B108" s="362" t="s">
        <v>56</v>
      </c>
      <c r="C108" s="465" t="s">
        <v>137</v>
      </c>
      <c r="D108" s="466">
        <v>44315</v>
      </c>
      <c r="E108" s="297">
        <v>195.55</v>
      </c>
      <c r="F108" s="297">
        <v>196.41666666666666</v>
      </c>
      <c r="G108" s="298">
        <v>193.38333333333333</v>
      </c>
      <c r="H108" s="298">
        <v>191.21666666666667</v>
      </c>
      <c r="I108" s="298">
        <v>188.18333333333334</v>
      </c>
      <c r="J108" s="298">
        <v>198.58333333333331</v>
      </c>
      <c r="K108" s="298">
        <v>201.61666666666667</v>
      </c>
      <c r="L108" s="298">
        <v>203.7833333333333</v>
      </c>
      <c r="M108" s="285">
        <v>199.45</v>
      </c>
      <c r="N108" s="285">
        <v>194.25</v>
      </c>
      <c r="O108" s="300">
        <v>19444000</v>
      </c>
      <c r="P108" s="301">
        <v>4.402920962199313E-2</v>
      </c>
    </row>
    <row r="109" spans="1:16" ht="15">
      <c r="A109" s="263">
        <v>99</v>
      </c>
      <c r="B109" s="362" t="s">
        <v>56</v>
      </c>
      <c r="C109" s="465" t="s">
        <v>138</v>
      </c>
      <c r="D109" s="466">
        <v>44315</v>
      </c>
      <c r="E109" s="297">
        <v>158.35</v>
      </c>
      <c r="F109" s="297">
        <v>158.35</v>
      </c>
      <c r="G109" s="298">
        <v>156.35</v>
      </c>
      <c r="H109" s="298">
        <v>154.35</v>
      </c>
      <c r="I109" s="298">
        <v>152.35</v>
      </c>
      <c r="J109" s="298">
        <v>160.35</v>
      </c>
      <c r="K109" s="298">
        <v>162.35</v>
      </c>
      <c r="L109" s="298">
        <v>164.35</v>
      </c>
      <c r="M109" s="285">
        <v>160.35</v>
      </c>
      <c r="N109" s="285">
        <v>156.35</v>
      </c>
      <c r="O109" s="300">
        <v>24726000</v>
      </c>
      <c r="P109" s="301">
        <v>5.9383033419023137E-2</v>
      </c>
    </row>
    <row r="110" spans="1:16" ht="15">
      <c r="A110" s="263">
        <v>100</v>
      </c>
      <c r="B110" s="362" t="s">
        <v>49</v>
      </c>
      <c r="C110" s="465" t="s">
        <v>139</v>
      </c>
      <c r="D110" s="466">
        <v>44315</v>
      </c>
      <c r="E110" s="297">
        <v>416.35</v>
      </c>
      <c r="F110" s="297">
        <v>414.7</v>
      </c>
      <c r="G110" s="298">
        <v>411.95</v>
      </c>
      <c r="H110" s="298">
        <v>407.55</v>
      </c>
      <c r="I110" s="298">
        <v>404.8</v>
      </c>
      <c r="J110" s="298">
        <v>419.09999999999997</v>
      </c>
      <c r="K110" s="298">
        <v>421.84999999999997</v>
      </c>
      <c r="L110" s="298">
        <v>426.24999999999994</v>
      </c>
      <c r="M110" s="285">
        <v>417.45</v>
      </c>
      <c r="N110" s="285">
        <v>410.3</v>
      </c>
      <c r="O110" s="300">
        <v>7940000</v>
      </c>
      <c r="P110" s="301">
        <v>-4.0831118627687846E-2</v>
      </c>
    </row>
    <row r="111" spans="1:16" ht="15">
      <c r="A111" s="263">
        <v>101</v>
      </c>
      <c r="B111" s="362" t="s">
        <v>43</v>
      </c>
      <c r="C111" s="465" t="s">
        <v>140</v>
      </c>
      <c r="D111" s="466">
        <v>44315</v>
      </c>
      <c r="E111" s="297">
        <v>6871.35</v>
      </c>
      <c r="F111" s="297">
        <v>6901.8833333333341</v>
      </c>
      <c r="G111" s="298">
        <v>6821.7666666666682</v>
      </c>
      <c r="H111" s="298">
        <v>6772.1833333333343</v>
      </c>
      <c r="I111" s="298">
        <v>6692.0666666666684</v>
      </c>
      <c r="J111" s="298">
        <v>6951.4666666666681</v>
      </c>
      <c r="K111" s="298">
        <v>7031.5833333333348</v>
      </c>
      <c r="L111" s="298">
        <v>7081.1666666666679</v>
      </c>
      <c r="M111" s="285">
        <v>6982</v>
      </c>
      <c r="N111" s="285">
        <v>6852.3</v>
      </c>
      <c r="O111" s="300">
        <v>2488300</v>
      </c>
      <c r="P111" s="301">
        <v>7.6536810561269944E-3</v>
      </c>
    </row>
    <row r="112" spans="1:16" ht="15">
      <c r="A112" s="263">
        <v>102</v>
      </c>
      <c r="B112" s="362" t="s">
        <v>49</v>
      </c>
      <c r="C112" s="465" t="s">
        <v>141</v>
      </c>
      <c r="D112" s="466">
        <v>44315</v>
      </c>
      <c r="E112" s="297">
        <v>549.29999999999995</v>
      </c>
      <c r="F112" s="297">
        <v>551.61666666666667</v>
      </c>
      <c r="G112" s="298">
        <v>544.7833333333333</v>
      </c>
      <c r="H112" s="298">
        <v>540.26666666666665</v>
      </c>
      <c r="I112" s="298">
        <v>533.43333333333328</v>
      </c>
      <c r="J112" s="298">
        <v>556.13333333333333</v>
      </c>
      <c r="K112" s="298">
        <v>562.96666666666658</v>
      </c>
      <c r="L112" s="298">
        <v>567.48333333333335</v>
      </c>
      <c r="M112" s="285">
        <v>558.45000000000005</v>
      </c>
      <c r="N112" s="285">
        <v>547.1</v>
      </c>
      <c r="O112" s="300">
        <v>13128750</v>
      </c>
      <c r="P112" s="301">
        <v>-1.592804272463225E-2</v>
      </c>
    </row>
    <row r="113" spans="1:16" ht="15">
      <c r="A113" s="263">
        <v>103</v>
      </c>
      <c r="B113" s="362" t="s">
        <v>56</v>
      </c>
      <c r="C113" s="465" t="s">
        <v>142</v>
      </c>
      <c r="D113" s="466">
        <v>44315</v>
      </c>
      <c r="E113" s="297">
        <v>898.75</v>
      </c>
      <c r="F113" s="297">
        <v>902.30000000000007</v>
      </c>
      <c r="G113" s="298">
        <v>891.15000000000009</v>
      </c>
      <c r="H113" s="298">
        <v>883.55000000000007</v>
      </c>
      <c r="I113" s="298">
        <v>872.40000000000009</v>
      </c>
      <c r="J113" s="298">
        <v>909.90000000000009</v>
      </c>
      <c r="K113" s="298">
        <v>921.05</v>
      </c>
      <c r="L113" s="298">
        <v>928.65000000000009</v>
      </c>
      <c r="M113" s="285">
        <v>913.45</v>
      </c>
      <c r="N113" s="285">
        <v>894.7</v>
      </c>
      <c r="O113" s="300">
        <v>2520700</v>
      </c>
      <c r="P113" s="301">
        <v>-1.7730496453900711E-2</v>
      </c>
    </row>
    <row r="114" spans="1:16" ht="15">
      <c r="A114" s="263">
        <v>104</v>
      </c>
      <c r="B114" s="362" t="s">
        <v>72</v>
      </c>
      <c r="C114" s="465" t="s">
        <v>143</v>
      </c>
      <c r="D114" s="466">
        <v>44315</v>
      </c>
      <c r="E114" s="297">
        <v>1136.2</v>
      </c>
      <c r="F114" s="297">
        <v>1134.3999999999999</v>
      </c>
      <c r="G114" s="298">
        <v>1120.7999999999997</v>
      </c>
      <c r="H114" s="298">
        <v>1105.3999999999999</v>
      </c>
      <c r="I114" s="298">
        <v>1091.7999999999997</v>
      </c>
      <c r="J114" s="298">
        <v>1149.7999999999997</v>
      </c>
      <c r="K114" s="298">
        <v>1163.3999999999996</v>
      </c>
      <c r="L114" s="298">
        <v>1178.7999999999997</v>
      </c>
      <c r="M114" s="285">
        <v>1148</v>
      </c>
      <c r="N114" s="285">
        <v>1119</v>
      </c>
      <c r="O114" s="300">
        <v>1482000</v>
      </c>
      <c r="P114" s="301">
        <v>3.0025020850708923E-2</v>
      </c>
    </row>
    <row r="115" spans="1:16" ht="15">
      <c r="A115" s="263">
        <v>105</v>
      </c>
      <c r="B115" s="362" t="s">
        <v>106</v>
      </c>
      <c r="C115" s="465" t="s">
        <v>144</v>
      </c>
      <c r="D115" s="466">
        <v>44315</v>
      </c>
      <c r="E115" s="297">
        <v>2231.65</v>
      </c>
      <c r="F115" s="297">
        <v>2219.8833333333332</v>
      </c>
      <c r="G115" s="298">
        <v>2194.2666666666664</v>
      </c>
      <c r="H115" s="298">
        <v>2156.8833333333332</v>
      </c>
      <c r="I115" s="298">
        <v>2131.2666666666664</v>
      </c>
      <c r="J115" s="298">
        <v>2257.2666666666664</v>
      </c>
      <c r="K115" s="298">
        <v>2282.8833333333332</v>
      </c>
      <c r="L115" s="298">
        <v>2320.2666666666664</v>
      </c>
      <c r="M115" s="285">
        <v>2245.5</v>
      </c>
      <c r="N115" s="285">
        <v>2182.5</v>
      </c>
      <c r="O115" s="300">
        <v>2029600</v>
      </c>
      <c r="P115" s="301">
        <v>5.7523968320133387E-2</v>
      </c>
    </row>
    <row r="116" spans="1:16" ht="15">
      <c r="A116" s="263">
        <v>106</v>
      </c>
      <c r="B116" s="362" t="s">
        <v>43</v>
      </c>
      <c r="C116" s="465" t="s">
        <v>145</v>
      </c>
      <c r="D116" s="466">
        <v>44315</v>
      </c>
      <c r="E116" s="297">
        <v>217.4</v>
      </c>
      <c r="F116" s="297">
        <v>217.06666666666669</v>
      </c>
      <c r="G116" s="298">
        <v>215.08333333333337</v>
      </c>
      <c r="H116" s="298">
        <v>212.76666666666668</v>
      </c>
      <c r="I116" s="298">
        <v>210.78333333333336</v>
      </c>
      <c r="J116" s="298">
        <v>219.38333333333338</v>
      </c>
      <c r="K116" s="298">
        <v>221.36666666666667</v>
      </c>
      <c r="L116" s="298">
        <v>223.68333333333339</v>
      </c>
      <c r="M116" s="285">
        <v>219.05</v>
      </c>
      <c r="N116" s="285">
        <v>214.75</v>
      </c>
      <c r="O116" s="300">
        <v>28616000</v>
      </c>
      <c r="P116" s="301">
        <v>5.1635111876075735E-3</v>
      </c>
    </row>
    <row r="117" spans="1:16" ht="15">
      <c r="A117" s="263">
        <v>107</v>
      </c>
      <c r="B117" s="362" t="s">
        <v>106</v>
      </c>
      <c r="C117" s="465" t="s">
        <v>262</v>
      </c>
      <c r="D117" s="466">
        <v>44315</v>
      </c>
      <c r="E117" s="297">
        <v>1771.65</v>
      </c>
      <c r="F117" s="297">
        <v>1787.8166666666668</v>
      </c>
      <c r="G117" s="298">
        <v>1737.9333333333336</v>
      </c>
      <c r="H117" s="298">
        <v>1704.2166666666667</v>
      </c>
      <c r="I117" s="298">
        <v>1654.3333333333335</v>
      </c>
      <c r="J117" s="298">
        <v>1821.5333333333338</v>
      </c>
      <c r="K117" s="298">
        <v>1871.416666666667</v>
      </c>
      <c r="L117" s="298">
        <v>1905.1333333333339</v>
      </c>
      <c r="M117" s="285">
        <v>1837.7</v>
      </c>
      <c r="N117" s="285">
        <v>1754.1</v>
      </c>
      <c r="O117" s="300">
        <v>768300</v>
      </c>
      <c r="P117" s="301">
        <v>0.10985915492957747</v>
      </c>
    </row>
    <row r="118" spans="1:16" ht="15">
      <c r="A118" s="263">
        <v>108</v>
      </c>
      <c r="B118" s="362" t="s">
        <v>43</v>
      </c>
      <c r="C118" s="465" t="s">
        <v>146</v>
      </c>
      <c r="D118" s="466">
        <v>44315</v>
      </c>
      <c r="E118" s="297">
        <v>83321.05</v>
      </c>
      <c r="F118" s="297">
        <v>83745.25</v>
      </c>
      <c r="G118" s="298">
        <v>82625.8</v>
      </c>
      <c r="H118" s="298">
        <v>81930.55</v>
      </c>
      <c r="I118" s="298">
        <v>80811.100000000006</v>
      </c>
      <c r="J118" s="298">
        <v>84440.5</v>
      </c>
      <c r="K118" s="298">
        <v>85559.950000000012</v>
      </c>
      <c r="L118" s="298">
        <v>86255.2</v>
      </c>
      <c r="M118" s="285">
        <v>84864.7</v>
      </c>
      <c r="N118" s="285">
        <v>83050</v>
      </c>
      <c r="O118" s="300">
        <v>42710</v>
      </c>
      <c r="P118" s="301">
        <v>-1.0884668828161186E-2</v>
      </c>
    </row>
    <row r="119" spans="1:16" ht="15">
      <c r="A119" s="263">
        <v>109</v>
      </c>
      <c r="B119" s="362" t="s">
        <v>56</v>
      </c>
      <c r="C119" s="465" t="s">
        <v>147</v>
      </c>
      <c r="D119" s="466">
        <v>44315</v>
      </c>
      <c r="E119" s="297">
        <v>1229.3</v>
      </c>
      <c r="F119" s="297">
        <v>1225.0666666666666</v>
      </c>
      <c r="G119" s="298">
        <v>1213.7333333333331</v>
      </c>
      <c r="H119" s="298">
        <v>1198.1666666666665</v>
      </c>
      <c r="I119" s="298">
        <v>1186.833333333333</v>
      </c>
      <c r="J119" s="298">
        <v>1240.6333333333332</v>
      </c>
      <c r="K119" s="298">
        <v>1251.9666666666667</v>
      </c>
      <c r="L119" s="298">
        <v>1267.5333333333333</v>
      </c>
      <c r="M119" s="285">
        <v>1236.4000000000001</v>
      </c>
      <c r="N119" s="285">
        <v>1209.5</v>
      </c>
      <c r="O119" s="300">
        <v>2605500</v>
      </c>
      <c r="P119" s="301">
        <v>-1.3348480545299631E-2</v>
      </c>
    </row>
    <row r="120" spans="1:16" ht="15">
      <c r="A120" s="263">
        <v>110</v>
      </c>
      <c r="B120" s="362" t="s">
        <v>39</v>
      </c>
      <c r="C120" s="465" t="s">
        <v>790</v>
      </c>
      <c r="D120" s="466">
        <v>44315</v>
      </c>
      <c r="E120" s="297">
        <v>360.55</v>
      </c>
      <c r="F120" s="297">
        <v>356.06666666666666</v>
      </c>
      <c r="G120" s="298">
        <v>347.73333333333335</v>
      </c>
      <c r="H120" s="298">
        <v>334.91666666666669</v>
      </c>
      <c r="I120" s="298">
        <v>326.58333333333337</v>
      </c>
      <c r="J120" s="298">
        <v>368.88333333333333</v>
      </c>
      <c r="K120" s="298">
        <v>377.2166666666667</v>
      </c>
      <c r="L120" s="298">
        <v>390.0333333333333</v>
      </c>
      <c r="M120" s="285">
        <v>364.4</v>
      </c>
      <c r="N120" s="285">
        <v>343.25</v>
      </c>
      <c r="O120" s="300">
        <v>1499200</v>
      </c>
      <c r="P120" s="301">
        <v>0.48730158730158729</v>
      </c>
    </row>
    <row r="121" spans="1:16" ht="15">
      <c r="A121" s="263">
        <v>111</v>
      </c>
      <c r="B121" s="362" t="s">
        <v>111</v>
      </c>
      <c r="C121" s="465" t="s">
        <v>148</v>
      </c>
      <c r="D121" s="466">
        <v>44315</v>
      </c>
      <c r="E121" s="297">
        <v>60.75</v>
      </c>
      <c r="F121" s="297">
        <v>60.949999999999996</v>
      </c>
      <c r="G121" s="298">
        <v>59.699999999999989</v>
      </c>
      <c r="H121" s="298">
        <v>58.649999999999991</v>
      </c>
      <c r="I121" s="298">
        <v>57.399999999999984</v>
      </c>
      <c r="J121" s="298">
        <v>61.999999999999993</v>
      </c>
      <c r="K121" s="298">
        <v>63.250000000000007</v>
      </c>
      <c r="L121" s="298">
        <v>64.3</v>
      </c>
      <c r="M121" s="285">
        <v>62.2</v>
      </c>
      <c r="N121" s="285">
        <v>59.9</v>
      </c>
      <c r="O121" s="300">
        <v>78098000</v>
      </c>
      <c r="P121" s="301">
        <v>2.5446428571428571E-2</v>
      </c>
    </row>
    <row r="122" spans="1:16" ht="15">
      <c r="A122" s="263">
        <v>112</v>
      </c>
      <c r="B122" s="362" t="s">
        <v>39</v>
      </c>
      <c r="C122" s="465" t="s">
        <v>256</v>
      </c>
      <c r="D122" s="466">
        <v>44315</v>
      </c>
      <c r="E122" s="297">
        <v>4858.55</v>
      </c>
      <c r="F122" s="297">
        <v>4835</v>
      </c>
      <c r="G122" s="298">
        <v>4729</v>
      </c>
      <c r="H122" s="298">
        <v>4599.45</v>
      </c>
      <c r="I122" s="298">
        <v>4493.45</v>
      </c>
      <c r="J122" s="298">
        <v>4964.55</v>
      </c>
      <c r="K122" s="298">
        <v>5070.55</v>
      </c>
      <c r="L122" s="298">
        <v>5200.1000000000004</v>
      </c>
      <c r="M122" s="285">
        <v>4941</v>
      </c>
      <c r="N122" s="285">
        <v>4705.45</v>
      </c>
      <c r="O122" s="300">
        <v>1289250</v>
      </c>
      <c r="P122" s="301">
        <v>-9.4122166730695352E-3</v>
      </c>
    </row>
    <row r="123" spans="1:16" ht="15">
      <c r="A123" s="263">
        <v>113</v>
      </c>
      <c r="B123" s="362" t="s">
        <v>841</v>
      </c>
      <c r="C123" s="465" t="s">
        <v>450</v>
      </c>
      <c r="D123" s="466">
        <v>44315</v>
      </c>
      <c r="E123" s="297">
        <v>3058.85</v>
      </c>
      <c r="F123" s="297">
        <v>3082.5166666666664</v>
      </c>
      <c r="G123" s="298">
        <v>2999.083333333333</v>
      </c>
      <c r="H123" s="298">
        <v>2939.3166666666666</v>
      </c>
      <c r="I123" s="298">
        <v>2855.8833333333332</v>
      </c>
      <c r="J123" s="298">
        <v>3142.2833333333328</v>
      </c>
      <c r="K123" s="298">
        <v>3225.7166666666662</v>
      </c>
      <c r="L123" s="298">
        <v>3285.4833333333327</v>
      </c>
      <c r="M123" s="285">
        <v>3165.95</v>
      </c>
      <c r="N123" s="285">
        <v>3022.75</v>
      </c>
      <c r="O123" s="300">
        <v>285750</v>
      </c>
      <c r="P123" s="301">
        <v>-1.4740108611326609E-2</v>
      </c>
    </row>
    <row r="124" spans="1:16" ht="15">
      <c r="A124" s="263">
        <v>114</v>
      </c>
      <c r="B124" s="362" t="s">
        <v>49</v>
      </c>
      <c r="C124" s="465" t="s">
        <v>151</v>
      </c>
      <c r="D124" s="466">
        <v>44315</v>
      </c>
      <c r="E124" s="297">
        <v>17588.849999999999</v>
      </c>
      <c r="F124" s="297">
        <v>17514.483333333334</v>
      </c>
      <c r="G124" s="298">
        <v>17384.966666666667</v>
      </c>
      <c r="H124" s="298">
        <v>17181.083333333332</v>
      </c>
      <c r="I124" s="298">
        <v>17051.566666666666</v>
      </c>
      <c r="J124" s="298">
        <v>17718.366666666669</v>
      </c>
      <c r="K124" s="298">
        <v>17847.883333333339</v>
      </c>
      <c r="L124" s="298">
        <v>18051.76666666667</v>
      </c>
      <c r="M124" s="285">
        <v>17644</v>
      </c>
      <c r="N124" s="285">
        <v>17310.599999999999</v>
      </c>
      <c r="O124" s="300">
        <v>279050</v>
      </c>
      <c r="P124" s="301">
        <v>-4.9880830779707182E-2</v>
      </c>
    </row>
    <row r="125" spans="1:16" ht="15">
      <c r="A125" s="263">
        <v>115</v>
      </c>
      <c r="B125" s="362" t="s">
        <v>111</v>
      </c>
      <c r="C125" s="465" t="s">
        <v>152</v>
      </c>
      <c r="D125" s="466">
        <v>44315</v>
      </c>
      <c r="E125" s="297">
        <v>145</v>
      </c>
      <c r="F125" s="297">
        <v>144.46666666666667</v>
      </c>
      <c r="G125" s="298">
        <v>142.03333333333333</v>
      </c>
      <c r="H125" s="298">
        <v>139.06666666666666</v>
      </c>
      <c r="I125" s="298">
        <v>136.63333333333333</v>
      </c>
      <c r="J125" s="298">
        <v>147.43333333333334</v>
      </c>
      <c r="K125" s="298">
        <v>149.86666666666667</v>
      </c>
      <c r="L125" s="298">
        <v>152.83333333333334</v>
      </c>
      <c r="M125" s="285">
        <v>146.9</v>
      </c>
      <c r="N125" s="285">
        <v>141.5</v>
      </c>
      <c r="O125" s="300">
        <v>51476100</v>
      </c>
      <c r="P125" s="301">
        <v>6.5307820299500829E-2</v>
      </c>
    </row>
    <row r="126" spans="1:16" ht="15">
      <c r="A126" s="263">
        <v>116</v>
      </c>
      <c r="B126" s="362" t="s">
        <v>42</v>
      </c>
      <c r="C126" s="465" t="s">
        <v>153</v>
      </c>
      <c r="D126" s="466">
        <v>44315</v>
      </c>
      <c r="E126" s="297">
        <v>105.3</v>
      </c>
      <c r="F126" s="297">
        <v>105.64999999999999</v>
      </c>
      <c r="G126" s="298">
        <v>104.64999999999998</v>
      </c>
      <c r="H126" s="298">
        <v>103.99999999999999</v>
      </c>
      <c r="I126" s="298">
        <v>102.99999999999997</v>
      </c>
      <c r="J126" s="298">
        <v>106.29999999999998</v>
      </c>
      <c r="K126" s="298">
        <v>107.30000000000001</v>
      </c>
      <c r="L126" s="298">
        <v>107.94999999999999</v>
      </c>
      <c r="M126" s="285">
        <v>106.65</v>
      </c>
      <c r="N126" s="285">
        <v>105</v>
      </c>
      <c r="O126" s="300">
        <v>73683900</v>
      </c>
      <c r="P126" s="301">
        <v>-3.3206192506170067E-2</v>
      </c>
    </row>
    <row r="127" spans="1:16" ht="15">
      <c r="A127" s="263">
        <v>117</v>
      </c>
      <c r="B127" s="362" t="s">
        <v>72</v>
      </c>
      <c r="C127" s="465" t="s">
        <v>155</v>
      </c>
      <c r="D127" s="466">
        <v>44315</v>
      </c>
      <c r="E127" s="297">
        <v>104</v>
      </c>
      <c r="F127" s="297">
        <v>104.68333333333334</v>
      </c>
      <c r="G127" s="298">
        <v>103.11666666666667</v>
      </c>
      <c r="H127" s="298">
        <v>102.23333333333333</v>
      </c>
      <c r="I127" s="298">
        <v>100.66666666666667</v>
      </c>
      <c r="J127" s="298">
        <v>105.56666666666668</v>
      </c>
      <c r="K127" s="298">
        <v>107.13333333333334</v>
      </c>
      <c r="L127" s="298">
        <v>108.01666666666668</v>
      </c>
      <c r="M127" s="285">
        <v>106.25</v>
      </c>
      <c r="N127" s="285">
        <v>103.8</v>
      </c>
      <c r="O127" s="300">
        <v>42919800</v>
      </c>
      <c r="P127" s="301">
        <v>-2.6545581557806498E-2</v>
      </c>
    </row>
    <row r="128" spans="1:16" ht="15">
      <c r="A128" s="263">
        <v>118</v>
      </c>
      <c r="B128" s="362" t="s">
        <v>78</v>
      </c>
      <c r="C128" s="465" t="s">
        <v>156</v>
      </c>
      <c r="D128" s="466">
        <v>44315</v>
      </c>
      <c r="E128" s="297">
        <v>29994.45</v>
      </c>
      <c r="F128" s="297">
        <v>30078.266666666666</v>
      </c>
      <c r="G128" s="298">
        <v>29776.233333333334</v>
      </c>
      <c r="H128" s="298">
        <v>29558.016666666666</v>
      </c>
      <c r="I128" s="298">
        <v>29255.983333333334</v>
      </c>
      <c r="J128" s="298">
        <v>30296.483333333334</v>
      </c>
      <c r="K128" s="298">
        <v>30598.516666666666</v>
      </c>
      <c r="L128" s="298">
        <v>30816.733333333334</v>
      </c>
      <c r="M128" s="285">
        <v>30380.3</v>
      </c>
      <c r="N128" s="285">
        <v>29860.05</v>
      </c>
      <c r="O128" s="300">
        <v>58170</v>
      </c>
      <c r="P128" s="301">
        <v>-5.1308363263211903E-3</v>
      </c>
    </row>
    <row r="129" spans="1:16" ht="15">
      <c r="A129" s="263">
        <v>119</v>
      </c>
      <c r="B129" s="382" t="s">
        <v>51</v>
      </c>
      <c r="C129" s="465" t="s">
        <v>157</v>
      </c>
      <c r="D129" s="466">
        <v>44315</v>
      </c>
      <c r="E129" s="297">
        <v>1806.25</v>
      </c>
      <c r="F129" s="297">
        <v>1808.0333333333335</v>
      </c>
      <c r="G129" s="298">
        <v>1782.366666666667</v>
      </c>
      <c r="H129" s="298">
        <v>1758.4833333333336</v>
      </c>
      <c r="I129" s="298">
        <v>1732.8166666666671</v>
      </c>
      <c r="J129" s="298">
        <v>1831.916666666667</v>
      </c>
      <c r="K129" s="298">
        <v>1857.5833333333335</v>
      </c>
      <c r="L129" s="298">
        <v>1881.4666666666669</v>
      </c>
      <c r="M129" s="285">
        <v>1833.7</v>
      </c>
      <c r="N129" s="285">
        <v>1784.15</v>
      </c>
      <c r="O129" s="300">
        <v>3889600</v>
      </c>
      <c r="P129" s="301">
        <v>-1.1876484560570071E-2</v>
      </c>
    </row>
    <row r="130" spans="1:16" ht="15">
      <c r="A130" s="263">
        <v>120</v>
      </c>
      <c r="B130" s="362" t="s">
        <v>72</v>
      </c>
      <c r="C130" s="465" t="s">
        <v>158</v>
      </c>
      <c r="D130" s="466">
        <v>44315</v>
      </c>
      <c r="E130" s="297">
        <v>231.05</v>
      </c>
      <c r="F130" s="297">
        <v>231.43333333333331</v>
      </c>
      <c r="G130" s="298">
        <v>229.86666666666662</v>
      </c>
      <c r="H130" s="298">
        <v>228.68333333333331</v>
      </c>
      <c r="I130" s="298">
        <v>227.11666666666662</v>
      </c>
      <c r="J130" s="298">
        <v>232.61666666666662</v>
      </c>
      <c r="K130" s="298">
        <v>234.18333333333328</v>
      </c>
      <c r="L130" s="298">
        <v>235.36666666666662</v>
      </c>
      <c r="M130" s="285">
        <v>233</v>
      </c>
      <c r="N130" s="285">
        <v>230.25</v>
      </c>
      <c r="O130" s="300">
        <v>16608000</v>
      </c>
      <c r="P130" s="301">
        <v>-1.0721944245889922E-2</v>
      </c>
    </row>
    <row r="131" spans="1:16" ht="15">
      <c r="A131" s="263">
        <v>121</v>
      </c>
      <c r="B131" s="362" t="s">
        <v>56</v>
      </c>
      <c r="C131" s="465" t="s">
        <v>159</v>
      </c>
      <c r="D131" s="466">
        <v>44315</v>
      </c>
      <c r="E131" s="297">
        <v>115.85</v>
      </c>
      <c r="F131" s="297">
        <v>116.8</v>
      </c>
      <c r="G131" s="298">
        <v>114.35</v>
      </c>
      <c r="H131" s="298">
        <v>112.85</v>
      </c>
      <c r="I131" s="298">
        <v>110.39999999999999</v>
      </c>
      <c r="J131" s="298">
        <v>118.3</v>
      </c>
      <c r="K131" s="298">
        <v>120.75000000000001</v>
      </c>
      <c r="L131" s="298">
        <v>122.25</v>
      </c>
      <c r="M131" s="285">
        <v>119.25</v>
      </c>
      <c r="N131" s="285">
        <v>115.3</v>
      </c>
      <c r="O131" s="300">
        <v>36090200</v>
      </c>
      <c r="P131" s="301">
        <v>-3.0827196437746189E-3</v>
      </c>
    </row>
    <row r="132" spans="1:16" ht="15">
      <c r="A132" s="263">
        <v>122</v>
      </c>
      <c r="B132" s="362" t="s">
        <v>51</v>
      </c>
      <c r="C132" s="465" t="s">
        <v>269</v>
      </c>
      <c r="D132" s="466">
        <v>44315</v>
      </c>
      <c r="E132" s="297">
        <v>4644</v>
      </c>
      <c r="F132" s="297">
        <v>4651.0333333333338</v>
      </c>
      <c r="G132" s="298">
        <v>4623.9666666666672</v>
      </c>
      <c r="H132" s="298">
        <v>4603.9333333333334</v>
      </c>
      <c r="I132" s="298">
        <v>4576.8666666666668</v>
      </c>
      <c r="J132" s="298">
        <v>4671.0666666666675</v>
      </c>
      <c r="K132" s="298">
        <v>4698.133333333335</v>
      </c>
      <c r="L132" s="298">
        <v>4718.1666666666679</v>
      </c>
      <c r="M132" s="285">
        <v>4678.1000000000004</v>
      </c>
      <c r="N132" s="285">
        <v>4631</v>
      </c>
      <c r="O132" s="300">
        <v>75625</v>
      </c>
      <c r="P132" s="301">
        <v>-1.3050570962479609E-2</v>
      </c>
    </row>
    <row r="133" spans="1:16" ht="15">
      <c r="A133" s="263">
        <v>123</v>
      </c>
      <c r="B133" s="362" t="s">
        <v>49</v>
      </c>
      <c r="C133" s="465" t="s">
        <v>160</v>
      </c>
      <c r="D133" s="466">
        <v>44315</v>
      </c>
      <c r="E133" s="297">
        <v>1910.4</v>
      </c>
      <c r="F133" s="297">
        <v>1908.0333333333335</v>
      </c>
      <c r="G133" s="298">
        <v>1886.0666666666671</v>
      </c>
      <c r="H133" s="298">
        <v>1861.7333333333336</v>
      </c>
      <c r="I133" s="298">
        <v>1839.7666666666671</v>
      </c>
      <c r="J133" s="298">
        <v>1932.366666666667</v>
      </c>
      <c r="K133" s="298">
        <v>1954.3333333333337</v>
      </c>
      <c r="L133" s="298">
        <v>1978.666666666667</v>
      </c>
      <c r="M133" s="285">
        <v>1930</v>
      </c>
      <c r="N133" s="285">
        <v>1883.7</v>
      </c>
      <c r="O133" s="300">
        <v>1882000</v>
      </c>
      <c r="P133" s="301">
        <v>-5.8764691172793197E-2</v>
      </c>
    </row>
    <row r="134" spans="1:16" ht="15">
      <c r="A134" s="263">
        <v>124</v>
      </c>
      <c r="B134" s="362" t="s">
        <v>841</v>
      </c>
      <c r="C134" s="465" t="s">
        <v>267</v>
      </c>
      <c r="D134" s="466">
        <v>44315</v>
      </c>
      <c r="E134" s="297">
        <v>2526.6</v>
      </c>
      <c r="F134" s="297">
        <v>2496.9166666666665</v>
      </c>
      <c r="G134" s="298">
        <v>2439.833333333333</v>
      </c>
      <c r="H134" s="298">
        <v>2353.0666666666666</v>
      </c>
      <c r="I134" s="298">
        <v>2295.9833333333331</v>
      </c>
      <c r="J134" s="298">
        <v>2583.6833333333329</v>
      </c>
      <c r="K134" s="298">
        <v>2640.766666666666</v>
      </c>
      <c r="L134" s="298">
        <v>2727.5333333333328</v>
      </c>
      <c r="M134" s="285">
        <v>2554</v>
      </c>
      <c r="N134" s="285">
        <v>2410.15</v>
      </c>
      <c r="O134" s="300">
        <v>391000</v>
      </c>
      <c r="P134" s="301">
        <v>-0.12282669657879977</v>
      </c>
    </row>
    <row r="135" spans="1:16" ht="15">
      <c r="A135" s="263">
        <v>125</v>
      </c>
      <c r="B135" s="362" t="s">
        <v>53</v>
      </c>
      <c r="C135" s="465" t="s">
        <v>161</v>
      </c>
      <c r="D135" s="466">
        <v>44315</v>
      </c>
      <c r="E135" s="297">
        <v>37.35</v>
      </c>
      <c r="F135" s="297">
        <v>37.583333333333336</v>
      </c>
      <c r="G135" s="298">
        <v>36.966666666666669</v>
      </c>
      <c r="H135" s="298">
        <v>36.583333333333336</v>
      </c>
      <c r="I135" s="298">
        <v>35.966666666666669</v>
      </c>
      <c r="J135" s="298">
        <v>37.966666666666669</v>
      </c>
      <c r="K135" s="298">
        <v>38.583333333333329</v>
      </c>
      <c r="L135" s="298">
        <v>38.966666666666669</v>
      </c>
      <c r="M135" s="285">
        <v>38.200000000000003</v>
      </c>
      <c r="N135" s="285">
        <v>37.200000000000003</v>
      </c>
      <c r="O135" s="300">
        <v>214736000</v>
      </c>
      <c r="P135" s="301">
        <v>-6.1463270142180096E-3</v>
      </c>
    </row>
    <row r="136" spans="1:16" ht="15">
      <c r="A136" s="263">
        <v>126</v>
      </c>
      <c r="B136" s="362" t="s">
        <v>42</v>
      </c>
      <c r="C136" s="465" t="s">
        <v>162</v>
      </c>
      <c r="D136" s="466">
        <v>44315</v>
      </c>
      <c r="E136" s="297">
        <v>210.25</v>
      </c>
      <c r="F136" s="297">
        <v>211.51666666666665</v>
      </c>
      <c r="G136" s="298">
        <v>208.5333333333333</v>
      </c>
      <c r="H136" s="298">
        <v>206.81666666666666</v>
      </c>
      <c r="I136" s="298">
        <v>203.83333333333331</v>
      </c>
      <c r="J136" s="298">
        <v>213.23333333333329</v>
      </c>
      <c r="K136" s="298">
        <v>216.21666666666664</v>
      </c>
      <c r="L136" s="298">
        <v>217.93333333333328</v>
      </c>
      <c r="M136" s="285">
        <v>214.5</v>
      </c>
      <c r="N136" s="285">
        <v>209.8</v>
      </c>
      <c r="O136" s="300">
        <v>20916000</v>
      </c>
      <c r="P136" s="301">
        <v>5.4021366659947591E-2</v>
      </c>
    </row>
    <row r="137" spans="1:16" ht="15">
      <c r="A137" s="263">
        <v>127</v>
      </c>
      <c r="B137" s="362" t="s">
        <v>88</v>
      </c>
      <c r="C137" s="465" t="s">
        <v>163</v>
      </c>
      <c r="D137" s="466">
        <v>44315</v>
      </c>
      <c r="E137" s="297">
        <v>1142.7</v>
      </c>
      <c r="F137" s="297">
        <v>1146.3</v>
      </c>
      <c r="G137" s="298">
        <v>1127.5999999999999</v>
      </c>
      <c r="H137" s="298">
        <v>1112.5</v>
      </c>
      <c r="I137" s="298">
        <v>1093.8</v>
      </c>
      <c r="J137" s="298">
        <v>1161.3999999999999</v>
      </c>
      <c r="K137" s="298">
        <v>1180.1000000000001</v>
      </c>
      <c r="L137" s="298">
        <v>1195.1999999999998</v>
      </c>
      <c r="M137" s="285">
        <v>1165</v>
      </c>
      <c r="N137" s="285">
        <v>1131.2</v>
      </c>
      <c r="O137" s="300">
        <v>1962961</v>
      </c>
      <c r="P137" s="301">
        <v>2.5079702444208291E-2</v>
      </c>
    </row>
    <row r="138" spans="1:16" ht="15">
      <c r="A138" s="263">
        <v>128</v>
      </c>
      <c r="B138" s="362" t="s">
        <v>37</v>
      </c>
      <c r="C138" s="465" t="s">
        <v>164</v>
      </c>
      <c r="D138" s="466">
        <v>44315</v>
      </c>
      <c r="E138" s="297">
        <v>1075.75</v>
      </c>
      <c r="F138" s="297">
        <v>1067.2833333333335</v>
      </c>
      <c r="G138" s="298">
        <v>1050.666666666667</v>
      </c>
      <c r="H138" s="298">
        <v>1025.5833333333335</v>
      </c>
      <c r="I138" s="298">
        <v>1008.9666666666669</v>
      </c>
      <c r="J138" s="298">
        <v>1092.366666666667</v>
      </c>
      <c r="K138" s="298">
        <v>1108.9833333333333</v>
      </c>
      <c r="L138" s="298">
        <v>1134.0666666666671</v>
      </c>
      <c r="M138" s="285">
        <v>1083.9000000000001</v>
      </c>
      <c r="N138" s="285">
        <v>1042.2</v>
      </c>
      <c r="O138" s="300">
        <v>1641350</v>
      </c>
      <c r="P138" s="301">
        <v>6.8030973451327428E-2</v>
      </c>
    </row>
    <row r="139" spans="1:16" ht="15">
      <c r="A139" s="263">
        <v>129</v>
      </c>
      <c r="B139" s="362" t="s">
        <v>53</v>
      </c>
      <c r="C139" s="465" t="s">
        <v>165</v>
      </c>
      <c r="D139" s="466">
        <v>44315</v>
      </c>
      <c r="E139" s="297">
        <v>214.45</v>
      </c>
      <c r="F139" s="297">
        <v>215.78333333333333</v>
      </c>
      <c r="G139" s="298">
        <v>212.06666666666666</v>
      </c>
      <c r="H139" s="298">
        <v>209.68333333333334</v>
      </c>
      <c r="I139" s="298">
        <v>205.96666666666667</v>
      </c>
      <c r="J139" s="298">
        <v>218.16666666666666</v>
      </c>
      <c r="K139" s="298">
        <v>221.8833333333333</v>
      </c>
      <c r="L139" s="298">
        <v>224.26666666666665</v>
      </c>
      <c r="M139" s="285">
        <v>219.5</v>
      </c>
      <c r="N139" s="285">
        <v>213.4</v>
      </c>
      <c r="O139" s="300">
        <v>22135700</v>
      </c>
      <c r="P139" s="301">
        <v>4.0201689833742164E-2</v>
      </c>
    </row>
    <row r="140" spans="1:16" ht="15">
      <c r="A140" s="263">
        <v>130</v>
      </c>
      <c r="B140" s="362" t="s">
        <v>42</v>
      </c>
      <c r="C140" s="465" t="s">
        <v>166</v>
      </c>
      <c r="D140" s="466">
        <v>44315</v>
      </c>
      <c r="E140" s="297">
        <v>132.69999999999999</v>
      </c>
      <c r="F140" s="297">
        <v>133.54999999999998</v>
      </c>
      <c r="G140" s="298">
        <v>131.34999999999997</v>
      </c>
      <c r="H140" s="298">
        <v>129.99999999999997</v>
      </c>
      <c r="I140" s="298">
        <v>127.79999999999995</v>
      </c>
      <c r="J140" s="298">
        <v>134.89999999999998</v>
      </c>
      <c r="K140" s="298">
        <v>137.09999999999997</v>
      </c>
      <c r="L140" s="298">
        <v>138.44999999999999</v>
      </c>
      <c r="M140" s="285">
        <v>135.75</v>
      </c>
      <c r="N140" s="285">
        <v>132.19999999999999</v>
      </c>
      <c r="O140" s="300">
        <v>19278000</v>
      </c>
      <c r="P140" s="301">
        <v>4.5558086560364468E-2</v>
      </c>
    </row>
    <row r="141" spans="1:16" ht="15">
      <c r="A141" s="263">
        <v>131</v>
      </c>
      <c r="B141" s="362" t="s">
        <v>72</v>
      </c>
      <c r="C141" s="465" t="s">
        <v>167</v>
      </c>
      <c r="D141" s="466">
        <v>44315</v>
      </c>
      <c r="E141" s="297">
        <v>2016.25</v>
      </c>
      <c r="F141" s="297">
        <v>2018.5833333333333</v>
      </c>
      <c r="G141" s="298">
        <v>2001.6666666666665</v>
      </c>
      <c r="H141" s="298">
        <v>1987.0833333333333</v>
      </c>
      <c r="I141" s="298">
        <v>1970.1666666666665</v>
      </c>
      <c r="J141" s="298">
        <v>2033.1666666666665</v>
      </c>
      <c r="K141" s="298">
        <v>2050.083333333333</v>
      </c>
      <c r="L141" s="298">
        <v>2064.6666666666665</v>
      </c>
      <c r="M141" s="285">
        <v>2035.5</v>
      </c>
      <c r="N141" s="285">
        <v>2004</v>
      </c>
      <c r="O141" s="300">
        <v>29435000</v>
      </c>
      <c r="P141" s="301">
        <v>1.5831931323066303E-2</v>
      </c>
    </row>
    <row r="142" spans="1:16" ht="15">
      <c r="A142" s="263">
        <v>132</v>
      </c>
      <c r="B142" s="362" t="s">
        <v>111</v>
      </c>
      <c r="C142" s="465" t="s">
        <v>168</v>
      </c>
      <c r="D142" s="466">
        <v>44315</v>
      </c>
      <c r="E142" s="297">
        <v>95.7</v>
      </c>
      <c r="F142" s="297">
        <v>95.366666666666674</v>
      </c>
      <c r="G142" s="298">
        <v>92.133333333333354</v>
      </c>
      <c r="H142" s="298">
        <v>88.566666666666677</v>
      </c>
      <c r="I142" s="298">
        <v>85.333333333333357</v>
      </c>
      <c r="J142" s="298">
        <v>98.933333333333351</v>
      </c>
      <c r="K142" s="298">
        <v>102.16666666666667</v>
      </c>
      <c r="L142" s="298">
        <v>105.73333333333335</v>
      </c>
      <c r="M142" s="285">
        <v>98.6</v>
      </c>
      <c r="N142" s="285">
        <v>91.8</v>
      </c>
      <c r="O142" s="300">
        <v>134539000</v>
      </c>
      <c r="P142" s="301">
        <v>-6.8534596158905545E-2</v>
      </c>
    </row>
    <row r="143" spans="1:16" ht="15">
      <c r="A143" s="263">
        <v>133</v>
      </c>
      <c r="B143" s="362" t="s">
        <v>56</v>
      </c>
      <c r="C143" s="465" t="s">
        <v>274</v>
      </c>
      <c r="D143" s="466">
        <v>44315</v>
      </c>
      <c r="E143" s="297">
        <v>914.1</v>
      </c>
      <c r="F143" s="297">
        <v>916.55000000000007</v>
      </c>
      <c r="G143" s="298">
        <v>907.65000000000009</v>
      </c>
      <c r="H143" s="298">
        <v>901.2</v>
      </c>
      <c r="I143" s="298">
        <v>892.30000000000007</v>
      </c>
      <c r="J143" s="298">
        <v>923.00000000000011</v>
      </c>
      <c r="K143" s="298">
        <v>931.9</v>
      </c>
      <c r="L143" s="298">
        <v>938.35000000000014</v>
      </c>
      <c r="M143" s="285">
        <v>925.45</v>
      </c>
      <c r="N143" s="285">
        <v>910.1</v>
      </c>
      <c r="O143" s="300">
        <v>4805250</v>
      </c>
      <c r="P143" s="301">
        <v>-7.7978789769182788E-4</v>
      </c>
    </row>
    <row r="144" spans="1:16" ht="15">
      <c r="A144" s="263">
        <v>134</v>
      </c>
      <c r="B144" s="362" t="s">
        <v>53</v>
      </c>
      <c r="C144" s="465" t="s">
        <v>169</v>
      </c>
      <c r="D144" s="466">
        <v>44315</v>
      </c>
      <c r="E144" s="297">
        <v>357.25</v>
      </c>
      <c r="F144" s="297">
        <v>359.25</v>
      </c>
      <c r="G144" s="298">
        <v>353.5</v>
      </c>
      <c r="H144" s="298">
        <v>349.75</v>
      </c>
      <c r="I144" s="298">
        <v>344</v>
      </c>
      <c r="J144" s="298">
        <v>363</v>
      </c>
      <c r="K144" s="298">
        <v>368.75</v>
      </c>
      <c r="L144" s="298">
        <v>372.5</v>
      </c>
      <c r="M144" s="285">
        <v>365</v>
      </c>
      <c r="N144" s="285">
        <v>355.5</v>
      </c>
      <c r="O144" s="300">
        <v>97500000</v>
      </c>
      <c r="P144" s="301">
        <v>3.6130068245684463E-3</v>
      </c>
    </row>
    <row r="145" spans="1:16" ht="15">
      <c r="A145" s="263">
        <v>135</v>
      </c>
      <c r="B145" s="362" t="s">
        <v>37</v>
      </c>
      <c r="C145" s="465" t="s">
        <v>170</v>
      </c>
      <c r="D145" s="466">
        <v>44315</v>
      </c>
      <c r="E145" s="297">
        <v>31619.45</v>
      </c>
      <c r="F145" s="297">
        <v>31331.149999999998</v>
      </c>
      <c r="G145" s="298">
        <v>30692.299999999996</v>
      </c>
      <c r="H145" s="298">
        <v>29765.149999999998</v>
      </c>
      <c r="I145" s="298">
        <v>29126.299999999996</v>
      </c>
      <c r="J145" s="298">
        <v>32258.299999999996</v>
      </c>
      <c r="K145" s="298">
        <v>32897.149999999994</v>
      </c>
      <c r="L145" s="298">
        <v>33824.299999999996</v>
      </c>
      <c r="M145" s="285">
        <v>31970</v>
      </c>
      <c r="N145" s="285">
        <v>30404</v>
      </c>
      <c r="O145" s="300">
        <v>154800</v>
      </c>
      <c r="P145" s="301">
        <v>0.10138740661686232</v>
      </c>
    </row>
    <row r="146" spans="1:16" ht="15">
      <c r="A146" s="263">
        <v>136</v>
      </c>
      <c r="B146" s="362" t="s">
        <v>63</v>
      </c>
      <c r="C146" s="465" t="s">
        <v>171</v>
      </c>
      <c r="D146" s="466">
        <v>44315</v>
      </c>
      <c r="E146" s="297">
        <v>1852.95</v>
      </c>
      <c r="F146" s="297">
        <v>1837.6000000000001</v>
      </c>
      <c r="G146" s="298">
        <v>1806.3500000000004</v>
      </c>
      <c r="H146" s="298">
        <v>1759.7500000000002</v>
      </c>
      <c r="I146" s="298">
        <v>1728.5000000000005</v>
      </c>
      <c r="J146" s="298">
        <v>1884.2000000000003</v>
      </c>
      <c r="K146" s="298">
        <v>1915.4499999999998</v>
      </c>
      <c r="L146" s="298">
        <v>1962.0500000000002</v>
      </c>
      <c r="M146" s="285">
        <v>1868.85</v>
      </c>
      <c r="N146" s="285">
        <v>1791</v>
      </c>
      <c r="O146" s="300">
        <v>813450</v>
      </c>
      <c r="P146" s="301">
        <v>4.8936170212765959E-2</v>
      </c>
    </row>
    <row r="147" spans="1:16" ht="15">
      <c r="A147" s="263">
        <v>137</v>
      </c>
      <c r="B147" s="362" t="s">
        <v>78</v>
      </c>
      <c r="C147" s="465" t="s">
        <v>172</v>
      </c>
      <c r="D147" s="466">
        <v>44315</v>
      </c>
      <c r="E147" s="297">
        <v>6240.2</v>
      </c>
      <c r="F147" s="297">
        <v>6265.2166666666672</v>
      </c>
      <c r="G147" s="298">
        <v>6139.9833333333345</v>
      </c>
      <c r="H147" s="298">
        <v>6039.7666666666673</v>
      </c>
      <c r="I147" s="298">
        <v>5914.5333333333347</v>
      </c>
      <c r="J147" s="298">
        <v>6365.4333333333343</v>
      </c>
      <c r="K147" s="298">
        <v>6490.6666666666679</v>
      </c>
      <c r="L147" s="298">
        <v>6590.8833333333341</v>
      </c>
      <c r="M147" s="285">
        <v>6390.45</v>
      </c>
      <c r="N147" s="285">
        <v>6165</v>
      </c>
      <c r="O147" s="300">
        <v>441875</v>
      </c>
      <c r="P147" s="301">
        <v>-1.449679397825481E-2</v>
      </c>
    </row>
    <row r="148" spans="1:16" ht="15">
      <c r="A148" s="263">
        <v>138</v>
      </c>
      <c r="B148" s="362" t="s">
        <v>56</v>
      </c>
      <c r="C148" s="465" t="s">
        <v>173</v>
      </c>
      <c r="D148" s="466">
        <v>44315</v>
      </c>
      <c r="E148" s="297">
        <v>1497.75</v>
      </c>
      <c r="F148" s="297">
        <v>1497.0833333333333</v>
      </c>
      <c r="G148" s="298">
        <v>1478.2166666666665</v>
      </c>
      <c r="H148" s="298">
        <v>1458.6833333333332</v>
      </c>
      <c r="I148" s="298">
        <v>1439.8166666666664</v>
      </c>
      <c r="J148" s="298">
        <v>1516.6166666666666</v>
      </c>
      <c r="K148" s="298">
        <v>1535.4833333333333</v>
      </c>
      <c r="L148" s="298">
        <v>1555.0166666666667</v>
      </c>
      <c r="M148" s="285">
        <v>1515.95</v>
      </c>
      <c r="N148" s="285">
        <v>1477.55</v>
      </c>
      <c r="O148" s="300">
        <v>3043200</v>
      </c>
      <c r="P148" s="301">
        <v>-0.13328776486671223</v>
      </c>
    </row>
    <row r="149" spans="1:16" ht="15">
      <c r="A149" s="263">
        <v>139</v>
      </c>
      <c r="B149" s="362" t="s">
        <v>51</v>
      </c>
      <c r="C149" s="465" t="s">
        <v>175</v>
      </c>
      <c r="D149" s="466">
        <v>44315</v>
      </c>
      <c r="E149" s="297">
        <v>617.79999999999995</v>
      </c>
      <c r="F149" s="297">
        <v>621.16666666666663</v>
      </c>
      <c r="G149" s="298">
        <v>612.68333333333328</v>
      </c>
      <c r="H149" s="298">
        <v>607.56666666666661</v>
      </c>
      <c r="I149" s="298">
        <v>599.08333333333326</v>
      </c>
      <c r="J149" s="298">
        <v>626.2833333333333</v>
      </c>
      <c r="K149" s="298">
        <v>634.76666666666665</v>
      </c>
      <c r="L149" s="298">
        <v>639.88333333333333</v>
      </c>
      <c r="M149" s="285">
        <v>629.65</v>
      </c>
      <c r="N149" s="285">
        <v>616.04999999999995</v>
      </c>
      <c r="O149" s="300">
        <v>41721400</v>
      </c>
      <c r="P149" s="301">
        <v>-1.2296168633169827E-2</v>
      </c>
    </row>
    <row r="150" spans="1:16" ht="15">
      <c r="A150" s="263">
        <v>140</v>
      </c>
      <c r="B150" s="362" t="s">
        <v>88</v>
      </c>
      <c r="C150" s="465" t="s">
        <v>176</v>
      </c>
      <c r="D150" s="466">
        <v>44315</v>
      </c>
      <c r="E150" s="297">
        <v>484.05</v>
      </c>
      <c r="F150" s="297">
        <v>484.98333333333329</v>
      </c>
      <c r="G150" s="298">
        <v>477.46666666666658</v>
      </c>
      <c r="H150" s="298">
        <v>470.88333333333327</v>
      </c>
      <c r="I150" s="298">
        <v>463.36666666666656</v>
      </c>
      <c r="J150" s="298">
        <v>491.56666666666661</v>
      </c>
      <c r="K150" s="298">
        <v>499.08333333333337</v>
      </c>
      <c r="L150" s="298">
        <v>505.66666666666663</v>
      </c>
      <c r="M150" s="285">
        <v>492.5</v>
      </c>
      <c r="N150" s="285">
        <v>478.4</v>
      </c>
      <c r="O150" s="300">
        <v>13384500</v>
      </c>
      <c r="P150" s="301">
        <v>2.8113837999769558E-2</v>
      </c>
    </row>
    <row r="151" spans="1:16" ht="15">
      <c r="A151" s="263">
        <v>141</v>
      </c>
      <c r="B151" s="362" t="s">
        <v>841</v>
      </c>
      <c r="C151" s="465" t="s">
        <v>177</v>
      </c>
      <c r="D151" s="466">
        <v>44315</v>
      </c>
      <c r="E151" s="297">
        <v>823.85</v>
      </c>
      <c r="F151" s="297">
        <v>826.25</v>
      </c>
      <c r="G151" s="298">
        <v>814.1</v>
      </c>
      <c r="H151" s="298">
        <v>804.35</v>
      </c>
      <c r="I151" s="298">
        <v>792.2</v>
      </c>
      <c r="J151" s="298">
        <v>836</v>
      </c>
      <c r="K151" s="298">
        <v>848.15000000000009</v>
      </c>
      <c r="L151" s="298">
        <v>857.9</v>
      </c>
      <c r="M151" s="285">
        <v>838.4</v>
      </c>
      <c r="N151" s="285">
        <v>816.5</v>
      </c>
      <c r="O151" s="300">
        <v>11044000</v>
      </c>
      <c r="P151" s="301">
        <v>-2.8891296496930301E-3</v>
      </c>
    </row>
    <row r="152" spans="1:16" ht="15">
      <c r="A152" s="263">
        <v>142</v>
      </c>
      <c r="B152" s="362" t="s">
        <v>49</v>
      </c>
      <c r="C152" s="465" t="s">
        <v>804</v>
      </c>
      <c r="D152" s="466">
        <v>44315</v>
      </c>
      <c r="E152" s="297">
        <v>673.85</v>
      </c>
      <c r="F152" s="297">
        <v>674.75000000000011</v>
      </c>
      <c r="G152" s="298">
        <v>669.80000000000018</v>
      </c>
      <c r="H152" s="298">
        <v>665.75000000000011</v>
      </c>
      <c r="I152" s="298">
        <v>660.80000000000018</v>
      </c>
      <c r="J152" s="298">
        <v>678.80000000000018</v>
      </c>
      <c r="K152" s="298">
        <v>683.75000000000023</v>
      </c>
      <c r="L152" s="298">
        <v>687.80000000000018</v>
      </c>
      <c r="M152" s="285">
        <v>679.7</v>
      </c>
      <c r="N152" s="285">
        <v>670.7</v>
      </c>
      <c r="O152" s="300">
        <v>16514550</v>
      </c>
      <c r="P152" s="301">
        <v>-2.202283849918434E-3</v>
      </c>
    </row>
    <row r="153" spans="1:16" ht="15">
      <c r="A153" s="263">
        <v>143</v>
      </c>
      <c r="B153" s="362" t="s">
        <v>43</v>
      </c>
      <c r="C153" s="465" t="s">
        <v>179</v>
      </c>
      <c r="D153" s="466">
        <v>44315</v>
      </c>
      <c r="E153" s="297">
        <v>315.39999999999998</v>
      </c>
      <c r="F153" s="297">
        <v>315.36666666666662</v>
      </c>
      <c r="G153" s="298">
        <v>308.83333333333326</v>
      </c>
      <c r="H153" s="298">
        <v>302.26666666666665</v>
      </c>
      <c r="I153" s="298">
        <v>295.73333333333329</v>
      </c>
      <c r="J153" s="298">
        <v>321.93333333333322</v>
      </c>
      <c r="K153" s="298">
        <v>328.46666666666664</v>
      </c>
      <c r="L153" s="298">
        <v>335.03333333333319</v>
      </c>
      <c r="M153" s="285">
        <v>321.89999999999998</v>
      </c>
      <c r="N153" s="285">
        <v>308.8</v>
      </c>
      <c r="O153" s="300">
        <v>98062800</v>
      </c>
      <c r="P153" s="301">
        <v>2.8824303313000836E-2</v>
      </c>
    </row>
    <row r="154" spans="1:16" ht="15">
      <c r="A154" s="263">
        <v>144</v>
      </c>
      <c r="B154" s="362" t="s">
        <v>42</v>
      </c>
      <c r="C154" s="465" t="s">
        <v>181</v>
      </c>
      <c r="D154" s="466">
        <v>44315</v>
      </c>
      <c r="E154" s="297">
        <v>105.65</v>
      </c>
      <c r="F154" s="297">
        <v>106.11666666666667</v>
      </c>
      <c r="G154" s="298">
        <v>104.83333333333334</v>
      </c>
      <c r="H154" s="298">
        <v>104.01666666666667</v>
      </c>
      <c r="I154" s="298">
        <v>102.73333333333333</v>
      </c>
      <c r="J154" s="298">
        <v>106.93333333333335</v>
      </c>
      <c r="K154" s="298">
        <v>108.21666666666668</v>
      </c>
      <c r="L154" s="298">
        <v>109.03333333333336</v>
      </c>
      <c r="M154" s="285">
        <v>107.4</v>
      </c>
      <c r="N154" s="285">
        <v>105.3</v>
      </c>
      <c r="O154" s="300">
        <v>134622000</v>
      </c>
      <c r="P154" s="301">
        <v>1.3053519429661613E-3</v>
      </c>
    </row>
    <row r="155" spans="1:16" ht="15">
      <c r="A155" s="263">
        <v>145</v>
      </c>
      <c r="B155" s="362" t="s">
        <v>111</v>
      </c>
      <c r="C155" s="465" t="s">
        <v>182</v>
      </c>
      <c r="D155" s="466">
        <v>44315</v>
      </c>
      <c r="E155" s="297">
        <v>923.85</v>
      </c>
      <c r="F155" s="297">
        <v>923.48333333333323</v>
      </c>
      <c r="G155" s="298">
        <v>888.16666666666652</v>
      </c>
      <c r="H155" s="298">
        <v>852.48333333333323</v>
      </c>
      <c r="I155" s="298">
        <v>817.16666666666652</v>
      </c>
      <c r="J155" s="298">
        <v>959.16666666666652</v>
      </c>
      <c r="K155" s="298">
        <v>994.48333333333335</v>
      </c>
      <c r="L155" s="298">
        <v>1030.1666666666665</v>
      </c>
      <c r="M155" s="285">
        <v>958.8</v>
      </c>
      <c r="N155" s="285">
        <v>887.8</v>
      </c>
      <c r="O155" s="300">
        <v>46306300</v>
      </c>
      <c r="P155" s="301">
        <v>1.3732787495347972E-2</v>
      </c>
    </row>
    <row r="156" spans="1:16" ht="15">
      <c r="A156" s="263">
        <v>146</v>
      </c>
      <c r="B156" s="362" t="s">
        <v>106</v>
      </c>
      <c r="C156" s="465" t="s">
        <v>183</v>
      </c>
      <c r="D156" s="466">
        <v>44315</v>
      </c>
      <c r="E156" s="297">
        <v>3328.65</v>
      </c>
      <c r="F156" s="297">
        <v>3322.6833333333329</v>
      </c>
      <c r="G156" s="298">
        <v>3291.766666666666</v>
      </c>
      <c r="H156" s="298">
        <v>3254.8833333333332</v>
      </c>
      <c r="I156" s="298">
        <v>3223.9666666666662</v>
      </c>
      <c r="J156" s="298">
        <v>3359.5666666666657</v>
      </c>
      <c r="K156" s="298">
        <v>3390.4833333333327</v>
      </c>
      <c r="L156" s="298">
        <v>3427.3666666666654</v>
      </c>
      <c r="M156" s="285">
        <v>3353.6</v>
      </c>
      <c r="N156" s="285">
        <v>3285.8</v>
      </c>
      <c r="O156" s="300">
        <v>9290100</v>
      </c>
      <c r="P156" s="301">
        <v>-1.4981869075640943E-2</v>
      </c>
    </row>
    <row r="157" spans="1:16" ht="15">
      <c r="A157" s="263">
        <v>147</v>
      </c>
      <c r="B157" s="362" t="s">
        <v>106</v>
      </c>
      <c r="C157" s="465" t="s">
        <v>184</v>
      </c>
      <c r="D157" s="466">
        <v>44315</v>
      </c>
      <c r="E157" s="297">
        <v>1033.55</v>
      </c>
      <c r="F157" s="297">
        <v>1032.8</v>
      </c>
      <c r="G157" s="298">
        <v>1011.8999999999999</v>
      </c>
      <c r="H157" s="298">
        <v>990.24999999999989</v>
      </c>
      <c r="I157" s="298">
        <v>969.3499999999998</v>
      </c>
      <c r="J157" s="298">
        <v>1054.4499999999998</v>
      </c>
      <c r="K157" s="298">
        <v>1075.3499999999999</v>
      </c>
      <c r="L157" s="298">
        <v>1097</v>
      </c>
      <c r="M157" s="285">
        <v>1053.7</v>
      </c>
      <c r="N157" s="285">
        <v>1011.15</v>
      </c>
      <c r="O157" s="300">
        <v>14712000</v>
      </c>
      <c r="P157" s="301">
        <v>1.8780122984876184E-2</v>
      </c>
    </row>
    <row r="158" spans="1:16" ht="15">
      <c r="A158" s="263">
        <v>148</v>
      </c>
      <c r="B158" s="362" t="s">
        <v>49</v>
      </c>
      <c r="C158" s="465" t="s">
        <v>185</v>
      </c>
      <c r="D158" s="466">
        <v>44315</v>
      </c>
      <c r="E158" s="297">
        <v>1575.25</v>
      </c>
      <c r="F158" s="297">
        <v>1564.1333333333332</v>
      </c>
      <c r="G158" s="298">
        <v>1543.7666666666664</v>
      </c>
      <c r="H158" s="298">
        <v>1512.2833333333333</v>
      </c>
      <c r="I158" s="298">
        <v>1491.9166666666665</v>
      </c>
      <c r="J158" s="298">
        <v>1595.6166666666663</v>
      </c>
      <c r="K158" s="298">
        <v>1615.9833333333331</v>
      </c>
      <c r="L158" s="298">
        <v>1647.4666666666662</v>
      </c>
      <c r="M158" s="285">
        <v>1584.5</v>
      </c>
      <c r="N158" s="285">
        <v>1532.65</v>
      </c>
      <c r="O158" s="300">
        <v>5863500</v>
      </c>
      <c r="P158" s="301">
        <v>-5.3854532252208639E-2</v>
      </c>
    </row>
    <row r="159" spans="1:16" ht="15">
      <c r="A159" s="263">
        <v>149</v>
      </c>
      <c r="B159" s="362" t="s">
        <v>51</v>
      </c>
      <c r="C159" s="465" t="s">
        <v>186</v>
      </c>
      <c r="D159" s="466">
        <v>44315</v>
      </c>
      <c r="E159" s="297">
        <v>2558.0500000000002</v>
      </c>
      <c r="F159" s="297">
        <v>2565.2333333333336</v>
      </c>
      <c r="G159" s="298">
        <v>2537.666666666667</v>
      </c>
      <c r="H159" s="298">
        <v>2517.2833333333333</v>
      </c>
      <c r="I159" s="298">
        <v>2489.7166666666667</v>
      </c>
      <c r="J159" s="298">
        <v>2585.6166666666672</v>
      </c>
      <c r="K159" s="298">
        <v>2613.1833333333338</v>
      </c>
      <c r="L159" s="298">
        <v>2633.5666666666675</v>
      </c>
      <c r="M159" s="285">
        <v>2592.8000000000002</v>
      </c>
      <c r="N159" s="285">
        <v>2544.85</v>
      </c>
      <c r="O159" s="300">
        <v>940000</v>
      </c>
      <c r="P159" s="301">
        <v>5.945336714567484E-2</v>
      </c>
    </row>
    <row r="160" spans="1:16" ht="15">
      <c r="A160" s="263">
        <v>150</v>
      </c>
      <c r="B160" s="362" t="s">
        <v>42</v>
      </c>
      <c r="C160" s="465" t="s">
        <v>187</v>
      </c>
      <c r="D160" s="466">
        <v>44315</v>
      </c>
      <c r="E160" s="297">
        <v>424.7</v>
      </c>
      <c r="F160" s="297">
        <v>425.43333333333334</v>
      </c>
      <c r="G160" s="298">
        <v>421.4666666666667</v>
      </c>
      <c r="H160" s="298">
        <v>418.23333333333335</v>
      </c>
      <c r="I160" s="298">
        <v>414.26666666666671</v>
      </c>
      <c r="J160" s="298">
        <v>428.66666666666669</v>
      </c>
      <c r="K160" s="298">
        <v>432.63333333333327</v>
      </c>
      <c r="L160" s="298">
        <v>435.86666666666667</v>
      </c>
      <c r="M160" s="285">
        <v>429.4</v>
      </c>
      <c r="N160" s="285">
        <v>422.2</v>
      </c>
      <c r="O160" s="300">
        <v>2400000</v>
      </c>
      <c r="P160" s="301">
        <v>7.556675062972292E-3</v>
      </c>
    </row>
    <row r="161" spans="1:16" ht="15">
      <c r="A161" s="263">
        <v>151</v>
      </c>
      <c r="B161" s="362" t="s">
        <v>39</v>
      </c>
      <c r="C161" s="465" t="s">
        <v>510</v>
      </c>
      <c r="D161" s="466">
        <v>44315</v>
      </c>
      <c r="E161" s="297">
        <v>733</v>
      </c>
      <c r="F161" s="297">
        <v>731.85</v>
      </c>
      <c r="G161" s="298">
        <v>725.25</v>
      </c>
      <c r="H161" s="298">
        <v>717.5</v>
      </c>
      <c r="I161" s="298">
        <v>710.9</v>
      </c>
      <c r="J161" s="298">
        <v>739.6</v>
      </c>
      <c r="K161" s="298">
        <v>746.20000000000016</v>
      </c>
      <c r="L161" s="298">
        <v>753.95</v>
      </c>
      <c r="M161" s="285">
        <v>738.45</v>
      </c>
      <c r="N161" s="285">
        <v>724.1</v>
      </c>
      <c r="O161" s="300">
        <v>1286875</v>
      </c>
      <c r="P161" s="301">
        <v>2.5418833044482957E-2</v>
      </c>
    </row>
    <row r="162" spans="1:16" ht="15">
      <c r="A162" s="263">
        <v>152</v>
      </c>
      <c r="B162" s="362" t="s">
        <v>43</v>
      </c>
      <c r="C162" s="465" t="s">
        <v>188</v>
      </c>
      <c r="D162" s="466">
        <v>44315</v>
      </c>
      <c r="E162" s="297">
        <v>567.65</v>
      </c>
      <c r="F162" s="297">
        <v>569.7166666666667</v>
      </c>
      <c r="G162" s="298">
        <v>564.43333333333339</v>
      </c>
      <c r="H162" s="298">
        <v>561.2166666666667</v>
      </c>
      <c r="I162" s="298">
        <v>555.93333333333339</v>
      </c>
      <c r="J162" s="298">
        <v>572.93333333333339</v>
      </c>
      <c r="K162" s="298">
        <v>578.2166666666667</v>
      </c>
      <c r="L162" s="298">
        <v>581.43333333333339</v>
      </c>
      <c r="M162" s="285">
        <v>575</v>
      </c>
      <c r="N162" s="285">
        <v>566.5</v>
      </c>
      <c r="O162" s="300">
        <v>3864000</v>
      </c>
      <c r="P162" s="301">
        <v>4.5058689890193106E-2</v>
      </c>
    </row>
    <row r="163" spans="1:16" ht="15">
      <c r="A163" s="263">
        <v>153</v>
      </c>
      <c r="B163" s="362" t="s">
        <v>49</v>
      </c>
      <c r="C163" s="465" t="s">
        <v>189</v>
      </c>
      <c r="D163" s="466">
        <v>44315</v>
      </c>
      <c r="E163" s="297">
        <v>1130.3</v>
      </c>
      <c r="F163" s="297">
        <v>1135.6166666666666</v>
      </c>
      <c r="G163" s="298">
        <v>1118.583333333333</v>
      </c>
      <c r="H163" s="298">
        <v>1106.8666666666666</v>
      </c>
      <c r="I163" s="298">
        <v>1089.833333333333</v>
      </c>
      <c r="J163" s="298">
        <v>1147.333333333333</v>
      </c>
      <c r="K163" s="298">
        <v>1164.3666666666663</v>
      </c>
      <c r="L163" s="298">
        <v>1176.083333333333</v>
      </c>
      <c r="M163" s="285">
        <v>1152.6500000000001</v>
      </c>
      <c r="N163" s="285">
        <v>1123.9000000000001</v>
      </c>
      <c r="O163" s="300">
        <v>1328600</v>
      </c>
      <c r="P163" s="301">
        <v>0.04</v>
      </c>
    </row>
    <row r="164" spans="1:16" ht="15">
      <c r="A164" s="263">
        <v>154</v>
      </c>
      <c r="B164" s="362" t="s">
        <v>37</v>
      </c>
      <c r="C164" s="465" t="s">
        <v>191</v>
      </c>
      <c r="D164" s="466">
        <v>44315</v>
      </c>
      <c r="E164" s="297">
        <v>7032.2</v>
      </c>
      <c r="F164" s="297">
        <v>6977.7666666666664</v>
      </c>
      <c r="G164" s="298">
        <v>6861.2333333333327</v>
      </c>
      <c r="H164" s="298">
        <v>6690.2666666666664</v>
      </c>
      <c r="I164" s="298">
        <v>6573.7333333333327</v>
      </c>
      <c r="J164" s="298">
        <v>7148.7333333333327</v>
      </c>
      <c r="K164" s="298">
        <v>7265.2666666666655</v>
      </c>
      <c r="L164" s="298">
        <v>7436.2333333333327</v>
      </c>
      <c r="M164" s="285">
        <v>7094.3</v>
      </c>
      <c r="N164" s="285">
        <v>6806.8</v>
      </c>
      <c r="O164" s="300">
        <v>1884200</v>
      </c>
      <c r="P164" s="301">
        <v>6.087142246903033E-3</v>
      </c>
    </row>
    <row r="165" spans="1:16" ht="15">
      <c r="A165" s="263">
        <v>155</v>
      </c>
      <c r="B165" s="362" t="s">
        <v>841</v>
      </c>
      <c r="C165" s="465" t="s">
        <v>193</v>
      </c>
      <c r="D165" s="466">
        <v>44315</v>
      </c>
      <c r="E165" s="297">
        <v>655.55</v>
      </c>
      <c r="F165" s="297">
        <v>659.4</v>
      </c>
      <c r="G165" s="298">
        <v>649.75</v>
      </c>
      <c r="H165" s="298">
        <v>643.95000000000005</v>
      </c>
      <c r="I165" s="298">
        <v>634.30000000000007</v>
      </c>
      <c r="J165" s="298">
        <v>665.19999999999993</v>
      </c>
      <c r="K165" s="298">
        <v>674.8499999999998</v>
      </c>
      <c r="L165" s="298">
        <v>680.64999999999986</v>
      </c>
      <c r="M165" s="285">
        <v>669.05</v>
      </c>
      <c r="N165" s="285">
        <v>653.6</v>
      </c>
      <c r="O165" s="300">
        <v>22369100</v>
      </c>
      <c r="P165" s="301">
        <v>-8.8133640552995399E-3</v>
      </c>
    </row>
    <row r="166" spans="1:16" ht="15">
      <c r="A166" s="263">
        <v>156</v>
      </c>
      <c r="B166" s="362" t="s">
        <v>111</v>
      </c>
      <c r="C166" s="465" t="s">
        <v>194</v>
      </c>
      <c r="D166" s="466">
        <v>44315</v>
      </c>
      <c r="E166" s="297">
        <v>238.8</v>
      </c>
      <c r="F166" s="297">
        <v>240.85</v>
      </c>
      <c r="G166" s="298">
        <v>235.5</v>
      </c>
      <c r="H166" s="298">
        <v>232.20000000000002</v>
      </c>
      <c r="I166" s="298">
        <v>226.85000000000002</v>
      </c>
      <c r="J166" s="298">
        <v>244.14999999999998</v>
      </c>
      <c r="K166" s="298">
        <v>249.49999999999994</v>
      </c>
      <c r="L166" s="298">
        <v>252.79999999999995</v>
      </c>
      <c r="M166" s="285">
        <v>246.2</v>
      </c>
      <c r="N166" s="285">
        <v>237.55</v>
      </c>
      <c r="O166" s="300">
        <v>84158800</v>
      </c>
      <c r="P166" s="301">
        <v>-2.8207331042382589E-2</v>
      </c>
    </row>
    <row r="167" spans="1:16" ht="15">
      <c r="A167" s="263">
        <v>157</v>
      </c>
      <c r="B167" s="362" t="s">
        <v>63</v>
      </c>
      <c r="C167" s="465" t="s">
        <v>195</v>
      </c>
      <c r="D167" s="466">
        <v>44315</v>
      </c>
      <c r="E167" s="297">
        <v>1010.35</v>
      </c>
      <c r="F167" s="297">
        <v>1012.6666666666666</v>
      </c>
      <c r="G167" s="298">
        <v>1003.8833333333332</v>
      </c>
      <c r="H167" s="298">
        <v>997.41666666666663</v>
      </c>
      <c r="I167" s="298">
        <v>988.63333333333321</v>
      </c>
      <c r="J167" s="298">
        <v>1019.1333333333332</v>
      </c>
      <c r="K167" s="298">
        <v>1027.9166666666667</v>
      </c>
      <c r="L167" s="298">
        <v>1034.3833333333332</v>
      </c>
      <c r="M167" s="285">
        <v>1021.45</v>
      </c>
      <c r="N167" s="285">
        <v>1006.2</v>
      </c>
      <c r="O167" s="300">
        <v>4098000</v>
      </c>
      <c r="P167" s="301">
        <v>2.2455089820359281E-2</v>
      </c>
    </row>
    <row r="168" spans="1:16" ht="15">
      <c r="A168" s="263">
        <v>158</v>
      </c>
      <c r="B168" s="362" t="s">
        <v>106</v>
      </c>
      <c r="C168" s="465" t="s">
        <v>196</v>
      </c>
      <c r="D168" s="466">
        <v>44315</v>
      </c>
      <c r="E168" s="297">
        <v>444.9</v>
      </c>
      <c r="F168" s="297">
        <v>444.68333333333334</v>
      </c>
      <c r="G168" s="298">
        <v>441.51666666666665</v>
      </c>
      <c r="H168" s="298">
        <v>438.13333333333333</v>
      </c>
      <c r="I168" s="298">
        <v>434.96666666666664</v>
      </c>
      <c r="J168" s="298">
        <v>448.06666666666666</v>
      </c>
      <c r="K168" s="298">
        <v>451.23333333333329</v>
      </c>
      <c r="L168" s="298">
        <v>454.61666666666667</v>
      </c>
      <c r="M168" s="285">
        <v>447.85</v>
      </c>
      <c r="N168" s="285">
        <v>441.3</v>
      </c>
      <c r="O168" s="300">
        <v>34867200</v>
      </c>
      <c r="P168" s="301">
        <v>-1.0623808226641242E-2</v>
      </c>
    </row>
    <row r="169" spans="1:16" ht="15">
      <c r="A169" s="263">
        <v>159</v>
      </c>
      <c r="B169" s="362" t="s">
        <v>88</v>
      </c>
      <c r="C169" s="465" t="s">
        <v>198</v>
      </c>
      <c r="D169" s="466">
        <v>44315</v>
      </c>
      <c r="E169" s="297">
        <v>203.05</v>
      </c>
      <c r="F169" s="297">
        <v>203.71666666666667</v>
      </c>
      <c r="G169" s="298">
        <v>200.83333333333334</v>
      </c>
      <c r="H169" s="298">
        <v>198.61666666666667</v>
      </c>
      <c r="I169" s="298">
        <v>195.73333333333335</v>
      </c>
      <c r="J169" s="298">
        <v>205.93333333333334</v>
      </c>
      <c r="K169" s="298">
        <v>208.81666666666666</v>
      </c>
      <c r="L169" s="298">
        <v>211.03333333333333</v>
      </c>
      <c r="M169" s="285">
        <v>206.6</v>
      </c>
      <c r="N169" s="285">
        <v>201.5</v>
      </c>
      <c r="O169" s="300">
        <v>56559000</v>
      </c>
      <c r="P169" s="301">
        <v>6.2446626814688299E-3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25" sqref="D25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44295</v>
      </c>
    </row>
    <row r="7" spans="1:15">
      <c r="A7"/>
    </row>
    <row r="8" spans="1:15" ht="28.5" customHeight="1">
      <c r="A8" s="540" t="s">
        <v>16</v>
      </c>
      <c r="B8" s="541" t="s">
        <v>18</v>
      </c>
      <c r="C8" s="539" t="s">
        <v>19</v>
      </c>
      <c r="D8" s="539" t="s">
        <v>20</v>
      </c>
      <c r="E8" s="539" t="s">
        <v>21</v>
      </c>
      <c r="F8" s="539"/>
      <c r="G8" s="539"/>
      <c r="H8" s="539" t="s">
        <v>22</v>
      </c>
      <c r="I8" s="539"/>
      <c r="J8" s="539"/>
      <c r="K8" s="260"/>
      <c r="L8" s="268"/>
      <c r="M8" s="268"/>
    </row>
    <row r="9" spans="1:15" ht="36" customHeight="1">
      <c r="A9" s="535"/>
      <c r="B9" s="537"/>
      <c r="C9" s="542" t="s">
        <v>23</v>
      </c>
      <c r="D9" s="542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14873.8</v>
      </c>
      <c r="D10" s="284">
        <v>14893.016666666665</v>
      </c>
      <c r="E10" s="284">
        <v>14801.88333333333</v>
      </c>
      <c r="F10" s="284">
        <v>14729.966666666665</v>
      </c>
      <c r="G10" s="284">
        <v>14638.83333333333</v>
      </c>
      <c r="H10" s="284">
        <v>14964.933333333329</v>
      </c>
      <c r="I10" s="284">
        <v>15056.066666666664</v>
      </c>
      <c r="J10" s="284">
        <v>15127.983333333328</v>
      </c>
      <c r="K10" s="283">
        <v>14984.15</v>
      </c>
      <c r="L10" s="283">
        <v>14821.1</v>
      </c>
      <c r="M10" s="288"/>
    </row>
    <row r="11" spans="1:15">
      <c r="A11" s="282">
        <v>2</v>
      </c>
      <c r="B11" s="263" t="s">
        <v>216</v>
      </c>
      <c r="C11" s="285">
        <v>32782.85</v>
      </c>
      <c r="D11" s="265">
        <v>32931.466666666667</v>
      </c>
      <c r="E11" s="265">
        <v>32556.133333333331</v>
      </c>
      <c r="F11" s="265">
        <v>32329.416666666664</v>
      </c>
      <c r="G11" s="265">
        <v>31954.083333333328</v>
      </c>
      <c r="H11" s="265">
        <v>33158.183333333334</v>
      </c>
      <c r="I11" s="265">
        <v>33533.516666666663</v>
      </c>
      <c r="J11" s="265">
        <v>33760.233333333337</v>
      </c>
      <c r="K11" s="285">
        <v>33306.800000000003</v>
      </c>
      <c r="L11" s="285">
        <v>32704.75</v>
      </c>
      <c r="M11" s="288"/>
    </row>
    <row r="12" spans="1:15">
      <c r="A12" s="282">
        <v>3</v>
      </c>
      <c r="B12" s="271" t="s">
        <v>217</v>
      </c>
      <c r="C12" s="285">
        <v>1778.15</v>
      </c>
      <c r="D12" s="265">
        <v>1784.6666666666667</v>
      </c>
      <c r="E12" s="265">
        <v>1767.5333333333335</v>
      </c>
      <c r="F12" s="265">
        <v>1756.9166666666667</v>
      </c>
      <c r="G12" s="265">
        <v>1739.7833333333335</v>
      </c>
      <c r="H12" s="265">
        <v>1795.2833333333335</v>
      </c>
      <c r="I12" s="265">
        <v>1812.4166666666667</v>
      </c>
      <c r="J12" s="265">
        <v>1823.0333333333335</v>
      </c>
      <c r="K12" s="285">
        <v>1801.8</v>
      </c>
      <c r="L12" s="285">
        <v>1774.05</v>
      </c>
      <c r="M12" s="288"/>
    </row>
    <row r="13" spans="1:15">
      <c r="A13" s="282">
        <v>4</v>
      </c>
      <c r="B13" s="263" t="s">
        <v>218</v>
      </c>
      <c r="C13" s="285">
        <v>4177.25</v>
      </c>
      <c r="D13" s="265">
        <v>4177.4666666666672</v>
      </c>
      <c r="E13" s="265">
        <v>4154.5833333333339</v>
      </c>
      <c r="F13" s="265">
        <v>4131.916666666667</v>
      </c>
      <c r="G13" s="265">
        <v>4109.0333333333338</v>
      </c>
      <c r="H13" s="265">
        <v>4200.1333333333341</v>
      </c>
      <c r="I13" s="265">
        <v>4223.0166666666673</v>
      </c>
      <c r="J13" s="265">
        <v>4245.6833333333343</v>
      </c>
      <c r="K13" s="285">
        <v>4200.3500000000004</v>
      </c>
      <c r="L13" s="285">
        <v>4154.8</v>
      </c>
      <c r="M13" s="288"/>
    </row>
    <row r="14" spans="1:15">
      <c r="A14" s="282">
        <v>5</v>
      </c>
      <c r="B14" s="263" t="s">
        <v>219</v>
      </c>
      <c r="C14" s="285">
        <v>27148.400000000001</v>
      </c>
      <c r="D14" s="265">
        <v>27135.933333333331</v>
      </c>
      <c r="E14" s="265">
        <v>26858.316666666662</v>
      </c>
      <c r="F14" s="265">
        <v>26568.23333333333</v>
      </c>
      <c r="G14" s="265">
        <v>26290.616666666661</v>
      </c>
      <c r="H14" s="265">
        <v>27426.016666666663</v>
      </c>
      <c r="I14" s="265">
        <v>27703.633333333331</v>
      </c>
      <c r="J14" s="265">
        <v>27993.716666666664</v>
      </c>
      <c r="K14" s="285">
        <v>27413.55</v>
      </c>
      <c r="L14" s="285">
        <v>26845.85</v>
      </c>
      <c r="M14" s="288"/>
    </row>
    <row r="15" spans="1:15">
      <c r="A15" s="282">
        <v>6</v>
      </c>
      <c r="B15" s="263" t="s">
        <v>220</v>
      </c>
      <c r="C15" s="285">
        <v>3135.9</v>
      </c>
      <c r="D15" s="265">
        <v>3144.4333333333329</v>
      </c>
      <c r="E15" s="265">
        <v>3118.7166666666658</v>
      </c>
      <c r="F15" s="265">
        <v>3101.5333333333328</v>
      </c>
      <c r="G15" s="265">
        <v>3075.8166666666657</v>
      </c>
      <c r="H15" s="265">
        <v>3161.6166666666659</v>
      </c>
      <c r="I15" s="265">
        <v>3187.333333333333</v>
      </c>
      <c r="J15" s="265">
        <v>3204.516666666666</v>
      </c>
      <c r="K15" s="285">
        <v>3170.15</v>
      </c>
      <c r="L15" s="285">
        <v>3127.25</v>
      </c>
      <c r="M15" s="288"/>
    </row>
    <row r="16" spans="1:15">
      <c r="A16" s="282">
        <v>7</v>
      </c>
      <c r="B16" s="263" t="s">
        <v>221</v>
      </c>
      <c r="C16" s="285">
        <v>6941.8</v>
      </c>
      <c r="D16" s="265">
        <v>6955.2166666666672</v>
      </c>
      <c r="E16" s="265">
        <v>6903.0833333333339</v>
      </c>
      <c r="F16" s="265">
        <v>6864.3666666666668</v>
      </c>
      <c r="G16" s="265">
        <v>6812.2333333333336</v>
      </c>
      <c r="H16" s="265">
        <v>6993.9333333333343</v>
      </c>
      <c r="I16" s="265">
        <v>7046.0666666666675</v>
      </c>
      <c r="J16" s="265">
        <v>7084.7833333333347</v>
      </c>
      <c r="K16" s="285">
        <v>7007.35</v>
      </c>
      <c r="L16" s="285">
        <v>6916.5</v>
      </c>
      <c r="M16" s="288"/>
    </row>
    <row r="17" spans="1:13">
      <c r="A17" s="282">
        <v>8</v>
      </c>
      <c r="B17" s="263" t="s">
        <v>38</v>
      </c>
      <c r="C17" s="263">
        <v>1981.65</v>
      </c>
      <c r="D17" s="265">
        <v>1971.8833333333332</v>
      </c>
      <c r="E17" s="265">
        <v>1933.7666666666664</v>
      </c>
      <c r="F17" s="265">
        <v>1885.8833333333332</v>
      </c>
      <c r="G17" s="265">
        <v>1847.7666666666664</v>
      </c>
      <c r="H17" s="265">
        <v>2019.7666666666664</v>
      </c>
      <c r="I17" s="265">
        <v>2057.8833333333332</v>
      </c>
      <c r="J17" s="265">
        <v>2105.7666666666664</v>
      </c>
      <c r="K17" s="263">
        <v>2010</v>
      </c>
      <c r="L17" s="263">
        <v>1924</v>
      </c>
      <c r="M17" s="263">
        <v>9.4827700000000004</v>
      </c>
    </row>
    <row r="18" spans="1:13">
      <c r="A18" s="282">
        <v>9</v>
      </c>
      <c r="B18" s="263" t="s">
        <v>222</v>
      </c>
      <c r="C18" s="263">
        <v>1251.9000000000001</v>
      </c>
      <c r="D18" s="265">
        <v>1250.3</v>
      </c>
      <c r="E18" s="265">
        <v>1235.5999999999999</v>
      </c>
      <c r="F18" s="265">
        <v>1219.3</v>
      </c>
      <c r="G18" s="265">
        <v>1204.5999999999999</v>
      </c>
      <c r="H18" s="265">
        <v>1266.5999999999999</v>
      </c>
      <c r="I18" s="265">
        <v>1281.3000000000002</v>
      </c>
      <c r="J18" s="265">
        <v>1297.5999999999999</v>
      </c>
      <c r="K18" s="263">
        <v>1265</v>
      </c>
      <c r="L18" s="263">
        <v>1234</v>
      </c>
      <c r="M18" s="263">
        <v>9.64208</v>
      </c>
    </row>
    <row r="19" spans="1:13">
      <c r="A19" s="282">
        <v>10</v>
      </c>
      <c r="B19" s="263" t="s">
        <v>735</v>
      </c>
      <c r="C19" s="264">
        <v>1421.5</v>
      </c>
      <c r="D19" s="265">
        <v>1426.7166666666665</v>
      </c>
      <c r="E19" s="265">
        <v>1403.4333333333329</v>
      </c>
      <c r="F19" s="265">
        <v>1385.3666666666666</v>
      </c>
      <c r="G19" s="265">
        <v>1362.083333333333</v>
      </c>
      <c r="H19" s="265">
        <v>1444.7833333333328</v>
      </c>
      <c r="I19" s="265">
        <v>1468.0666666666662</v>
      </c>
      <c r="J19" s="265">
        <v>1486.1333333333328</v>
      </c>
      <c r="K19" s="263">
        <v>1450</v>
      </c>
      <c r="L19" s="263">
        <v>1408.65</v>
      </c>
      <c r="M19" s="263">
        <v>6.5906599999999997</v>
      </c>
    </row>
    <row r="20" spans="1:13">
      <c r="A20" s="282">
        <v>11</v>
      </c>
      <c r="B20" s="263" t="s">
        <v>288</v>
      </c>
      <c r="C20" s="263">
        <v>14963.35</v>
      </c>
      <c r="D20" s="265">
        <v>15025.283333333333</v>
      </c>
      <c r="E20" s="265">
        <v>14650.566666666666</v>
      </c>
      <c r="F20" s="265">
        <v>14337.783333333333</v>
      </c>
      <c r="G20" s="265">
        <v>13963.066666666666</v>
      </c>
      <c r="H20" s="265">
        <v>15338.066666666666</v>
      </c>
      <c r="I20" s="265">
        <v>15712.783333333333</v>
      </c>
      <c r="J20" s="265">
        <v>16025.566666666666</v>
      </c>
      <c r="K20" s="263">
        <v>15400</v>
      </c>
      <c r="L20" s="263">
        <v>14712.5</v>
      </c>
      <c r="M20" s="263">
        <v>0.18239</v>
      </c>
    </row>
    <row r="21" spans="1:13">
      <c r="A21" s="282">
        <v>12</v>
      </c>
      <c r="B21" s="263" t="s">
        <v>40</v>
      </c>
      <c r="C21" s="263">
        <v>1162.5</v>
      </c>
      <c r="D21" s="265">
        <v>1163.75</v>
      </c>
      <c r="E21" s="265">
        <v>1136.5</v>
      </c>
      <c r="F21" s="265">
        <v>1110.5</v>
      </c>
      <c r="G21" s="265">
        <v>1083.25</v>
      </c>
      <c r="H21" s="265">
        <v>1189.75</v>
      </c>
      <c r="I21" s="265">
        <v>1217</v>
      </c>
      <c r="J21" s="265">
        <v>1243</v>
      </c>
      <c r="K21" s="263">
        <v>1191</v>
      </c>
      <c r="L21" s="263">
        <v>1137.75</v>
      </c>
      <c r="M21" s="263">
        <v>124.04773</v>
      </c>
    </row>
    <row r="22" spans="1:13">
      <c r="A22" s="282">
        <v>13</v>
      </c>
      <c r="B22" s="263" t="s">
        <v>289</v>
      </c>
      <c r="C22" s="263">
        <v>1165.5</v>
      </c>
      <c r="D22" s="265">
        <v>1173.8833333333334</v>
      </c>
      <c r="E22" s="265">
        <v>1151.6166666666668</v>
      </c>
      <c r="F22" s="265">
        <v>1137.7333333333333</v>
      </c>
      <c r="G22" s="265">
        <v>1115.4666666666667</v>
      </c>
      <c r="H22" s="265">
        <v>1187.7666666666669</v>
      </c>
      <c r="I22" s="265">
        <v>1210.0333333333338</v>
      </c>
      <c r="J22" s="265">
        <v>1223.916666666667</v>
      </c>
      <c r="K22" s="263">
        <v>1196.1500000000001</v>
      </c>
      <c r="L22" s="263">
        <v>1160</v>
      </c>
      <c r="M22" s="263">
        <v>4.6214199999999996</v>
      </c>
    </row>
    <row r="23" spans="1:13">
      <c r="A23" s="282">
        <v>14</v>
      </c>
      <c r="B23" s="263" t="s">
        <v>41</v>
      </c>
      <c r="C23" s="263">
        <v>823</v>
      </c>
      <c r="D23" s="265">
        <v>822.33333333333337</v>
      </c>
      <c r="E23" s="265">
        <v>806.66666666666674</v>
      </c>
      <c r="F23" s="265">
        <v>790.33333333333337</v>
      </c>
      <c r="G23" s="265">
        <v>774.66666666666674</v>
      </c>
      <c r="H23" s="265">
        <v>838.66666666666674</v>
      </c>
      <c r="I23" s="265">
        <v>854.33333333333348</v>
      </c>
      <c r="J23" s="265">
        <v>870.66666666666674</v>
      </c>
      <c r="K23" s="263">
        <v>838</v>
      </c>
      <c r="L23" s="263">
        <v>806</v>
      </c>
      <c r="M23" s="263">
        <v>340.25873000000001</v>
      </c>
    </row>
    <row r="24" spans="1:13">
      <c r="A24" s="282">
        <v>15</v>
      </c>
      <c r="B24" s="263" t="s">
        <v>831</v>
      </c>
      <c r="C24" s="263">
        <v>993.25</v>
      </c>
      <c r="D24" s="265">
        <v>1028.8333333333333</v>
      </c>
      <c r="E24" s="265">
        <v>957.66666666666652</v>
      </c>
      <c r="F24" s="265">
        <v>922.08333333333326</v>
      </c>
      <c r="G24" s="265">
        <v>850.91666666666652</v>
      </c>
      <c r="H24" s="265">
        <v>1064.4166666666665</v>
      </c>
      <c r="I24" s="265">
        <v>1135.583333333333</v>
      </c>
      <c r="J24" s="265">
        <v>1171.1666666666665</v>
      </c>
      <c r="K24" s="263">
        <v>1100</v>
      </c>
      <c r="L24" s="263">
        <v>993.25</v>
      </c>
      <c r="M24" s="263">
        <v>33.634349999999998</v>
      </c>
    </row>
    <row r="25" spans="1:13">
      <c r="A25" s="282">
        <v>16</v>
      </c>
      <c r="B25" s="263" t="s">
        <v>290</v>
      </c>
      <c r="C25" s="263">
        <v>1002.4</v>
      </c>
      <c r="D25" s="265">
        <v>1026.6000000000001</v>
      </c>
      <c r="E25" s="265">
        <v>978.20000000000027</v>
      </c>
      <c r="F25" s="265">
        <v>954.00000000000011</v>
      </c>
      <c r="G25" s="265">
        <v>905.60000000000025</v>
      </c>
      <c r="H25" s="265">
        <v>1050.8000000000002</v>
      </c>
      <c r="I25" s="265">
        <v>1099.2000000000003</v>
      </c>
      <c r="J25" s="265">
        <v>1123.4000000000003</v>
      </c>
      <c r="K25" s="263">
        <v>1075</v>
      </c>
      <c r="L25" s="263">
        <v>1002.4</v>
      </c>
      <c r="M25" s="263">
        <v>7.35982</v>
      </c>
    </row>
    <row r="26" spans="1:13">
      <c r="A26" s="282">
        <v>17</v>
      </c>
      <c r="B26" s="263" t="s">
        <v>223</v>
      </c>
      <c r="C26" s="263">
        <v>127.8</v>
      </c>
      <c r="D26" s="265">
        <v>128.05000000000001</v>
      </c>
      <c r="E26" s="265">
        <v>125.30000000000001</v>
      </c>
      <c r="F26" s="265">
        <v>122.8</v>
      </c>
      <c r="G26" s="265">
        <v>120.05</v>
      </c>
      <c r="H26" s="265">
        <v>130.55000000000001</v>
      </c>
      <c r="I26" s="265">
        <v>133.30000000000001</v>
      </c>
      <c r="J26" s="265">
        <v>135.80000000000004</v>
      </c>
      <c r="K26" s="263">
        <v>130.80000000000001</v>
      </c>
      <c r="L26" s="263">
        <v>125.55</v>
      </c>
      <c r="M26" s="263">
        <v>40.313279999999999</v>
      </c>
    </row>
    <row r="27" spans="1:13">
      <c r="A27" s="282">
        <v>18</v>
      </c>
      <c r="B27" s="263" t="s">
        <v>224</v>
      </c>
      <c r="C27" s="263">
        <v>189.7</v>
      </c>
      <c r="D27" s="265">
        <v>190.86666666666667</v>
      </c>
      <c r="E27" s="265">
        <v>187.33333333333334</v>
      </c>
      <c r="F27" s="265">
        <v>184.96666666666667</v>
      </c>
      <c r="G27" s="265">
        <v>181.43333333333334</v>
      </c>
      <c r="H27" s="265">
        <v>193.23333333333335</v>
      </c>
      <c r="I27" s="265">
        <v>196.76666666666665</v>
      </c>
      <c r="J27" s="265">
        <v>199.13333333333335</v>
      </c>
      <c r="K27" s="263">
        <v>194.4</v>
      </c>
      <c r="L27" s="263">
        <v>188.5</v>
      </c>
      <c r="M27" s="263">
        <v>25.218699999999998</v>
      </c>
    </row>
    <row r="28" spans="1:13">
      <c r="A28" s="282">
        <v>19</v>
      </c>
      <c r="B28" s="263" t="s">
        <v>225</v>
      </c>
      <c r="C28" s="263">
        <v>1719.85</v>
      </c>
      <c r="D28" s="265">
        <v>1722.0833333333333</v>
      </c>
      <c r="E28" s="265">
        <v>1704.2666666666664</v>
      </c>
      <c r="F28" s="265">
        <v>1688.6833333333332</v>
      </c>
      <c r="G28" s="265">
        <v>1670.8666666666663</v>
      </c>
      <c r="H28" s="265">
        <v>1737.6666666666665</v>
      </c>
      <c r="I28" s="265">
        <v>1755.4833333333336</v>
      </c>
      <c r="J28" s="265">
        <v>1771.0666666666666</v>
      </c>
      <c r="K28" s="263">
        <v>1739.9</v>
      </c>
      <c r="L28" s="263">
        <v>1706.5</v>
      </c>
      <c r="M28" s="263">
        <v>1.9482200000000001</v>
      </c>
    </row>
    <row r="29" spans="1:13">
      <c r="A29" s="282">
        <v>20</v>
      </c>
      <c r="B29" s="263" t="s">
        <v>294</v>
      </c>
      <c r="C29" s="263">
        <v>973.05</v>
      </c>
      <c r="D29" s="265">
        <v>982.2833333333333</v>
      </c>
      <c r="E29" s="265">
        <v>959.56666666666661</v>
      </c>
      <c r="F29" s="265">
        <v>946.08333333333326</v>
      </c>
      <c r="G29" s="265">
        <v>923.36666666666656</v>
      </c>
      <c r="H29" s="265">
        <v>995.76666666666665</v>
      </c>
      <c r="I29" s="265">
        <v>1018.4833333333333</v>
      </c>
      <c r="J29" s="265">
        <v>1031.9666666666667</v>
      </c>
      <c r="K29" s="263">
        <v>1005</v>
      </c>
      <c r="L29" s="263">
        <v>968.8</v>
      </c>
      <c r="M29" s="263">
        <v>5.6712699999999998</v>
      </c>
    </row>
    <row r="30" spans="1:13">
      <c r="A30" s="282">
        <v>21</v>
      </c>
      <c r="B30" s="263" t="s">
        <v>226</v>
      </c>
      <c r="C30" s="263">
        <v>2706.45</v>
      </c>
      <c r="D30" s="265">
        <v>2723.4833333333331</v>
      </c>
      <c r="E30" s="265">
        <v>2686.9666666666662</v>
      </c>
      <c r="F30" s="265">
        <v>2667.4833333333331</v>
      </c>
      <c r="G30" s="265">
        <v>2630.9666666666662</v>
      </c>
      <c r="H30" s="265">
        <v>2742.9666666666662</v>
      </c>
      <c r="I30" s="265">
        <v>2779.4833333333336</v>
      </c>
      <c r="J30" s="265">
        <v>2798.9666666666662</v>
      </c>
      <c r="K30" s="263">
        <v>2760</v>
      </c>
      <c r="L30" s="263">
        <v>2704</v>
      </c>
      <c r="M30" s="263">
        <v>0.90790999999999999</v>
      </c>
    </row>
    <row r="31" spans="1:13">
      <c r="A31" s="282">
        <v>22</v>
      </c>
      <c r="B31" s="263" t="s">
        <v>44</v>
      </c>
      <c r="C31" s="263">
        <v>816.15</v>
      </c>
      <c r="D31" s="265">
        <v>824.44999999999993</v>
      </c>
      <c r="E31" s="265">
        <v>803.94999999999982</v>
      </c>
      <c r="F31" s="265">
        <v>791.74999999999989</v>
      </c>
      <c r="G31" s="265">
        <v>771.24999999999977</v>
      </c>
      <c r="H31" s="265">
        <v>836.64999999999986</v>
      </c>
      <c r="I31" s="265">
        <v>857.15000000000009</v>
      </c>
      <c r="J31" s="265">
        <v>869.34999999999991</v>
      </c>
      <c r="K31" s="263">
        <v>844.95</v>
      </c>
      <c r="L31" s="263">
        <v>812.25</v>
      </c>
      <c r="M31" s="263">
        <v>16.396840000000001</v>
      </c>
    </row>
    <row r="32" spans="1:13">
      <c r="A32" s="282">
        <v>23</v>
      </c>
      <c r="B32" s="263" t="s">
        <v>45</v>
      </c>
      <c r="C32" s="263">
        <v>320.8</v>
      </c>
      <c r="D32" s="265">
        <v>319</v>
      </c>
      <c r="E32" s="265">
        <v>311.10000000000002</v>
      </c>
      <c r="F32" s="265">
        <v>301.40000000000003</v>
      </c>
      <c r="G32" s="265">
        <v>293.50000000000006</v>
      </c>
      <c r="H32" s="265">
        <v>328.7</v>
      </c>
      <c r="I32" s="265">
        <v>336.59999999999997</v>
      </c>
      <c r="J32" s="265">
        <v>346.29999999999995</v>
      </c>
      <c r="K32" s="263">
        <v>326.89999999999998</v>
      </c>
      <c r="L32" s="263">
        <v>309.3</v>
      </c>
      <c r="M32" s="263">
        <v>72.23424</v>
      </c>
    </row>
    <row r="33" spans="1:13">
      <c r="A33" s="282">
        <v>24</v>
      </c>
      <c r="B33" s="263" t="s">
        <v>46</v>
      </c>
      <c r="C33" s="263">
        <v>3114.6</v>
      </c>
      <c r="D33" s="265">
        <v>3116.0666666666662</v>
      </c>
      <c r="E33" s="265">
        <v>3087.9333333333325</v>
      </c>
      <c r="F33" s="265">
        <v>3061.2666666666664</v>
      </c>
      <c r="G33" s="265">
        <v>3033.1333333333328</v>
      </c>
      <c r="H33" s="265">
        <v>3142.7333333333322</v>
      </c>
      <c r="I33" s="265">
        <v>3170.8666666666663</v>
      </c>
      <c r="J33" s="265">
        <v>3197.5333333333319</v>
      </c>
      <c r="K33" s="263">
        <v>3144.2</v>
      </c>
      <c r="L33" s="263">
        <v>3089.4</v>
      </c>
      <c r="M33" s="263">
        <v>8.0069900000000001</v>
      </c>
    </row>
    <row r="34" spans="1:13">
      <c r="A34" s="282">
        <v>25</v>
      </c>
      <c r="B34" s="263" t="s">
        <v>47</v>
      </c>
      <c r="C34" s="263">
        <v>224.3</v>
      </c>
      <c r="D34" s="265">
        <v>225.63333333333333</v>
      </c>
      <c r="E34" s="265">
        <v>222.01666666666665</v>
      </c>
      <c r="F34" s="265">
        <v>219.73333333333332</v>
      </c>
      <c r="G34" s="265">
        <v>216.11666666666665</v>
      </c>
      <c r="H34" s="265">
        <v>227.91666666666666</v>
      </c>
      <c r="I34" s="265">
        <v>231.53333333333333</v>
      </c>
      <c r="J34" s="265">
        <v>233.81666666666666</v>
      </c>
      <c r="K34" s="263">
        <v>229.25</v>
      </c>
      <c r="L34" s="263">
        <v>223.35</v>
      </c>
      <c r="M34" s="263">
        <v>60.644590000000001</v>
      </c>
    </row>
    <row r="35" spans="1:13">
      <c r="A35" s="282">
        <v>26</v>
      </c>
      <c r="B35" s="263" t="s">
        <v>48</v>
      </c>
      <c r="C35" s="263">
        <v>122.75</v>
      </c>
      <c r="D35" s="265">
        <v>121.60000000000001</v>
      </c>
      <c r="E35" s="265">
        <v>118.40000000000002</v>
      </c>
      <c r="F35" s="265">
        <v>114.05000000000001</v>
      </c>
      <c r="G35" s="265">
        <v>110.85000000000002</v>
      </c>
      <c r="H35" s="265">
        <v>125.95000000000002</v>
      </c>
      <c r="I35" s="265">
        <v>129.15</v>
      </c>
      <c r="J35" s="265">
        <v>133.5</v>
      </c>
      <c r="K35" s="263">
        <v>124.8</v>
      </c>
      <c r="L35" s="263">
        <v>117.25</v>
      </c>
      <c r="M35" s="263">
        <v>540.15926000000002</v>
      </c>
    </row>
    <row r="36" spans="1:13">
      <c r="A36" s="282">
        <v>27</v>
      </c>
      <c r="B36" s="263" t="s">
        <v>50</v>
      </c>
      <c r="C36" s="263">
        <v>2650.65</v>
      </c>
      <c r="D36" s="265">
        <v>2645.6833333333334</v>
      </c>
      <c r="E36" s="265">
        <v>2632.9666666666667</v>
      </c>
      <c r="F36" s="265">
        <v>2615.2833333333333</v>
      </c>
      <c r="G36" s="265">
        <v>2602.5666666666666</v>
      </c>
      <c r="H36" s="265">
        <v>2663.3666666666668</v>
      </c>
      <c r="I36" s="265">
        <v>2676.0833333333339</v>
      </c>
      <c r="J36" s="265">
        <v>2693.7666666666669</v>
      </c>
      <c r="K36" s="263">
        <v>2658.4</v>
      </c>
      <c r="L36" s="263">
        <v>2628</v>
      </c>
      <c r="M36" s="263">
        <v>8.9748300000000008</v>
      </c>
    </row>
    <row r="37" spans="1:13">
      <c r="A37" s="282">
        <v>28</v>
      </c>
      <c r="B37" s="263" t="s">
        <v>52</v>
      </c>
      <c r="C37" s="263">
        <v>907.4</v>
      </c>
      <c r="D37" s="265">
        <v>911.08333333333337</v>
      </c>
      <c r="E37" s="265">
        <v>902.31666666666672</v>
      </c>
      <c r="F37" s="265">
        <v>897.23333333333335</v>
      </c>
      <c r="G37" s="265">
        <v>888.4666666666667</v>
      </c>
      <c r="H37" s="265">
        <v>916.16666666666674</v>
      </c>
      <c r="I37" s="265">
        <v>924.93333333333339</v>
      </c>
      <c r="J37" s="265">
        <v>930.01666666666677</v>
      </c>
      <c r="K37" s="263">
        <v>919.85</v>
      </c>
      <c r="L37" s="263">
        <v>906</v>
      </c>
      <c r="M37" s="263">
        <v>14.82404</v>
      </c>
    </row>
    <row r="38" spans="1:13">
      <c r="A38" s="282">
        <v>29</v>
      </c>
      <c r="B38" s="263" t="s">
        <v>227</v>
      </c>
      <c r="C38" s="263">
        <v>2936.5</v>
      </c>
      <c r="D38" s="265">
        <v>2924.0499999999997</v>
      </c>
      <c r="E38" s="265">
        <v>2903.0999999999995</v>
      </c>
      <c r="F38" s="265">
        <v>2869.7</v>
      </c>
      <c r="G38" s="265">
        <v>2848.7499999999995</v>
      </c>
      <c r="H38" s="265">
        <v>2957.4499999999994</v>
      </c>
      <c r="I38" s="265">
        <v>2978.3999999999992</v>
      </c>
      <c r="J38" s="265">
        <v>3011.7999999999993</v>
      </c>
      <c r="K38" s="263">
        <v>2945</v>
      </c>
      <c r="L38" s="263">
        <v>2890.65</v>
      </c>
      <c r="M38" s="263">
        <v>4.7817299999999996</v>
      </c>
    </row>
    <row r="39" spans="1:13">
      <c r="A39" s="282">
        <v>30</v>
      </c>
      <c r="B39" s="263" t="s">
        <v>54</v>
      </c>
      <c r="C39" s="263">
        <v>681.6</v>
      </c>
      <c r="D39" s="265">
        <v>685.48333333333323</v>
      </c>
      <c r="E39" s="265">
        <v>675.46666666666647</v>
      </c>
      <c r="F39" s="265">
        <v>669.33333333333326</v>
      </c>
      <c r="G39" s="265">
        <v>659.31666666666649</v>
      </c>
      <c r="H39" s="265">
        <v>691.61666666666645</v>
      </c>
      <c r="I39" s="265">
        <v>701.6333333333331</v>
      </c>
      <c r="J39" s="265">
        <v>707.76666666666642</v>
      </c>
      <c r="K39" s="263">
        <v>695.5</v>
      </c>
      <c r="L39" s="263">
        <v>679.35</v>
      </c>
      <c r="M39" s="263">
        <v>90.263980000000004</v>
      </c>
    </row>
    <row r="40" spans="1:13">
      <c r="A40" s="282">
        <v>31</v>
      </c>
      <c r="B40" s="263" t="s">
        <v>55</v>
      </c>
      <c r="C40" s="263">
        <v>3649.8</v>
      </c>
      <c r="D40" s="265">
        <v>3664.5833333333335</v>
      </c>
      <c r="E40" s="265">
        <v>3630.2166666666672</v>
      </c>
      <c r="F40" s="265">
        <v>3610.6333333333337</v>
      </c>
      <c r="G40" s="265">
        <v>3576.2666666666673</v>
      </c>
      <c r="H40" s="265">
        <v>3684.166666666667</v>
      </c>
      <c r="I40" s="265">
        <v>3718.5333333333328</v>
      </c>
      <c r="J40" s="265">
        <v>3738.1166666666668</v>
      </c>
      <c r="K40" s="263">
        <v>3698.95</v>
      </c>
      <c r="L40" s="263">
        <v>3645</v>
      </c>
      <c r="M40" s="263">
        <v>4.1402000000000001</v>
      </c>
    </row>
    <row r="41" spans="1:13">
      <c r="A41" s="282">
        <v>32</v>
      </c>
      <c r="B41" s="263" t="s">
        <v>58</v>
      </c>
      <c r="C41" s="263">
        <v>5029.5</v>
      </c>
      <c r="D41" s="265">
        <v>5053.166666666667</v>
      </c>
      <c r="E41" s="265">
        <v>4991.3333333333339</v>
      </c>
      <c r="F41" s="265">
        <v>4953.166666666667</v>
      </c>
      <c r="G41" s="265">
        <v>4891.3333333333339</v>
      </c>
      <c r="H41" s="265">
        <v>5091.3333333333339</v>
      </c>
      <c r="I41" s="265">
        <v>5153.1666666666679</v>
      </c>
      <c r="J41" s="265">
        <v>5191.3333333333339</v>
      </c>
      <c r="K41" s="263">
        <v>5115</v>
      </c>
      <c r="L41" s="263">
        <v>5015</v>
      </c>
      <c r="M41" s="263">
        <v>14.07879</v>
      </c>
    </row>
    <row r="42" spans="1:13">
      <c r="A42" s="282">
        <v>33</v>
      </c>
      <c r="B42" s="263" t="s">
        <v>57</v>
      </c>
      <c r="C42" s="263">
        <v>9654.7999999999993</v>
      </c>
      <c r="D42" s="265">
        <v>9654.9999999999982</v>
      </c>
      <c r="E42" s="265">
        <v>9574.8499999999967</v>
      </c>
      <c r="F42" s="265">
        <v>9494.8999999999978</v>
      </c>
      <c r="G42" s="265">
        <v>9414.7499999999964</v>
      </c>
      <c r="H42" s="265">
        <v>9734.9499999999971</v>
      </c>
      <c r="I42" s="265">
        <v>9815.0999999999985</v>
      </c>
      <c r="J42" s="265">
        <v>9895.0499999999975</v>
      </c>
      <c r="K42" s="263">
        <v>9735.15</v>
      </c>
      <c r="L42" s="263">
        <v>9575.0499999999993</v>
      </c>
      <c r="M42" s="263">
        <v>3.53634</v>
      </c>
    </row>
    <row r="43" spans="1:13">
      <c r="A43" s="282">
        <v>34</v>
      </c>
      <c r="B43" s="263" t="s">
        <v>228</v>
      </c>
      <c r="C43" s="263">
        <v>3388</v>
      </c>
      <c r="D43" s="265">
        <v>3380.6333333333332</v>
      </c>
      <c r="E43" s="265">
        <v>3362.3666666666663</v>
      </c>
      <c r="F43" s="265">
        <v>3336.7333333333331</v>
      </c>
      <c r="G43" s="265">
        <v>3318.4666666666662</v>
      </c>
      <c r="H43" s="265">
        <v>3406.2666666666664</v>
      </c>
      <c r="I43" s="265">
        <v>3424.5333333333328</v>
      </c>
      <c r="J43" s="265">
        <v>3450.1666666666665</v>
      </c>
      <c r="K43" s="263">
        <v>3398.9</v>
      </c>
      <c r="L43" s="263">
        <v>3355</v>
      </c>
      <c r="M43" s="263">
        <v>0.52634999999999998</v>
      </c>
    </row>
    <row r="44" spans="1:13">
      <c r="A44" s="282">
        <v>35</v>
      </c>
      <c r="B44" s="263" t="s">
        <v>59</v>
      </c>
      <c r="C44" s="263">
        <v>1679.5</v>
      </c>
      <c r="D44" s="265">
        <v>1682.0833333333333</v>
      </c>
      <c r="E44" s="265">
        <v>1661.4166666666665</v>
      </c>
      <c r="F44" s="265">
        <v>1643.3333333333333</v>
      </c>
      <c r="G44" s="265">
        <v>1622.6666666666665</v>
      </c>
      <c r="H44" s="265">
        <v>1700.1666666666665</v>
      </c>
      <c r="I44" s="265">
        <v>1720.833333333333</v>
      </c>
      <c r="J44" s="265">
        <v>1738.9166666666665</v>
      </c>
      <c r="K44" s="263">
        <v>1702.75</v>
      </c>
      <c r="L44" s="263">
        <v>1664</v>
      </c>
      <c r="M44" s="263">
        <v>4.81595</v>
      </c>
    </row>
    <row r="45" spans="1:13">
      <c r="A45" s="282">
        <v>36</v>
      </c>
      <c r="B45" s="263" t="s">
        <v>229</v>
      </c>
      <c r="C45" s="263">
        <v>355.05</v>
      </c>
      <c r="D45" s="265">
        <v>354.65000000000003</v>
      </c>
      <c r="E45" s="265">
        <v>349.20000000000005</v>
      </c>
      <c r="F45" s="265">
        <v>343.35</v>
      </c>
      <c r="G45" s="265">
        <v>337.90000000000003</v>
      </c>
      <c r="H45" s="265">
        <v>360.50000000000006</v>
      </c>
      <c r="I45" s="265">
        <v>365.95</v>
      </c>
      <c r="J45" s="265">
        <v>371.80000000000007</v>
      </c>
      <c r="K45" s="263">
        <v>360.1</v>
      </c>
      <c r="L45" s="263">
        <v>348.8</v>
      </c>
      <c r="M45" s="263">
        <v>66.754040000000003</v>
      </c>
    </row>
    <row r="46" spans="1:13">
      <c r="A46" s="282">
        <v>37</v>
      </c>
      <c r="B46" s="263" t="s">
        <v>60</v>
      </c>
      <c r="C46" s="263">
        <v>73.5</v>
      </c>
      <c r="D46" s="265">
        <v>74.11666666666666</v>
      </c>
      <c r="E46" s="265">
        <v>72.633333333333326</v>
      </c>
      <c r="F46" s="265">
        <v>71.766666666666666</v>
      </c>
      <c r="G46" s="265">
        <v>70.283333333333331</v>
      </c>
      <c r="H46" s="265">
        <v>74.98333333333332</v>
      </c>
      <c r="I46" s="265">
        <v>76.46666666666664</v>
      </c>
      <c r="J46" s="265">
        <v>77.333333333333314</v>
      </c>
      <c r="K46" s="263">
        <v>75.599999999999994</v>
      </c>
      <c r="L46" s="263">
        <v>73.25</v>
      </c>
      <c r="M46" s="263">
        <v>381.86842000000001</v>
      </c>
    </row>
    <row r="47" spans="1:13">
      <c r="A47" s="282">
        <v>38</v>
      </c>
      <c r="B47" s="263" t="s">
        <v>61</v>
      </c>
      <c r="C47" s="263">
        <v>68.2</v>
      </c>
      <c r="D47" s="265">
        <v>68.566666666666663</v>
      </c>
      <c r="E47" s="265">
        <v>67.633333333333326</v>
      </c>
      <c r="F47" s="265">
        <v>67.066666666666663</v>
      </c>
      <c r="G47" s="265">
        <v>66.133333333333326</v>
      </c>
      <c r="H47" s="265">
        <v>69.133333333333326</v>
      </c>
      <c r="I47" s="265">
        <v>70.066666666666663</v>
      </c>
      <c r="J47" s="265">
        <v>70.633333333333326</v>
      </c>
      <c r="K47" s="263">
        <v>69.5</v>
      </c>
      <c r="L47" s="263">
        <v>68</v>
      </c>
      <c r="M47" s="263">
        <v>26.772410000000001</v>
      </c>
    </row>
    <row r="48" spans="1:13">
      <c r="A48" s="282">
        <v>39</v>
      </c>
      <c r="B48" s="263" t="s">
        <v>62</v>
      </c>
      <c r="C48" s="263">
        <v>1405.2</v>
      </c>
      <c r="D48" s="265">
        <v>1402.8</v>
      </c>
      <c r="E48" s="265">
        <v>1392.3999999999999</v>
      </c>
      <c r="F48" s="265">
        <v>1379.6</v>
      </c>
      <c r="G48" s="265">
        <v>1369.1999999999998</v>
      </c>
      <c r="H48" s="265">
        <v>1415.6</v>
      </c>
      <c r="I48" s="265">
        <v>1426</v>
      </c>
      <c r="J48" s="265">
        <v>1438.8</v>
      </c>
      <c r="K48" s="263">
        <v>1413.2</v>
      </c>
      <c r="L48" s="263">
        <v>1390</v>
      </c>
      <c r="M48" s="263">
        <v>4.2482600000000001</v>
      </c>
    </row>
    <row r="49" spans="1:13">
      <c r="A49" s="282">
        <v>40</v>
      </c>
      <c r="B49" s="263" t="s">
        <v>65</v>
      </c>
      <c r="C49" s="263">
        <v>762.45</v>
      </c>
      <c r="D49" s="265">
        <v>759.19999999999993</v>
      </c>
      <c r="E49" s="265">
        <v>753.39999999999986</v>
      </c>
      <c r="F49" s="265">
        <v>744.34999999999991</v>
      </c>
      <c r="G49" s="265">
        <v>738.54999999999984</v>
      </c>
      <c r="H49" s="265">
        <v>768.24999999999989</v>
      </c>
      <c r="I49" s="265">
        <v>774.04999999999984</v>
      </c>
      <c r="J49" s="265">
        <v>783.09999999999991</v>
      </c>
      <c r="K49" s="263">
        <v>765</v>
      </c>
      <c r="L49" s="263">
        <v>750.15</v>
      </c>
      <c r="M49" s="263">
        <v>6.5336800000000004</v>
      </c>
    </row>
    <row r="50" spans="1:13">
      <c r="A50" s="282">
        <v>41</v>
      </c>
      <c r="B50" s="263" t="s">
        <v>64</v>
      </c>
      <c r="C50" s="263">
        <v>130.05000000000001</v>
      </c>
      <c r="D50" s="265">
        <v>131.06666666666669</v>
      </c>
      <c r="E50" s="265">
        <v>128.48333333333338</v>
      </c>
      <c r="F50" s="265">
        <v>126.91666666666669</v>
      </c>
      <c r="G50" s="265">
        <v>124.33333333333337</v>
      </c>
      <c r="H50" s="265">
        <v>132.63333333333338</v>
      </c>
      <c r="I50" s="265">
        <v>135.2166666666667</v>
      </c>
      <c r="J50" s="265">
        <v>136.78333333333339</v>
      </c>
      <c r="K50" s="263">
        <v>133.65</v>
      </c>
      <c r="L50" s="263">
        <v>129.5</v>
      </c>
      <c r="M50" s="263">
        <v>84.407830000000004</v>
      </c>
    </row>
    <row r="51" spans="1:13">
      <c r="A51" s="282">
        <v>42</v>
      </c>
      <c r="B51" s="263" t="s">
        <v>66</v>
      </c>
      <c r="C51" s="263">
        <v>614.85</v>
      </c>
      <c r="D51" s="265">
        <v>616.44999999999993</v>
      </c>
      <c r="E51" s="265">
        <v>611.39999999999986</v>
      </c>
      <c r="F51" s="265">
        <v>607.94999999999993</v>
      </c>
      <c r="G51" s="265">
        <v>602.89999999999986</v>
      </c>
      <c r="H51" s="265">
        <v>619.89999999999986</v>
      </c>
      <c r="I51" s="265">
        <v>624.94999999999982</v>
      </c>
      <c r="J51" s="265">
        <v>628.39999999999986</v>
      </c>
      <c r="K51" s="263">
        <v>621.5</v>
      </c>
      <c r="L51" s="263">
        <v>613</v>
      </c>
      <c r="M51" s="263">
        <v>8.3376999999999999</v>
      </c>
    </row>
    <row r="52" spans="1:13">
      <c r="A52" s="282">
        <v>43</v>
      </c>
      <c r="B52" s="263" t="s">
        <v>69</v>
      </c>
      <c r="C52" s="263">
        <v>51.6</v>
      </c>
      <c r="D52" s="265">
        <v>51.5</v>
      </c>
      <c r="E52" s="265">
        <v>49.95</v>
      </c>
      <c r="F52" s="265">
        <v>48.300000000000004</v>
      </c>
      <c r="G52" s="265">
        <v>46.750000000000007</v>
      </c>
      <c r="H52" s="265">
        <v>53.15</v>
      </c>
      <c r="I52" s="265">
        <v>54.699999999999996</v>
      </c>
      <c r="J52" s="265">
        <v>56.349999999999994</v>
      </c>
      <c r="K52" s="263">
        <v>53.05</v>
      </c>
      <c r="L52" s="263">
        <v>49.85</v>
      </c>
      <c r="M52" s="263">
        <v>851.59684000000004</v>
      </c>
    </row>
    <row r="53" spans="1:13">
      <c r="A53" s="282">
        <v>44</v>
      </c>
      <c r="B53" s="263" t="s">
        <v>73</v>
      </c>
      <c r="C53" s="263">
        <v>430.55</v>
      </c>
      <c r="D53" s="265">
        <v>431.95</v>
      </c>
      <c r="E53" s="265">
        <v>427.9</v>
      </c>
      <c r="F53" s="265">
        <v>425.25</v>
      </c>
      <c r="G53" s="265">
        <v>421.2</v>
      </c>
      <c r="H53" s="265">
        <v>434.59999999999997</v>
      </c>
      <c r="I53" s="265">
        <v>438.65000000000003</v>
      </c>
      <c r="J53" s="265">
        <v>441.29999999999995</v>
      </c>
      <c r="K53" s="263">
        <v>436</v>
      </c>
      <c r="L53" s="263">
        <v>429.3</v>
      </c>
      <c r="M53" s="263">
        <v>33.541170000000001</v>
      </c>
    </row>
    <row r="54" spans="1:13">
      <c r="A54" s="282">
        <v>45</v>
      </c>
      <c r="B54" s="263" t="s">
        <v>68</v>
      </c>
      <c r="C54" s="263">
        <v>543</v>
      </c>
      <c r="D54" s="265">
        <v>544.01666666666665</v>
      </c>
      <c r="E54" s="265">
        <v>539.48333333333335</v>
      </c>
      <c r="F54" s="265">
        <v>535.9666666666667</v>
      </c>
      <c r="G54" s="265">
        <v>531.43333333333339</v>
      </c>
      <c r="H54" s="265">
        <v>547.5333333333333</v>
      </c>
      <c r="I54" s="265">
        <v>552.06666666666661</v>
      </c>
      <c r="J54" s="265">
        <v>555.58333333333326</v>
      </c>
      <c r="K54" s="263">
        <v>548.54999999999995</v>
      </c>
      <c r="L54" s="263">
        <v>540.5</v>
      </c>
      <c r="M54" s="263">
        <v>111.57958000000001</v>
      </c>
    </row>
    <row r="55" spans="1:13">
      <c r="A55" s="282">
        <v>46</v>
      </c>
      <c r="B55" s="263" t="s">
        <v>70</v>
      </c>
      <c r="C55" s="263">
        <v>413.25</v>
      </c>
      <c r="D55" s="265">
        <v>413.64999999999992</v>
      </c>
      <c r="E55" s="265">
        <v>410.74999999999983</v>
      </c>
      <c r="F55" s="265">
        <v>408.24999999999989</v>
      </c>
      <c r="G55" s="265">
        <v>405.3499999999998</v>
      </c>
      <c r="H55" s="265">
        <v>416.14999999999986</v>
      </c>
      <c r="I55" s="265">
        <v>419.04999999999995</v>
      </c>
      <c r="J55" s="265">
        <v>421.5499999999999</v>
      </c>
      <c r="K55" s="263">
        <v>416.55</v>
      </c>
      <c r="L55" s="263">
        <v>411.15</v>
      </c>
      <c r="M55" s="263">
        <v>20.869990000000001</v>
      </c>
    </row>
    <row r="56" spans="1:13">
      <c r="A56" s="282">
        <v>47</v>
      </c>
      <c r="B56" s="263" t="s">
        <v>230</v>
      </c>
      <c r="C56" s="263">
        <v>1249.05</v>
      </c>
      <c r="D56" s="265">
        <v>1244.6833333333334</v>
      </c>
      <c r="E56" s="265">
        <v>1205.3666666666668</v>
      </c>
      <c r="F56" s="265">
        <v>1161.6833333333334</v>
      </c>
      <c r="G56" s="265">
        <v>1122.3666666666668</v>
      </c>
      <c r="H56" s="265">
        <v>1288.3666666666668</v>
      </c>
      <c r="I56" s="265">
        <v>1327.6833333333334</v>
      </c>
      <c r="J56" s="265">
        <v>1371.3666666666668</v>
      </c>
      <c r="K56" s="263">
        <v>1284</v>
      </c>
      <c r="L56" s="263">
        <v>1201</v>
      </c>
      <c r="M56" s="263">
        <v>3.3283499999999999</v>
      </c>
    </row>
    <row r="57" spans="1:13">
      <c r="A57" s="282">
        <v>48</v>
      </c>
      <c r="B57" s="263" t="s">
        <v>71</v>
      </c>
      <c r="C57" s="263">
        <v>14710.2</v>
      </c>
      <c r="D57" s="265">
        <v>14706.033333333333</v>
      </c>
      <c r="E57" s="265">
        <v>14564.266666666666</v>
      </c>
      <c r="F57" s="265">
        <v>14418.333333333334</v>
      </c>
      <c r="G57" s="265">
        <v>14276.566666666668</v>
      </c>
      <c r="H57" s="265">
        <v>14851.966666666665</v>
      </c>
      <c r="I57" s="265">
        <v>14993.733333333332</v>
      </c>
      <c r="J57" s="265">
        <v>15139.666666666664</v>
      </c>
      <c r="K57" s="263">
        <v>14847.8</v>
      </c>
      <c r="L57" s="263">
        <v>14560.1</v>
      </c>
      <c r="M57" s="263">
        <v>0.3871</v>
      </c>
    </row>
    <row r="58" spans="1:13">
      <c r="A58" s="282">
        <v>49</v>
      </c>
      <c r="B58" s="263" t="s">
        <v>74</v>
      </c>
      <c r="C58" s="263">
        <v>3816.75</v>
      </c>
      <c r="D58" s="265">
        <v>3803.9333333333329</v>
      </c>
      <c r="E58" s="265">
        <v>3773.8666666666659</v>
      </c>
      <c r="F58" s="265">
        <v>3730.9833333333331</v>
      </c>
      <c r="G58" s="265">
        <v>3700.9166666666661</v>
      </c>
      <c r="H58" s="265">
        <v>3846.8166666666657</v>
      </c>
      <c r="I58" s="265">
        <v>3876.8833333333323</v>
      </c>
      <c r="J58" s="265">
        <v>3919.7666666666655</v>
      </c>
      <c r="K58" s="263">
        <v>3834</v>
      </c>
      <c r="L58" s="263">
        <v>3761.05</v>
      </c>
      <c r="M58" s="263">
        <v>6.1338800000000004</v>
      </c>
    </row>
    <row r="59" spans="1:13">
      <c r="A59" s="282">
        <v>50</v>
      </c>
      <c r="B59" s="263" t="s">
        <v>80</v>
      </c>
      <c r="C59" s="263">
        <v>628.85</v>
      </c>
      <c r="D59" s="265">
        <v>628.18333333333328</v>
      </c>
      <c r="E59" s="265">
        <v>624.71666666666658</v>
      </c>
      <c r="F59" s="265">
        <v>620.58333333333326</v>
      </c>
      <c r="G59" s="265">
        <v>617.11666666666656</v>
      </c>
      <c r="H59" s="265">
        <v>632.31666666666661</v>
      </c>
      <c r="I59" s="265">
        <v>635.7833333333333</v>
      </c>
      <c r="J59" s="265">
        <v>639.91666666666663</v>
      </c>
      <c r="K59" s="263">
        <v>631.65</v>
      </c>
      <c r="L59" s="263">
        <v>624.04999999999995</v>
      </c>
      <c r="M59" s="263">
        <v>2.9902799999999998</v>
      </c>
    </row>
    <row r="60" spans="1:13">
      <c r="A60" s="282">
        <v>51</v>
      </c>
      <c r="B60" s="263" t="s">
        <v>75</v>
      </c>
      <c r="C60" s="263">
        <v>470.7</v>
      </c>
      <c r="D60" s="265">
        <v>469.66666666666669</v>
      </c>
      <c r="E60" s="265">
        <v>463.53333333333336</v>
      </c>
      <c r="F60" s="265">
        <v>456.36666666666667</v>
      </c>
      <c r="G60" s="265">
        <v>450.23333333333335</v>
      </c>
      <c r="H60" s="265">
        <v>476.83333333333337</v>
      </c>
      <c r="I60" s="265">
        <v>482.9666666666667</v>
      </c>
      <c r="J60" s="265">
        <v>490.13333333333338</v>
      </c>
      <c r="K60" s="263">
        <v>475.8</v>
      </c>
      <c r="L60" s="263">
        <v>462.5</v>
      </c>
      <c r="M60" s="263">
        <v>34.838610000000003</v>
      </c>
    </row>
    <row r="61" spans="1:13">
      <c r="A61" s="282">
        <v>52</v>
      </c>
      <c r="B61" s="263" t="s">
        <v>76</v>
      </c>
      <c r="C61" s="263">
        <v>147.19999999999999</v>
      </c>
      <c r="D61" s="265">
        <v>148.38333333333335</v>
      </c>
      <c r="E61" s="265">
        <v>145.3666666666667</v>
      </c>
      <c r="F61" s="265">
        <v>143.53333333333336</v>
      </c>
      <c r="G61" s="265">
        <v>140.51666666666671</v>
      </c>
      <c r="H61" s="265">
        <v>150.2166666666667</v>
      </c>
      <c r="I61" s="265">
        <v>153.23333333333335</v>
      </c>
      <c r="J61" s="265">
        <v>155.06666666666669</v>
      </c>
      <c r="K61" s="263">
        <v>151.4</v>
      </c>
      <c r="L61" s="263">
        <v>146.55000000000001</v>
      </c>
      <c r="M61" s="263">
        <v>130.85830000000001</v>
      </c>
    </row>
    <row r="62" spans="1:13">
      <c r="A62" s="282">
        <v>53</v>
      </c>
      <c r="B62" s="263" t="s">
        <v>77</v>
      </c>
      <c r="C62" s="263">
        <v>124.3</v>
      </c>
      <c r="D62" s="265">
        <v>124.43333333333334</v>
      </c>
      <c r="E62" s="265">
        <v>123.81666666666668</v>
      </c>
      <c r="F62" s="265">
        <v>123.33333333333334</v>
      </c>
      <c r="G62" s="265">
        <v>122.71666666666668</v>
      </c>
      <c r="H62" s="265">
        <v>124.91666666666667</v>
      </c>
      <c r="I62" s="265">
        <v>125.53333333333335</v>
      </c>
      <c r="J62" s="265">
        <v>126.01666666666667</v>
      </c>
      <c r="K62" s="263">
        <v>125.05</v>
      </c>
      <c r="L62" s="263">
        <v>123.95</v>
      </c>
      <c r="M62" s="263">
        <v>3.7352500000000002</v>
      </c>
    </row>
    <row r="63" spans="1:13">
      <c r="A63" s="282">
        <v>54</v>
      </c>
      <c r="B63" s="263" t="s">
        <v>81</v>
      </c>
      <c r="C63" s="263">
        <v>562.95000000000005</v>
      </c>
      <c r="D63" s="265">
        <v>568.2833333333333</v>
      </c>
      <c r="E63" s="265">
        <v>555.66666666666663</v>
      </c>
      <c r="F63" s="265">
        <v>548.38333333333333</v>
      </c>
      <c r="G63" s="265">
        <v>535.76666666666665</v>
      </c>
      <c r="H63" s="265">
        <v>575.56666666666661</v>
      </c>
      <c r="I63" s="265">
        <v>588.18333333333339</v>
      </c>
      <c r="J63" s="265">
        <v>595.46666666666658</v>
      </c>
      <c r="K63" s="263">
        <v>580.9</v>
      </c>
      <c r="L63" s="263">
        <v>561</v>
      </c>
      <c r="M63" s="263">
        <v>54.760269999999998</v>
      </c>
    </row>
    <row r="64" spans="1:13">
      <c r="A64" s="282">
        <v>55</v>
      </c>
      <c r="B64" s="263" t="s">
        <v>82</v>
      </c>
      <c r="C64" s="263">
        <v>842</v>
      </c>
      <c r="D64" s="265">
        <v>843.61666666666667</v>
      </c>
      <c r="E64" s="265">
        <v>836.7833333333333</v>
      </c>
      <c r="F64" s="265">
        <v>831.56666666666661</v>
      </c>
      <c r="G64" s="265">
        <v>824.73333333333323</v>
      </c>
      <c r="H64" s="265">
        <v>848.83333333333337</v>
      </c>
      <c r="I64" s="265">
        <v>855.66666666666663</v>
      </c>
      <c r="J64" s="265">
        <v>860.88333333333344</v>
      </c>
      <c r="K64" s="263">
        <v>850.45</v>
      </c>
      <c r="L64" s="263">
        <v>838.4</v>
      </c>
      <c r="M64" s="263">
        <v>24.598210000000002</v>
      </c>
    </row>
    <row r="65" spans="1:13">
      <c r="A65" s="282">
        <v>56</v>
      </c>
      <c r="B65" s="263" t="s">
        <v>231</v>
      </c>
      <c r="C65" s="263">
        <v>166.1</v>
      </c>
      <c r="D65" s="265">
        <v>166.66666666666666</v>
      </c>
      <c r="E65" s="265">
        <v>164.63333333333333</v>
      </c>
      <c r="F65" s="265">
        <v>163.16666666666666</v>
      </c>
      <c r="G65" s="265">
        <v>161.13333333333333</v>
      </c>
      <c r="H65" s="265">
        <v>168.13333333333333</v>
      </c>
      <c r="I65" s="265">
        <v>170.16666666666669</v>
      </c>
      <c r="J65" s="265">
        <v>171.63333333333333</v>
      </c>
      <c r="K65" s="263">
        <v>168.7</v>
      </c>
      <c r="L65" s="263">
        <v>165.2</v>
      </c>
      <c r="M65" s="263">
        <v>25.5793</v>
      </c>
    </row>
    <row r="66" spans="1:13">
      <c r="A66" s="282">
        <v>57</v>
      </c>
      <c r="B66" s="263" t="s">
        <v>83</v>
      </c>
      <c r="C66" s="263">
        <v>131.65</v>
      </c>
      <c r="D66" s="265">
        <v>132.19999999999999</v>
      </c>
      <c r="E66" s="265">
        <v>130.64999999999998</v>
      </c>
      <c r="F66" s="265">
        <v>129.64999999999998</v>
      </c>
      <c r="G66" s="265">
        <v>128.09999999999997</v>
      </c>
      <c r="H66" s="265">
        <v>133.19999999999999</v>
      </c>
      <c r="I66" s="265">
        <v>134.75</v>
      </c>
      <c r="J66" s="265">
        <v>135.75</v>
      </c>
      <c r="K66" s="263">
        <v>133.75</v>
      </c>
      <c r="L66" s="263">
        <v>131.19999999999999</v>
      </c>
      <c r="M66" s="263">
        <v>93.303629999999998</v>
      </c>
    </row>
    <row r="67" spans="1:13">
      <c r="A67" s="282">
        <v>58</v>
      </c>
      <c r="B67" s="263" t="s">
        <v>822</v>
      </c>
      <c r="C67" s="263">
        <v>3078.95</v>
      </c>
      <c r="D67" s="265">
        <v>3106.2999999999997</v>
      </c>
      <c r="E67" s="265">
        <v>3027.6499999999996</v>
      </c>
      <c r="F67" s="265">
        <v>2976.35</v>
      </c>
      <c r="G67" s="265">
        <v>2897.7</v>
      </c>
      <c r="H67" s="265">
        <v>3157.5999999999995</v>
      </c>
      <c r="I67" s="265">
        <v>3236.25</v>
      </c>
      <c r="J67" s="265">
        <v>3287.5499999999993</v>
      </c>
      <c r="K67" s="263">
        <v>3184.95</v>
      </c>
      <c r="L67" s="263">
        <v>3055</v>
      </c>
      <c r="M67" s="263">
        <v>6.3809100000000001</v>
      </c>
    </row>
    <row r="68" spans="1:13">
      <c r="A68" s="282">
        <v>59</v>
      </c>
      <c r="B68" s="263" t="s">
        <v>84</v>
      </c>
      <c r="C68" s="263">
        <v>1590.1</v>
      </c>
      <c r="D68" s="265">
        <v>1579.2166666666665</v>
      </c>
      <c r="E68" s="265">
        <v>1565.633333333333</v>
      </c>
      <c r="F68" s="265">
        <v>1541.1666666666665</v>
      </c>
      <c r="G68" s="265">
        <v>1527.583333333333</v>
      </c>
      <c r="H68" s="265">
        <v>1603.6833333333329</v>
      </c>
      <c r="I68" s="265">
        <v>1617.2666666666664</v>
      </c>
      <c r="J68" s="265">
        <v>1641.7333333333329</v>
      </c>
      <c r="K68" s="263">
        <v>1592.8</v>
      </c>
      <c r="L68" s="263">
        <v>1554.75</v>
      </c>
      <c r="M68" s="263">
        <v>5.0895700000000001</v>
      </c>
    </row>
    <row r="69" spans="1:13">
      <c r="A69" s="282">
        <v>60</v>
      </c>
      <c r="B69" s="263" t="s">
        <v>85</v>
      </c>
      <c r="C69" s="263">
        <v>590.1</v>
      </c>
      <c r="D69" s="265">
        <v>592.5333333333333</v>
      </c>
      <c r="E69" s="265">
        <v>584.06666666666661</v>
      </c>
      <c r="F69" s="265">
        <v>578.0333333333333</v>
      </c>
      <c r="G69" s="265">
        <v>569.56666666666661</v>
      </c>
      <c r="H69" s="265">
        <v>598.56666666666661</v>
      </c>
      <c r="I69" s="265">
        <v>607.0333333333333</v>
      </c>
      <c r="J69" s="265">
        <v>613.06666666666661</v>
      </c>
      <c r="K69" s="263">
        <v>601</v>
      </c>
      <c r="L69" s="263">
        <v>586.5</v>
      </c>
      <c r="M69" s="263">
        <v>36.315109999999997</v>
      </c>
    </row>
    <row r="70" spans="1:13">
      <c r="A70" s="282">
        <v>61</v>
      </c>
      <c r="B70" s="263" t="s">
        <v>232</v>
      </c>
      <c r="C70" s="263">
        <v>759.2</v>
      </c>
      <c r="D70" s="265">
        <v>757.65</v>
      </c>
      <c r="E70" s="265">
        <v>745.5</v>
      </c>
      <c r="F70" s="265">
        <v>731.80000000000007</v>
      </c>
      <c r="G70" s="265">
        <v>719.65000000000009</v>
      </c>
      <c r="H70" s="265">
        <v>771.34999999999991</v>
      </c>
      <c r="I70" s="265">
        <v>783.49999999999977</v>
      </c>
      <c r="J70" s="265">
        <v>797.19999999999982</v>
      </c>
      <c r="K70" s="263">
        <v>769.8</v>
      </c>
      <c r="L70" s="263">
        <v>743.95</v>
      </c>
      <c r="M70" s="263">
        <v>5.7604300000000004</v>
      </c>
    </row>
    <row r="71" spans="1:13">
      <c r="A71" s="282">
        <v>62</v>
      </c>
      <c r="B71" s="263" t="s">
        <v>233</v>
      </c>
      <c r="C71" s="263">
        <v>395.85</v>
      </c>
      <c r="D71" s="265">
        <v>393.90000000000003</v>
      </c>
      <c r="E71" s="265">
        <v>389.70000000000005</v>
      </c>
      <c r="F71" s="265">
        <v>383.55</v>
      </c>
      <c r="G71" s="265">
        <v>379.35</v>
      </c>
      <c r="H71" s="265">
        <v>400.05000000000007</v>
      </c>
      <c r="I71" s="265">
        <v>404.25</v>
      </c>
      <c r="J71" s="265">
        <v>410.40000000000009</v>
      </c>
      <c r="K71" s="263">
        <v>398.1</v>
      </c>
      <c r="L71" s="263">
        <v>387.75</v>
      </c>
      <c r="M71" s="263">
        <v>9.4896600000000007</v>
      </c>
    </row>
    <row r="72" spans="1:13">
      <c r="A72" s="282">
        <v>63</v>
      </c>
      <c r="B72" s="263" t="s">
        <v>86</v>
      </c>
      <c r="C72" s="263">
        <v>885.85</v>
      </c>
      <c r="D72" s="265">
        <v>889.68333333333339</v>
      </c>
      <c r="E72" s="265">
        <v>877.61666666666679</v>
      </c>
      <c r="F72" s="265">
        <v>869.38333333333344</v>
      </c>
      <c r="G72" s="265">
        <v>857.31666666666683</v>
      </c>
      <c r="H72" s="265">
        <v>897.91666666666674</v>
      </c>
      <c r="I72" s="265">
        <v>909.98333333333335</v>
      </c>
      <c r="J72" s="265">
        <v>918.2166666666667</v>
      </c>
      <c r="K72" s="263">
        <v>901.75</v>
      </c>
      <c r="L72" s="263">
        <v>881.45</v>
      </c>
      <c r="M72" s="263">
        <v>6.0046799999999996</v>
      </c>
    </row>
    <row r="73" spans="1:13">
      <c r="A73" s="282">
        <v>64</v>
      </c>
      <c r="B73" s="263" t="s">
        <v>92</v>
      </c>
      <c r="C73" s="263">
        <v>280.45</v>
      </c>
      <c r="D73" s="265">
        <v>282.36666666666662</v>
      </c>
      <c r="E73" s="265">
        <v>277.63333333333321</v>
      </c>
      <c r="F73" s="265">
        <v>274.81666666666661</v>
      </c>
      <c r="G73" s="265">
        <v>270.0833333333332</v>
      </c>
      <c r="H73" s="265">
        <v>285.18333333333322</v>
      </c>
      <c r="I73" s="265">
        <v>289.91666666666669</v>
      </c>
      <c r="J73" s="265">
        <v>292.73333333333323</v>
      </c>
      <c r="K73" s="263">
        <v>287.10000000000002</v>
      </c>
      <c r="L73" s="263">
        <v>279.55</v>
      </c>
      <c r="M73" s="263">
        <v>61.740830000000003</v>
      </c>
    </row>
    <row r="74" spans="1:13">
      <c r="A74" s="282">
        <v>65</v>
      </c>
      <c r="B74" s="263" t="s">
        <v>87</v>
      </c>
      <c r="C74" s="263">
        <v>559.15</v>
      </c>
      <c r="D74" s="265">
        <v>556.36666666666667</v>
      </c>
      <c r="E74" s="265">
        <v>551.0333333333333</v>
      </c>
      <c r="F74" s="265">
        <v>542.91666666666663</v>
      </c>
      <c r="G74" s="265">
        <v>537.58333333333326</v>
      </c>
      <c r="H74" s="265">
        <v>564.48333333333335</v>
      </c>
      <c r="I74" s="265">
        <v>569.81666666666661</v>
      </c>
      <c r="J74" s="265">
        <v>577.93333333333339</v>
      </c>
      <c r="K74" s="263">
        <v>561.70000000000005</v>
      </c>
      <c r="L74" s="263">
        <v>548.25</v>
      </c>
      <c r="M74" s="263">
        <v>20.09731</v>
      </c>
    </row>
    <row r="75" spans="1:13">
      <c r="A75" s="282">
        <v>66</v>
      </c>
      <c r="B75" s="263" t="s">
        <v>234</v>
      </c>
      <c r="C75" s="263">
        <v>1559.15</v>
      </c>
      <c r="D75" s="265">
        <v>1557.3833333333332</v>
      </c>
      <c r="E75" s="265">
        <v>1542.7666666666664</v>
      </c>
      <c r="F75" s="265">
        <v>1526.3833333333332</v>
      </c>
      <c r="G75" s="265">
        <v>1511.7666666666664</v>
      </c>
      <c r="H75" s="265">
        <v>1573.7666666666664</v>
      </c>
      <c r="I75" s="265">
        <v>1588.3833333333332</v>
      </c>
      <c r="J75" s="265">
        <v>1604.7666666666664</v>
      </c>
      <c r="K75" s="263">
        <v>1572</v>
      </c>
      <c r="L75" s="263">
        <v>1541</v>
      </c>
      <c r="M75" s="263">
        <v>1.9493499999999999</v>
      </c>
    </row>
    <row r="76" spans="1:13">
      <c r="A76" s="282">
        <v>67</v>
      </c>
      <c r="B76" s="263" t="s">
        <v>833</v>
      </c>
      <c r="C76" s="263">
        <v>209.1</v>
      </c>
      <c r="D76" s="265">
        <v>204.45000000000002</v>
      </c>
      <c r="E76" s="265">
        <v>198.65000000000003</v>
      </c>
      <c r="F76" s="265">
        <v>188.20000000000002</v>
      </c>
      <c r="G76" s="265">
        <v>182.40000000000003</v>
      </c>
      <c r="H76" s="265">
        <v>214.90000000000003</v>
      </c>
      <c r="I76" s="265">
        <v>220.70000000000005</v>
      </c>
      <c r="J76" s="265">
        <v>231.15000000000003</v>
      </c>
      <c r="K76" s="263">
        <v>210.25</v>
      </c>
      <c r="L76" s="263">
        <v>194</v>
      </c>
      <c r="M76" s="263">
        <v>43.533949999999997</v>
      </c>
    </row>
    <row r="77" spans="1:13">
      <c r="A77" s="282">
        <v>68</v>
      </c>
      <c r="B77" s="263" t="s">
        <v>90</v>
      </c>
      <c r="C77" s="263">
        <v>3715.15</v>
      </c>
      <c r="D77" s="265">
        <v>3732.1833333333329</v>
      </c>
      <c r="E77" s="265">
        <v>3664.4666666666658</v>
      </c>
      <c r="F77" s="265">
        <v>3613.7833333333328</v>
      </c>
      <c r="G77" s="265">
        <v>3546.0666666666657</v>
      </c>
      <c r="H77" s="265">
        <v>3782.8666666666659</v>
      </c>
      <c r="I77" s="265">
        <v>3850.583333333333</v>
      </c>
      <c r="J77" s="265">
        <v>3901.266666666666</v>
      </c>
      <c r="K77" s="263">
        <v>3799.9</v>
      </c>
      <c r="L77" s="263">
        <v>3681.5</v>
      </c>
      <c r="M77" s="263">
        <v>7.5234300000000003</v>
      </c>
    </row>
    <row r="78" spans="1:13">
      <c r="A78" s="282">
        <v>69</v>
      </c>
      <c r="B78" s="263" t="s">
        <v>348</v>
      </c>
      <c r="C78" s="263">
        <v>3133.45</v>
      </c>
      <c r="D78" s="265">
        <v>3121.0833333333335</v>
      </c>
      <c r="E78" s="265">
        <v>3022.166666666667</v>
      </c>
      <c r="F78" s="265">
        <v>2910.8833333333337</v>
      </c>
      <c r="G78" s="265">
        <v>2811.9666666666672</v>
      </c>
      <c r="H78" s="265">
        <v>3232.3666666666668</v>
      </c>
      <c r="I78" s="265">
        <v>3331.2833333333338</v>
      </c>
      <c r="J78" s="265">
        <v>3442.5666666666666</v>
      </c>
      <c r="K78" s="263">
        <v>3220</v>
      </c>
      <c r="L78" s="263">
        <v>3009.8</v>
      </c>
      <c r="M78" s="263">
        <v>10.299860000000001</v>
      </c>
    </row>
    <row r="79" spans="1:13">
      <c r="A79" s="282">
        <v>70</v>
      </c>
      <c r="B79" s="263" t="s">
        <v>93</v>
      </c>
      <c r="C79" s="263">
        <v>4689.05</v>
      </c>
      <c r="D79" s="265">
        <v>4702.083333333333</v>
      </c>
      <c r="E79" s="265">
        <v>4648.1666666666661</v>
      </c>
      <c r="F79" s="265">
        <v>4607.2833333333328</v>
      </c>
      <c r="G79" s="265">
        <v>4553.3666666666659</v>
      </c>
      <c r="H79" s="265">
        <v>4742.9666666666662</v>
      </c>
      <c r="I79" s="265">
        <v>4796.8833333333323</v>
      </c>
      <c r="J79" s="265">
        <v>4837.7666666666664</v>
      </c>
      <c r="K79" s="263">
        <v>4756</v>
      </c>
      <c r="L79" s="263">
        <v>4661.2</v>
      </c>
      <c r="M79" s="263">
        <v>6.6063499999999999</v>
      </c>
    </row>
    <row r="80" spans="1:13">
      <c r="A80" s="282">
        <v>71</v>
      </c>
      <c r="B80" s="263" t="s">
        <v>235</v>
      </c>
      <c r="C80" s="263">
        <v>68.95</v>
      </c>
      <c r="D80" s="265">
        <v>69.683333333333337</v>
      </c>
      <c r="E80" s="265">
        <v>67.76666666666668</v>
      </c>
      <c r="F80" s="265">
        <v>66.583333333333343</v>
      </c>
      <c r="G80" s="265">
        <v>64.666666666666686</v>
      </c>
      <c r="H80" s="265">
        <v>70.866666666666674</v>
      </c>
      <c r="I80" s="265">
        <v>72.783333333333331</v>
      </c>
      <c r="J80" s="265">
        <v>73.966666666666669</v>
      </c>
      <c r="K80" s="263">
        <v>71.599999999999994</v>
      </c>
      <c r="L80" s="263">
        <v>68.5</v>
      </c>
      <c r="M80" s="263">
        <v>13.48061</v>
      </c>
    </row>
    <row r="81" spans="1:13">
      <c r="A81" s="282">
        <v>72</v>
      </c>
      <c r="B81" s="263" t="s">
        <v>94</v>
      </c>
      <c r="C81" s="263">
        <v>2553</v>
      </c>
      <c r="D81" s="265">
        <v>2565.3333333333335</v>
      </c>
      <c r="E81" s="265">
        <v>2535.666666666667</v>
      </c>
      <c r="F81" s="265">
        <v>2518.3333333333335</v>
      </c>
      <c r="G81" s="265">
        <v>2488.666666666667</v>
      </c>
      <c r="H81" s="265">
        <v>2582.666666666667</v>
      </c>
      <c r="I81" s="265">
        <v>2612.3333333333339</v>
      </c>
      <c r="J81" s="265">
        <v>2629.666666666667</v>
      </c>
      <c r="K81" s="263">
        <v>2595</v>
      </c>
      <c r="L81" s="263">
        <v>2548</v>
      </c>
      <c r="M81" s="263">
        <v>7.6084500000000004</v>
      </c>
    </row>
    <row r="82" spans="1:13">
      <c r="A82" s="282">
        <v>73</v>
      </c>
      <c r="B82" s="263" t="s">
        <v>236</v>
      </c>
      <c r="C82" s="263">
        <v>516.4</v>
      </c>
      <c r="D82" s="265">
        <v>513.63333333333333</v>
      </c>
      <c r="E82" s="265">
        <v>507.31666666666661</v>
      </c>
      <c r="F82" s="265">
        <v>498.23333333333329</v>
      </c>
      <c r="G82" s="265">
        <v>491.91666666666657</v>
      </c>
      <c r="H82" s="265">
        <v>522.7166666666667</v>
      </c>
      <c r="I82" s="265">
        <v>529.03333333333353</v>
      </c>
      <c r="J82" s="265">
        <v>538.11666666666667</v>
      </c>
      <c r="K82" s="263">
        <v>519.95000000000005</v>
      </c>
      <c r="L82" s="263">
        <v>504.55</v>
      </c>
      <c r="M82" s="263">
        <v>2.94747</v>
      </c>
    </row>
    <row r="83" spans="1:13">
      <c r="A83" s="282">
        <v>74</v>
      </c>
      <c r="B83" s="263" t="s">
        <v>237</v>
      </c>
      <c r="C83" s="263">
        <v>1388.15</v>
      </c>
      <c r="D83" s="265">
        <v>1387.8</v>
      </c>
      <c r="E83" s="265">
        <v>1370.6</v>
      </c>
      <c r="F83" s="265">
        <v>1353.05</v>
      </c>
      <c r="G83" s="265">
        <v>1335.85</v>
      </c>
      <c r="H83" s="265">
        <v>1405.35</v>
      </c>
      <c r="I83" s="265">
        <v>1422.5500000000002</v>
      </c>
      <c r="J83" s="265">
        <v>1440.1</v>
      </c>
      <c r="K83" s="263">
        <v>1405</v>
      </c>
      <c r="L83" s="263">
        <v>1370.25</v>
      </c>
      <c r="M83" s="263">
        <v>3.3948999999999998</v>
      </c>
    </row>
    <row r="84" spans="1:13">
      <c r="A84" s="282">
        <v>75</v>
      </c>
      <c r="B84" s="263" t="s">
        <v>96</v>
      </c>
      <c r="C84" s="263">
        <v>1270.75</v>
      </c>
      <c r="D84" s="265">
        <v>1266.75</v>
      </c>
      <c r="E84" s="265">
        <v>1247.5999999999999</v>
      </c>
      <c r="F84" s="265">
        <v>1224.4499999999998</v>
      </c>
      <c r="G84" s="265">
        <v>1205.2999999999997</v>
      </c>
      <c r="H84" s="265">
        <v>1289.9000000000001</v>
      </c>
      <c r="I84" s="265">
        <v>1309.0500000000002</v>
      </c>
      <c r="J84" s="265">
        <v>1332.2000000000003</v>
      </c>
      <c r="K84" s="263">
        <v>1285.9000000000001</v>
      </c>
      <c r="L84" s="263">
        <v>1243.5999999999999</v>
      </c>
      <c r="M84" s="263">
        <v>12.850149999999999</v>
      </c>
    </row>
    <row r="85" spans="1:13">
      <c r="A85" s="282">
        <v>76</v>
      </c>
      <c r="B85" s="263" t="s">
        <v>97</v>
      </c>
      <c r="C85" s="263">
        <v>186.3</v>
      </c>
      <c r="D85" s="265">
        <v>187.13333333333333</v>
      </c>
      <c r="E85" s="265">
        <v>185.06666666666666</v>
      </c>
      <c r="F85" s="265">
        <v>183.83333333333334</v>
      </c>
      <c r="G85" s="265">
        <v>181.76666666666668</v>
      </c>
      <c r="H85" s="265">
        <v>188.36666666666665</v>
      </c>
      <c r="I85" s="265">
        <v>190.43333333333331</v>
      </c>
      <c r="J85" s="265">
        <v>191.66666666666663</v>
      </c>
      <c r="K85" s="263">
        <v>189.2</v>
      </c>
      <c r="L85" s="263">
        <v>185.9</v>
      </c>
      <c r="M85" s="263">
        <v>31.917390000000001</v>
      </c>
    </row>
    <row r="86" spans="1:13">
      <c r="A86" s="282">
        <v>77</v>
      </c>
      <c r="B86" s="263" t="s">
        <v>98</v>
      </c>
      <c r="C86" s="263">
        <v>77.8</v>
      </c>
      <c r="D86" s="265">
        <v>78.55</v>
      </c>
      <c r="E86" s="265">
        <v>76.75</v>
      </c>
      <c r="F86" s="265">
        <v>75.7</v>
      </c>
      <c r="G86" s="265">
        <v>73.900000000000006</v>
      </c>
      <c r="H86" s="265">
        <v>79.599999999999994</v>
      </c>
      <c r="I86" s="265">
        <v>81.399999999999977</v>
      </c>
      <c r="J86" s="265">
        <v>82.449999999999989</v>
      </c>
      <c r="K86" s="263">
        <v>80.349999999999994</v>
      </c>
      <c r="L86" s="263">
        <v>77.5</v>
      </c>
      <c r="M86" s="263">
        <v>223.33908</v>
      </c>
    </row>
    <row r="87" spans="1:13">
      <c r="A87" s="282">
        <v>78</v>
      </c>
      <c r="B87" s="263" t="s">
        <v>359</v>
      </c>
      <c r="C87" s="263">
        <v>212.35</v>
      </c>
      <c r="D87" s="265">
        <v>215.54999999999998</v>
      </c>
      <c r="E87" s="265">
        <v>207.79999999999995</v>
      </c>
      <c r="F87" s="265">
        <v>203.24999999999997</v>
      </c>
      <c r="G87" s="265">
        <v>195.49999999999994</v>
      </c>
      <c r="H87" s="265">
        <v>220.09999999999997</v>
      </c>
      <c r="I87" s="265">
        <v>227.85000000000002</v>
      </c>
      <c r="J87" s="265">
        <v>232.39999999999998</v>
      </c>
      <c r="K87" s="263">
        <v>223.3</v>
      </c>
      <c r="L87" s="263">
        <v>211</v>
      </c>
      <c r="M87" s="263">
        <v>59.933489999999999</v>
      </c>
    </row>
    <row r="88" spans="1:13">
      <c r="A88" s="282">
        <v>79</v>
      </c>
      <c r="B88" s="263" t="s">
        <v>240</v>
      </c>
      <c r="C88" s="263">
        <v>50.25</v>
      </c>
      <c r="D88" s="265">
        <v>50.683333333333337</v>
      </c>
      <c r="E88" s="265">
        <v>48.716666666666676</v>
      </c>
      <c r="F88" s="265">
        <v>47.183333333333337</v>
      </c>
      <c r="G88" s="265">
        <v>45.216666666666676</v>
      </c>
      <c r="H88" s="265">
        <v>52.216666666666676</v>
      </c>
      <c r="I88" s="265">
        <v>54.183333333333344</v>
      </c>
      <c r="J88" s="265">
        <v>55.716666666666676</v>
      </c>
      <c r="K88" s="263">
        <v>52.65</v>
      </c>
      <c r="L88" s="263">
        <v>49.15</v>
      </c>
      <c r="M88" s="263">
        <v>96.25188</v>
      </c>
    </row>
    <row r="89" spans="1:13">
      <c r="A89" s="282">
        <v>80</v>
      </c>
      <c r="B89" s="263" t="s">
        <v>99</v>
      </c>
      <c r="C89" s="263">
        <v>138.55000000000001</v>
      </c>
      <c r="D89" s="265">
        <v>139.1</v>
      </c>
      <c r="E89" s="265">
        <v>137.19999999999999</v>
      </c>
      <c r="F89" s="265">
        <v>135.85</v>
      </c>
      <c r="G89" s="265">
        <v>133.94999999999999</v>
      </c>
      <c r="H89" s="265">
        <v>140.44999999999999</v>
      </c>
      <c r="I89" s="265">
        <v>142.35000000000002</v>
      </c>
      <c r="J89" s="265">
        <v>143.69999999999999</v>
      </c>
      <c r="K89" s="263">
        <v>141</v>
      </c>
      <c r="L89" s="263">
        <v>137.75</v>
      </c>
      <c r="M89" s="263">
        <v>135.93573000000001</v>
      </c>
    </row>
    <row r="90" spans="1:13">
      <c r="A90" s="282">
        <v>81</v>
      </c>
      <c r="B90" s="263" t="s">
        <v>102</v>
      </c>
      <c r="C90" s="263">
        <v>24.4</v>
      </c>
      <c r="D90" s="265">
        <v>24.433333333333334</v>
      </c>
      <c r="E90" s="265">
        <v>24.116666666666667</v>
      </c>
      <c r="F90" s="265">
        <v>23.833333333333332</v>
      </c>
      <c r="G90" s="265">
        <v>23.516666666666666</v>
      </c>
      <c r="H90" s="265">
        <v>24.716666666666669</v>
      </c>
      <c r="I90" s="265">
        <v>25.033333333333339</v>
      </c>
      <c r="J90" s="265">
        <v>25.31666666666667</v>
      </c>
      <c r="K90" s="263">
        <v>24.75</v>
      </c>
      <c r="L90" s="263">
        <v>24.15</v>
      </c>
      <c r="M90" s="263">
        <v>135.39876000000001</v>
      </c>
    </row>
    <row r="91" spans="1:13">
      <c r="A91" s="282">
        <v>82</v>
      </c>
      <c r="B91" s="263" t="s">
        <v>241</v>
      </c>
      <c r="C91" s="263">
        <v>213.55</v>
      </c>
      <c r="D91" s="265">
        <v>212.61666666666667</v>
      </c>
      <c r="E91" s="265">
        <v>207.43333333333334</v>
      </c>
      <c r="F91" s="265">
        <v>201.31666666666666</v>
      </c>
      <c r="G91" s="265">
        <v>196.13333333333333</v>
      </c>
      <c r="H91" s="265">
        <v>218.73333333333335</v>
      </c>
      <c r="I91" s="265">
        <v>223.91666666666669</v>
      </c>
      <c r="J91" s="265">
        <v>230.03333333333336</v>
      </c>
      <c r="K91" s="263">
        <v>217.8</v>
      </c>
      <c r="L91" s="263">
        <v>206.5</v>
      </c>
      <c r="M91" s="263">
        <v>13.52341</v>
      </c>
    </row>
    <row r="92" spans="1:13">
      <c r="A92" s="282">
        <v>83</v>
      </c>
      <c r="B92" s="263" t="s">
        <v>100</v>
      </c>
      <c r="C92" s="263">
        <v>504.9</v>
      </c>
      <c r="D92" s="265">
        <v>507.31666666666666</v>
      </c>
      <c r="E92" s="265">
        <v>497.7833333333333</v>
      </c>
      <c r="F92" s="265">
        <v>490.66666666666663</v>
      </c>
      <c r="G92" s="265">
        <v>481.13333333333327</v>
      </c>
      <c r="H92" s="265">
        <v>514.43333333333339</v>
      </c>
      <c r="I92" s="265">
        <v>523.9666666666667</v>
      </c>
      <c r="J92" s="265">
        <v>531.08333333333337</v>
      </c>
      <c r="K92" s="263">
        <v>516.85</v>
      </c>
      <c r="L92" s="263">
        <v>500.2</v>
      </c>
      <c r="M92" s="263">
        <v>25.455290000000002</v>
      </c>
    </row>
    <row r="93" spans="1:13">
      <c r="A93" s="282">
        <v>84</v>
      </c>
      <c r="B93" s="263" t="s">
        <v>242</v>
      </c>
      <c r="C93" s="263">
        <v>507</v>
      </c>
      <c r="D93" s="265">
        <v>508.66666666666669</v>
      </c>
      <c r="E93" s="265">
        <v>503.43333333333339</v>
      </c>
      <c r="F93" s="265">
        <v>499.86666666666673</v>
      </c>
      <c r="G93" s="265">
        <v>494.63333333333344</v>
      </c>
      <c r="H93" s="265">
        <v>512.23333333333335</v>
      </c>
      <c r="I93" s="265">
        <v>517.46666666666658</v>
      </c>
      <c r="J93" s="265">
        <v>521.0333333333333</v>
      </c>
      <c r="K93" s="263">
        <v>513.9</v>
      </c>
      <c r="L93" s="263">
        <v>505.1</v>
      </c>
      <c r="M93" s="263">
        <v>0.92689999999999995</v>
      </c>
    </row>
    <row r="94" spans="1:13">
      <c r="A94" s="282">
        <v>85</v>
      </c>
      <c r="B94" s="263" t="s">
        <v>103</v>
      </c>
      <c r="C94" s="263">
        <v>739.9</v>
      </c>
      <c r="D94" s="265">
        <v>740.18333333333339</v>
      </c>
      <c r="E94" s="265">
        <v>732.36666666666679</v>
      </c>
      <c r="F94" s="265">
        <v>724.83333333333337</v>
      </c>
      <c r="G94" s="265">
        <v>717.01666666666677</v>
      </c>
      <c r="H94" s="265">
        <v>747.71666666666681</v>
      </c>
      <c r="I94" s="265">
        <v>755.53333333333342</v>
      </c>
      <c r="J94" s="265">
        <v>763.06666666666683</v>
      </c>
      <c r="K94" s="263">
        <v>748</v>
      </c>
      <c r="L94" s="263">
        <v>732.65</v>
      </c>
      <c r="M94" s="263">
        <v>20.884530000000002</v>
      </c>
    </row>
    <row r="95" spans="1:13">
      <c r="A95" s="282">
        <v>86</v>
      </c>
      <c r="B95" s="263" t="s">
        <v>243</v>
      </c>
      <c r="C95" s="263">
        <v>541.54999999999995</v>
      </c>
      <c r="D95" s="265">
        <v>541.54999999999995</v>
      </c>
      <c r="E95" s="265">
        <v>538.19999999999993</v>
      </c>
      <c r="F95" s="265">
        <v>534.85</v>
      </c>
      <c r="G95" s="265">
        <v>531.5</v>
      </c>
      <c r="H95" s="265">
        <v>544.89999999999986</v>
      </c>
      <c r="I95" s="265">
        <v>548.24999999999977</v>
      </c>
      <c r="J95" s="265">
        <v>551.5999999999998</v>
      </c>
      <c r="K95" s="263">
        <v>544.9</v>
      </c>
      <c r="L95" s="263">
        <v>538.20000000000005</v>
      </c>
      <c r="M95" s="263">
        <v>1.0087699999999999</v>
      </c>
    </row>
    <row r="96" spans="1:13">
      <c r="A96" s="282">
        <v>87</v>
      </c>
      <c r="B96" s="263" t="s">
        <v>244</v>
      </c>
      <c r="C96" s="263">
        <v>1385.55</v>
      </c>
      <c r="D96" s="265">
        <v>1387.5166666666667</v>
      </c>
      <c r="E96" s="265">
        <v>1368.0333333333333</v>
      </c>
      <c r="F96" s="265">
        <v>1350.5166666666667</v>
      </c>
      <c r="G96" s="265">
        <v>1331.0333333333333</v>
      </c>
      <c r="H96" s="265">
        <v>1405.0333333333333</v>
      </c>
      <c r="I96" s="265">
        <v>1424.5166666666664</v>
      </c>
      <c r="J96" s="265">
        <v>1442.0333333333333</v>
      </c>
      <c r="K96" s="263">
        <v>1407</v>
      </c>
      <c r="L96" s="263">
        <v>1370</v>
      </c>
      <c r="M96" s="263">
        <v>6.4672999999999998</v>
      </c>
    </row>
    <row r="97" spans="1:13">
      <c r="A97" s="282">
        <v>88</v>
      </c>
      <c r="B97" s="263" t="s">
        <v>104</v>
      </c>
      <c r="C97" s="263">
        <v>1447.8</v>
      </c>
      <c r="D97" s="265">
        <v>1448.2166666666665</v>
      </c>
      <c r="E97" s="265">
        <v>1433.133333333333</v>
      </c>
      <c r="F97" s="265">
        <v>1418.4666666666665</v>
      </c>
      <c r="G97" s="265">
        <v>1403.383333333333</v>
      </c>
      <c r="H97" s="265">
        <v>1462.883333333333</v>
      </c>
      <c r="I97" s="265">
        <v>1477.9666666666665</v>
      </c>
      <c r="J97" s="265">
        <v>1492.633333333333</v>
      </c>
      <c r="K97" s="263">
        <v>1463.3</v>
      </c>
      <c r="L97" s="263">
        <v>1433.55</v>
      </c>
      <c r="M97" s="263">
        <v>15.66826</v>
      </c>
    </row>
    <row r="98" spans="1:13">
      <c r="A98" s="282">
        <v>89</v>
      </c>
      <c r="B98" s="263" t="s">
        <v>372</v>
      </c>
      <c r="C98" s="263">
        <v>549.9</v>
      </c>
      <c r="D98" s="265">
        <v>547.4666666666667</v>
      </c>
      <c r="E98" s="265">
        <v>537.43333333333339</v>
      </c>
      <c r="F98" s="265">
        <v>524.9666666666667</v>
      </c>
      <c r="G98" s="265">
        <v>514.93333333333339</v>
      </c>
      <c r="H98" s="265">
        <v>559.93333333333339</v>
      </c>
      <c r="I98" s="265">
        <v>569.9666666666667</v>
      </c>
      <c r="J98" s="265">
        <v>582.43333333333339</v>
      </c>
      <c r="K98" s="263">
        <v>557.5</v>
      </c>
      <c r="L98" s="263">
        <v>535</v>
      </c>
      <c r="M98" s="263">
        <v>10.576969999999999</v>
      </c>
    </row>
    <row r="99" spans="1:13">
      <c r="A99" s="282">
        <v>90</v>
      </c>
      <c r="B99" s="263" t="s">
        <v>246</v>
      </c>
      <c r="C99" s="263">
        <v>269.64999999999998</v>
      </c>
      <c r="D99" s="265">
        <v>271.73333333333335</v>
      </c>
      <c r="E99" s="265">
        <v>265.11666666666667</v>
      </c>
      <c r="F99" s="265">
        <v>260.58333333333331</v>
      </c>
      <c r="G99" s="265">
        <v>253.96666666666664</v>
      </c>
      <c r="H99" s="265">
        <v>276.26666666666671</v>
      </c>
      <c r="I99" s="265">
        <v>282.88333333333338</v>
      </c>
      <c r="J99" s="265">
        <v>287.41666666666674</v>
      </c>
      <c r="K99" s="263">
        <v>278.35000000000002</v>
      </c>
      <c r="L99" s="263">
        <v>267.2</v>
      </c>
      <c r="M99" s="263">
        <v>7.6463299999999998</v>
      </c>
    </row>
    <row r="100" spans="1:13">
      <c r="A100" s="282">
        <v>91</v>
      </c>
      <c r="B100" s="263" t="s">
        <v>107</v>
      </c>
      <c r="C100" s="263">
        <v>1037.5</v>
      </c>
      <c r="D100" s="265">
        <v>1041.1833333333334</v>
      </c>
      <c r="E100" s="265">
        <v>1027.9666666666667</v>
      </c>
      <c r="F100" s="265">
        <v>1018.4333333333334</v>
      </c>
      <c r="G100" s="265">
        <v>1005.2166666666667</v>
      </c>
      <c r="H100" s="265">
        <v>1050.7166666666667</v>
      </c>
      <c r="I100" s="265">
        <v>1063.9333333333334</v>
      </c>
      <c r="J100" s="265">
        <v>1073.4666666666667</v>
      </c>
      <c r="K100" s="263">
        <v>1054.4000000000001</v>
      </c>
      <c r="L100" s="263">
        <v>1031.6500000000001</v>
      </c>
      <c r="M100" s="263">
        <v>48.520679999999999</v>
      </c>
    </row>
    <row r="101" spans="1:13">
      <c r="A101" s="282">
        <v>92</v>
      </c>
      <c r="B101" s="263" t="s">
        <v>248</v>
      </c>
      <c r="C101" s="263">
        <v>3005.4</v>
      </c>
      <c r="D101" s="265">
        <v>2980.0833333333335</v>
      </c>
      <c r="E101" s="265">
        <v>2918.166666666667</v>
      </c>
      <c r="F101" s="265">
        <v>2830.9333333333334</v>
      </c>
      <c r="G101" s="265">
        <v>2769.0166666666669</v>
      </c>
      <c r="H101" s="265">
        <v>3067.3166666666671</v>
      </c>
      <c r="I101" s="265">
        <v>3129.233333333334</v>
      </c>
      <c r="J101" s="265">
        <v>3216.4666666666672</v>
      </c>
      <c r="K101" s="263">
        <v>3042</v>
      </c>
      <c r="L101" s="263">
        <v>2892.85</v>
      </c>
      <c r="M101" s="263">
        <v>4.6253299999999999</v>
      </c>
    </row>
    <row r="102" spans="1:13">
      <c r="A102" s="282">
        <v>93</v>
      </c>
      <c r="B102" s="263" t="s">
        <v>109</v>
      </c>
      <c r="C102" s="263">
        <v>1432.8</v>
      </c>
      <c r="D102" s="265">
        <v>1441.3999999999999</v>
      </c>
      <c r="E102" s="265">
        <v>1421.8999999999996</v>
      </c>
      <c r="F102" s="265">
        <v>1410.9999999999998</v>
      </c>
      <c r="G102" s="265">
        <v>1391.4999999999995</v>
      </c>
      <c r="H102" s="265">
        <v>1452.2999999999997</v>
      </c>
      <c r="I102" s="265">
        <v>1471.8000000000002</v>
      </c>
      <c r="J102" s="265">
        <v>1482.6999999999998</v>
      </c>
      <c r="K102" s="263">
        <v>1460.9</v>
      </c>
      <c r="L102" s="263">
        <v>1430.5</v>
      </c>
      <c r="M102" s="263">
        <v>88.067959999999999</v>
      </c>
    </row>
    <row r="103" spans="1:13">
      <c r="A103" s="282">
        <v>94</v>
      </c>
      <c r="B103" s="263" t="s">
        <v>249</v>
      </c>
      <c r="C103" s="263">
        <v>701.45</v>
      </c>
      <c r="D103" s="265">
        <v>701.58333333333337</v>
      </c>
      <c r="E103" s="265">
        <v>697.16666666666674</v>
      </c>
      <c r="F103" s="265">
        <v>692.88333333333333</v>
      </c>
      <c r="G103" s="265">
        <v>688.4666666666667</v>
      </c>
      <c r="H103" s="265">
        <v>705.86666666666679</v>
      </c>
      <c r="I103" s="265">
        <v>710.28333333333353</v>
      </c>
      <c r="J103" s="265">
        <v>714.56666666666683</v>
      </c>
      <c r="K103" s="263">
        <v>706</v>
      </c>
      <c r="L103" s="263">
        <v>697.3</v>
      </c>
      <c r="M103" s="263">
        <v>18.173929999999999</v>
      </c>
    </row>
    <row r="104" spans="1:13">
      <c r="A104" s="282">
        <v>95</v>
      </c>
      <c r="B104" s="263" t="s">
        <v>105</v>
      </c>
      <c r="C104" s="263">
        <v>1059.75</v>
      </c>
      <c r="D104" s="265">
        <v>1059.5833333333333</v>
      </c>
      <c r="E104" s="265">
        <v>1049.1666666666665</v>
      </c>
      <c r="F104" s="265">
        <v>1038.5833333333333</v>
      </c>
      <c r="G104" s="265">
        <v>1028.1666666666665</v>
      </c>
      <c r="H104" s="265">
        <v>1070.1666666666665</v>
      </c>
      <c r="I104" s="265">
        <v>1080.583333333333</v>
      </c>
      <c r="J104" s="265">
        <v>1091.1666666666665</v>
      </c>
      <c r="K104" s="263">
        <v>1070</v>
      </c>
      <c r="L104" s="263">
        <v>1049</v>
      </c>
      <c r="M104" s="263">
        <v>11.897410000000001</v>
      </c>
    </row>
    <row r="105" spans="1:13">
      <c r="A105" s="282">
        <v>96</v>
      </c>
      <c r="B105" s="263" t="s">
        <v>110</v>
      </c>
      <c r="C105" s="263">
        <v>2928</v>
      </c>
      <c r="D105" s="265">
        <v>2943.9166666666665</v>
      </c>
      <c r="E105" s="265">
        <v>2897.4833333333331</v>
      </c>
      <c r="F105" s="265">
        <v>2866.9666666666667</v>
      </c>
      <c r="G105" s="265">
        <v>2820.5333333333333</v>
      </c>
      <c r="H105" s="265">
        <v>2974.4333333333329</v>
      </c>
      <c r="I105" s="265">
        <v>3020.8666666666663</v>
      </c>
      <c r="J105" s="265">
        <v>3051.3833333333328</v>
      </c>
      <c r="K105" s="263">
        <v>2990.35</v>
      </c>
      <c r="L105" s="263">
        <v>2913.4</v>
      </c>
      <c r="M105" s="263">
        <v>9.5344999999999995</v>
      </c>
    </row>
    <row r="106" spans="1:13">
      <c r="A106" s="282">
        <v>97</v>
      </c>
      <c r="B106" s="263" t="s">
        <v>112</v>
      </c>
      <c r="C106" s="263">
        <v>365.2</v>
      </c>
      <c r="D106" s="265">
        <v>364.61666666666662</v>
      </c>
      <c r="E106" s="265">
        <v>355.23333333333323</v>
      </c>
      <c r="F106" s="265">
        <v>345.26666666666659</v>
      </c>
      <c r="G106" s="265">
        <v>335.88333333333321</v>
      </c>
      <c r="H106" s="265">
        <v>374.58333333333326</v>
      </c>
      <c r="I106" s="265">
        <v>383.96666666666658</v>
      </c>
      <c r="J106" s="265">
        <v>393.93333333333328</v>
      </c>
      <c r="K106" s="263">
        <v>374</v>
      </c>
      <c r="L106" s="263">
        <v>354.65</v>
      </c>
      <c r="M106" s="263">
        <v>287.68468999999999</v>
      </c>
    </row>
    <row r="107" spans="1:13">
      <c r="A107" s="282">
        <v>98</v>
      </c>
      <c r="B107" s="263" t="s">
        <v>113</v>
      </c>
      <c r="C107" s="263">
        <v>238.75</v>
      </c>
      <c r="D107" s="265">
        <v>238.51666666666665</v>
      </c>
      <c r="E107" s="265">
        <v>236.1333333333333</v>
      </c>
      <c r="F107" s="265">
        <v>233.51666666666665</v>
      </c>
      <c r="G107" s="265">
        <v>231.1333333333333</v>
      </c>
      <c r="H107" s="265">
        <v>241.1333333333333</v>
      </c>
      <c r="I107" s="265">
        <v>243.51666666666662</v>
      </c>
      <c r="J107" s="265">
        <v>246.1333333333333</v>
      </c>
      <c r="K107" s="263">
        <v>240.9</v>
      </c>
      <c r="L107" s="263">
        <v>235.9</v>
      </c>
      <c r="M107" s="263">
        <v>47.058599999999998</v>
      </c>
    </row>
    <row r="108" spans="1:13">
      <c r="A108" s="282">
        <v>99</v>
      </c>
      <c r="B108" s="263" t="s">
        <v>114</v>
      </c>
      <c r="C108" s="263">
        <v>2409.9</v>
      </c>
      <c r="D108" s="265">
        <v>2414.8333333333335</v>
      </c>
      <c r="E108" s="265">
        <v>2390.666666666667</v>
      </c>
      <c r="F108" s="265">
        <v>2371.4333333333334</v>
      </c>
      <c r="G108" s="265">
        <v>2347.2666666666669</v>
      </c>
      <c r="H108" s="265">
        <v>2434.0666666666671</v>
      </c>
      <c r="I108" s="265">
        <v>2458.233333333334</v>
      </c>
      <c r="J108" s="265">
        <v>2477.4666666666672</v>
      </c>
      <c r="K108" s="263">
        <v>2439</v>
      </c>
      <c r="L108" s="263">
        <v>2395.6</v>
      </c>
      <c r="M108" s="263">
        <v>18.145150000000001</v>
      </c>
    </row>
    <row r="109" spans="1:13">
      <c r="A109" s="282">
        <v>100</v>
      </c>
      <c r="B109" s="263" t="s">
        <v>250</v>
      </c>
      <c r="C109" s="263">
        <v>319.10000000000002</v>
      </c>
      <c r="D109" s="265">
        <v>316.40000000000003</v>
      </c>
      <c r="E109" s="265">
        <v>309.30000000000007</v>
      </c>
      <c r="F109" s="265">
        <v>299.50000000000006</v>
      </c>
      <c r="G109" s="265">
        <v>292.40000000000009</v>
      </c>
      <c r="H109" s="265">
        <v>326.20000000000005</v>
      </c>
      <c r="I109" s="265">
        <v>333.30000000000007</v>
      </c>
      <c r="J109" s="265">
        <v>343.1</v>
      </c>
      <c r="K109" s="263">
        <v>323.5</v>
      </c>
      <c r="L109" s="263">
        <v>306.60000000000002</v>
      </c>
      <c r="M109" s="263">
        <v>33.544060000000002</v>
      </c>
    </row>
    <row r="110" spans="1:13">
      <c r="A110" s="282">
        <v>101</v>
      </c>
      <c r="B110" s="263" t="s">
        <v>251</v>
      </c>
      <c r="C110" s="263">
        <v>45.65</v>
      </c>
      <c r="D110" s="265">
        <v>45.933333333333337</v>
      </c>
      <c r="E110" s="265">
        <v>45.116666666666674</v>
      </c>
      <c r="F110" s="265">
        <v>44.583333333333336</v>
      </c>
      <c r="G110" s="265">
        <v>43.766666666666673</v>
      </c>
      <c r="H110" s="265">
        <v>46.466666666666676</v>
      </c>
      <c r="I110" s="265">
        <v>47.283333333333339</v>
      </c>
      <c r="J110" s="265">
        <v>47.816666666666677</v>
      </c>
      <c r="K110" s="263">
        <v>46.75</v>
      </c>
      <c r="L110" s="263">
        <v>45.4</v>
      </c>
      <c r="M110" s="263">
        <v>17.6587</v>
      </c>
    </row>
    <row r="111" spans="1:13">
      <c r="A111" s="282">
        <v>102</v>
      </c>
      <c r="B111" s="263" t="s">
        <v>108</v>
      </c>
      <c r="C111" s="263">
        <v>2502.5500000000002</v>
      </c>
      <c r="D111" s="265">
        <v>2506.4</v>
      </c>
      <c r="E111" s="265">
        <v>2481.9</v>
      </c>
      <c r="F111" s="265">
        <v>2461.25</v>
      </c>
      <c r="G111" s="265">
        <v>2436.75</v>
      </c>
      <c r="H111" s="265">
        <v>2527.0500000000002</v>
      </c>
      <c r="I111" s="265">
        <v>2551.5500000000002</v>
      </c>
      <c r="J111" s="265">
        <v>2572.2000000000003</v>
      </c>
      <c r="K111" s="263">
        <v>2530.9</v>
      </c>
      <c r="L111" s="263">
        <v>2485.75</v>
      </c>
      <c r="M111" s="263">
        <v>25.10746</v>
      </c>
    </row>
    <row r="112" spans="1:13">
      <c r="A112" s="282">
        <v>103</v>
      </c>
      <c r="B112" s="263" t="s">
        <v>116</v>
      </c>
      <c r="C112" s="263">
        <v>576.70000000000005</v>
      </c>
      <c r="D112" s="265">
        <v>578.61666666666667</v>
      </c>
      <c r="E112" s="265">
        <v>571.38333333333333</v>
      </c>
      <c r="F112" s="265">
        <v>566.06666666666661</v>
      </c>
      <c r="G112" s="265">
        <v>558.83333333333326</v>
      </c>
      <c r="H112" s="265">
        <v>583.93333333333339</v>
      </c>
      <c r="I112" s="265">
        <v>591.16666666666674</v>
      </c>
      <c r="J112" s="265">
        <v>596.48333333333346</v>
      </c>
      <c r="K112" s="263">
        <v>585.85</v>
      </c>
      <c r="L112" s="263">
        <v>573.29999999999995</v>
      </c>
      <c r="M112" s="263">
        <v>192.62565000000001</v>
      </c>
    </row>
    <row r="113" spans="1:13">
      <c r="A113" s="282">
        <v>104</v>
      </c>
      <c r="B113" s="263" t="s">
        <v>252</v>
      </c>
      <c r="C113" s="263">
        <v>1430.5</v>
      </c>
      <c r="D113" s="265">
        <v>1440.2333333333333</v>
      </c>
      <c r="E113" s="265">
        <v>1416.0166666666667</v>
      </c>
      <c r="F113" s="265">
        <v>1401.5333333333333</v>
      </c>
      <c r="G113" s="265">
        <v>1377.3166666666666</v>
      </c>
      <c r="H113" s="265">
        <v>1454.7166666666667</v>
      </c>
      <c r="I113" s="265">
        <v>1478.9333333333334</v>
      </c>
      <c r="J113" s="265">
        <v>1493.4166666666667</v>
      </c>
      <c r="K113" s="263">
        <v>1464.45</v>
      </c>
      <c r="L113" s="263">
        <v>1425.75</v>
      </c>
      <c r="M113" s="263">
        <v>6.2853300000000001</v>
      </c>
    </row>
    <row r="114" spans="1:13">
      <c r="A114" s="282">
        <v>105</v>
      </c>
      <c r="B114" s="263" t="s">
        <v>117</v>
      </c>
      <c r="C114" s="263">
        <v>454.85</v>
      </c>
      <c r="D114" s="265">
        <v>455.66666666666669</v>
      </c>
      <c r="E114" s="265">
        <v>451.18333333333339</v>
      </c>
      <c r="F114" s="265">
        <v>447.51666666666671</v>
      </c>
      <c r="G114" s="265">
        <v>443.03333333333342</v>
      </c>
      <c r="H114" s="265">
        <v>459.33333333333337</v>
      </c>
      <c r="I114" s="265">
        <v>463.81666666666661</v>
      </c>
      <c r="J114" s="265">
        <v>467.48333333333335</v>
      </c>
      <c r="K114" s="263">
        <v>460.15</v>
      </c>
      <c r="L114" s="263">
        <v>452</v>
      </c>
      <c r="M114" s="263">
        <v>14.789199999999999</v>
      </c>
    </row>
    <row r="115" spans="1:13">
      <c r="A115" s="282">
        <v>106</v>
      </c>
      <c r="B115" s="263" t="s">
        <v>387</v>
      </c>
      <c r="C115" s="263">
        <v>393.05</v>
      </c>
      <c r="D115" s="265">
        <v>393.38333333333338</v>
      </c>
      <c r="E115" s="265">
        <v>387.76666666666677</v>
      </c>
      <c r="F115" s="265">
        <v>382.48333333333341</v>
      </c>
      <c r="G115" s="265">
        <v>376.86666666666679</v>
      </c>
      <c r="H115" s="265">
        <v>398.66666666666674</v>
      </c>
      <c r="I115" s="265">
        <v>404.28333333333342</v>
      </c>
      <c r="J115" s="265">
        <v>409.56666666666672</v>
      </c>
      <c r="K115" s="263">
        <v>399</v>
      </c>
      <c r="L115" s="263">
        <v>388.1</v>
      </c>
      <c r="M115" s="263">
        <v>4.5973499999999996</v>
      </c>
    </row>
    <row r="116" spans="1:13">
      <c r="A116" s="282">
        <v>107</v>
      </c>
      <c r="B116" s="263" t="s">
        <v>119</v>
      </c>
      <c r="C116" s="263">
        <v>57.45</v>
      </c>
      <c r="D116" s="265">
        <v>57.633333333333333</v>
      </c>
      <c r="E116" s="265">
        <v>56.916666666666664</v>
      </c>
      <c r="F116" s="265">
        <v>56.383333333333333</v>
      </c>
      <c r="G116" s="265">
        <v>55.666666666666664</v>
      </c>
      <c r="H116" s="265">
        <v>58.166666666666664</v>
      </c>
      <c r="I116" s="265">
        <v>58.883333333333333</v>
      </c>
      <c r="J116" s="265">
        <v>59.416666666666664</v>
      </c>
      <c r="K116" s="263">
        <v>58.35</v>
      </c>
      <c r="L116" s="263">
        <v>57.1</v>
      </c>
      <c r="M116" s="263">
        <v>550.92435</v>
      </c>
    </row>
    <row r="117" spans="1:13">
      <c r="A117" s="282">
        <v>108</v>
      </c>
      <c r="B117" s="263" t="s">
        <v>126</v>
      </c>
      <c r="C117" s="263">
        <v>213.25</v>
      </c>
      <c r="D117" s="265">
        <v>214.06666666666669</v>
      </c>
      <c r="E117" s="265">
        <v>212.03333333333339</v>
      </c>
      <c r="F117" s="265">
        <v>210.81666666666669</v>
      </c>
      <c r="G117" s="265">
        <v>208.78333333333339</v>
      </c>
      <c r="H117" s="265">
        <v>215.28333333333339</v>
      </c>
      <c r="I117" s="265">
        <v>217.31666666666669</v>
      </c>
      <c r="J117" s="265">
        <v>218.53333333333339</v>
      </c>
      <c r="K117" s="263">
        <v>216.1</v>
      </c>
      <c r="L117" s="263">
        <v>212.85</v>
      </c>
      <c r="M117" s="263">
        <v>141.16874000000001</v>
      </c>
    </row>
    <row r="118" spans="1:13">
      <c r="A118" s="282">
        <v>109</v>
      </c>
      <c r="B118" s="263" t="s">
        <v>115</v>
      </c>
      <c r="C118" s="263">
        <v>191.25</v>
      </c>
      <c r="D118" s="265">
        <v>193.04999999999998</v>
      </c>
      <c r="E118" s="265">
        <v>188.79999999999995</v>
      </c>
      <c r="F118" s="265">
        <v>186.34999999999997</v>
      </c>
      <c r="G118" s="265">
        <v>182.09999999999994</v>
      </c>
      <c r="H118" s="265">
        <v>195.49999999999997</v>
      </c>
      <c r="I118" s="265">
        <v>199.75000000000003</v>
      </c>
      <c r="J118" s="265">
        <v>202.2</v>
      </c>
      <c r="K118" s="263">
        <v>197.3</v>
      </c>
      <c r="L118" s="263">
        <v>190.6</v>
      </c>
      <c r="M118" s="263">
        <v>155.39748</v>
      </c>
    </row>
    <row r="119" spans="1:13">
      <c r="A119" s="282">
        <v>110</v>
      </c>
      <c r="B119" s="263" t="s">
        <v>255</v>
      </c>
      <c r="C119" s="263">
        <v>108.85</v>
      </c>
      <c r="D119" s="265">
        <v>110.10000000000001</v>
      </c>
      <c r="E119" s="265">
        <v>106.75000000000001</v>
      </c>
      <c r="F119" s="265">
        <v>104.65</v>
      </c>
      <c r="G119" s="265">
        <v>101.30000000000001</v>
      </c>
      <c r="H119" s="265">
        <v>112.20000000000002</v>
      </c>
      <c r="I119" s="265">
        <v>115.55000000000001</v>
      </c>
      <c r="J119" s="265">
        <v>117.65000000000002</v>
      </c>
      <c r="K119" s="263">
        <v>113.45</v>
      </c>
      <c r="L119" s="263">
        <v>108</v>
      </c>
      <c r="M119" s="263">
        <v>18.75779</v>
      </c>
    </row>
    <row r="120" spans="1:13">
      <c r="A120" s="282">
        <v>111</v>
      </c>
      <c r="B120" s="263" t="s">
        <v>125</v>
      </c>
      <c r="C120" s="263">
        <v>92.95</v>
      </c>
      <c r="D120" s="265">
        <v>93.05</v>
      </c>
      <c r="E120" s="265">
        <v>92.399999999999991</v>
      </c>
      <c r="F120" s="265">
        <v>91.85</v>
      </c>
      <c r="G120" s="265">
        <v>91.199999999999989</v>
      </c>
      <c r="H120" s="265">
        <v>93.6</v>
      </c>
      <c r="I120" s="265">
        <v>94.25</v>
      </c>
      <c r="J120" s="265">
        <v>94.8</v>
      </c>
      <c r="K120" s="263">
        <v>93.7</v>
      </c>
      <c r="L120" s="263">
        <v>92.5</v>
      </c>
      <c r="M120" s="263">
        <v>127.83404</v>
      </c>
    </row>
    <row r="121" spans="1:13">
      <c r="A121" s="282">
        <v>112</v>
      </c>
      <c r="B121" s="263" t="s">
        <v>772</v>
      </c>
      <c r="C121" s="263">
        <v>1726.4</v>
      </c>
      <c r="D121" s="265">
        <v>1715.2</v>
      </c>
      <c r="E121" s="265">
        <v>1691.2</v>
      </c>
      <c r="F121" s="265">
        <v>1656</v>
      </c>
      <c r="G121" s="265">
        <v>1632</v>
      </c>
      <c r="H121" s="265">
        <v>1750.4</v>
      </c>
      <c r="I121" s="265">
        <v>1774.4</v>
      </c>
      <c r="J121" s="265">
        <v>1809.6000000000001</v>
      </c>
      <c r="K121" s="263">
        <v>1739.2</v>
      </c>
      <c r="L121" s="263">
        <v>1680</v>
      </c>
      <c r="M121" s="263">
        <v>19.404350000000001</v>
      </c>
    </row>
    <row r="122" spans="1:13">
      <c r="A122" s="282">
        <v>113</v>
      </c>
      <c r="B122" s="263" t="s">
        <v>120</v>
      </c>
      <c r="C122" s="263">
        <v>525.85</v>
      </c>
      <c r="D122" s="265">
        <v>520.35</v>
      </c>
      <c r="E122" s="265">
        <v>513</v>
      </c>
      <c r="F122" s="265">
        <v>500.15</v>
      </c>
      <c r="G122" s="265">
        <v>492.79999999999995</v>
      </c>
      <c r="H122" s="265">
        <v>533.20000000000005</v>
      </c>
      <c r="I122" s="265">
        <v>540.55000000000018</v>
      </c>
      <c r="J122" s="265">
        <v>553.40000000000009</v>
      </c>
      <c r="K122" s="263">
        <v>527.70000000000005</v>
      </c>
      <c r="L122" s="263">
        <v>507.5</v>
      </c>
      <c r="M122" s="263">
        <v>30.175909999999998</v>
      </c>
    </row>
    <row r="123" spans="1:13">
      <c r="A123" s="282">
        <v>114</v>
      </c>
      <c r="B123" s="263" t="s">
        <v>826</v>
      </c>
      <c r="C123" s="263">
        <v>263.75</v>
      </c>
      <c r="D123" s="265">
        <v>261.7833333333333</v>
      </c>
      <c r="E123" s="265">
        <v>254.26666666666659</v>
      </c>
      <c r="F123" s="265">
        <v>244.7833333333333</v>
      </c>
      <c r="G123" s="265">
        <v>237.26666666666659</v>
      </c>
      <c r="H123" s="265">
        <v>271.26666666666659</v>
      </c>
      <c r="I123" s="265">
        <v>278.78333333333325</v>
      </c>
      <c r="J123" s="265">
        <v>288.26666666666659</v>
      </c>
      <c r="K123" s="263">
        <v>269.3</v>
      </c>
      <c r="L123" s="263">
        <v>252.3</v>
      </c>
      <c r="M123" s="263">
        <v>76.855170000000001</v>
      </c>
    </row>
    <row r="124" spans="1:13">
      <c r="A124" s="282">
        <v>115</v>
      </c>
      <c r="B124" s="263" t="s">
        <v>122</v>
      </c>
      <c r="C124" s="263">
        <v>934.9</v>
      </c>
      <c r="D124" s="265">
        <v>941.61666666666667</v>
      </c>
      <c r="E124" s="265">
        <v>925.2833333333333</v>
      </c>
      <c r="F124" s="265">
        <v>915.66666666666663</v>
      </c>
      <c r="G124" s="265">
        <v>899.33333333333326</v>
      </c>
      <c r="H124" s="265">
        <v>951.23333333333335</v>
      </c>
      <c r="I124" s="265">
        <v>967.56666666666661</v>
      </c>
      <c r="J124" s="265">
        <v>977.18333333333339</v>
      </c>
      <c r="K124" s="263">
        <v>957.95</v>
      </c>
      <c r="L124" s="263">
        <v>932</v>
      </c>
      <c r="M124" s="263">
        <v>39.462389999999999</v>
      </c>
    </row>
    <row r="125" spans="1:13">
      <c r="A125" s="282">
        <v>116</v>
      </c>
      <c r="B125" s="263" t="s">
        <v>256</v>
      </c>
      <c r="C125" s="263">
        <v>4842</v>
      </c>
      <c r="D125" s="265">
        <v>4819.5166666666664</v>
      </c>
      <c r="E125" s="265">
        <v>4719.0333333333328</v>
      </c>
      <c r="F125" s="265">
        <v>4596.0666666666666</v>
      </c>
      <c r="G125" s="265">
        <v>4495.583333333333</v>
      </c>
      <c r="H125" s="265">
        <v>4942.4833333333327</v>
      </c>
      <c r="I125" s="265">
        <v>5042.9666666666662</v>
      </c>
      <c r="J125" s="265">
        <v>5165.9333333333325</v>
      </c>
      <c r="K125" s="263">
        <v>4920</v>
      </c>
      <c r="L125" s="263">
        <v>4696.55</v>
      </c>
      <c r="M125" s="263">
        <v>14.08872</v>
      </c>
    </row>
    <row r="126" spans="1:13">
      <c r="A126" s="282">
        <v>117</v>
      </c>
      <c r="B126" s="263" t="s">
        <v>124</v>
      </c>
      <c r="C126" s="263">
        <v>1439.85</v>
      </c>
      <c r="D126" s="265">
        <v>1437.5166666666667</v>
      </c>
      <c r="E126" s="265">
        <v>1423.3333333333333</v>
      </c>
      <c r="F126" s="265">
        <v>1406.8166666666666</v>
      </c>
      <c r="G126" s="265">
        <v>1392.6333333333332</v>
      </c>
      <c r="H126" s="265">
        <v>1454.0333333333333</v>
      </c>
      <c r="I126" s="265">
        <v>1468.2166666666667</v>
      </c>
      <c r="J126" s="265">
        <v>1484.7333333333333</v>
      </c>
      <c r="K126" s="263">
        <v>1451.7</v>
      </c>
      <c r="L126" s="263">
        <v>1421</v>
      </c>
      <c r="M126" s="263">
        <v>56.544339999999998</v>
      </c>
    </row>
    <row r="127" spans="1:13">
      <c r="A127" s="282">
        <v>118</v>
      </c>
      <c r="B127" s="263" t="s">
        <v>121</v>
      </c>
      <c r="C127" s="263">
        <v>1640.75</v>
      </c>
      <c r="D127" s="265">
        <v>1628.45</v>
      </c>
      <c r="E127" s="265">
        <v>1607.95</v>
      </c>
      <c r="F127" s="265">
        <v>1575.15</v>
      </c>
      <c r="G127" s="265">
        <v>1554.65</v>
      </c>
      <c r="H127" s="265">
        <v>1661.25</v>
      </c>
      <c r="I127" s="265">
        <v>1681.75</v>
      </c>
      <c r="J127" s="265">
        <v>1714.55</v>
      </c>
      <c r="K127" s="263">
        <v>1648.95</v>
      </c>
      <c r="L127" s="263">
        <v>1595.65</v>
      </c>
      <c r="M127" s="263">
        <v>8.1268200000000004</v>
      </c>
    </row>
    <row r="128" spans="1:13">
      <c r="A128" s="282">
        <v>119</v>
      </c>
      <c r="B128" s="263" t="s">
        <v>257</v>
      </c>
      <c r="C128" s="263">
        <v>2060.1999999999998</v>
      </c>
      <c r="D128" s="265">
        <v>2065.7333333333331</v>
      </c>
      <c r="E128" s="265">
        <v>2016.4666666666662</v>
      </c>
      <c r="F128" s="265">
        <v>1972.7333333333331</v>
      </c>
      <c r="G128" s="265">
        <v>1923.4666666666662</v>
      </c>
      <c r="H128" s="265">
        <v>2109.4666666666662</v>
      </c>
      <c r="I128" s="265">
        <v>2158.7333333333336</v>
      </c>
      <c r="J128" s="265">
        <v>2202.4666666666662</v>
      </c>
      <c r="K128" s="263">
        <v>2115</v>
      </c>
      <c r="L128" s="263">
        <v>2022</v>
      </c>
      <c r="M128" s="263">
        <v>4.2025300000000003</v>
      </c>
    </row>
    <row r="129" spans="1:13">
      <c r="A129" s="282">
        <v>120</v>
      </c>
      <c r="B129" s="263" t="s">
        <v>258</v>
      </c>
      <c r="C129" s="263">
        <v>88.65</v>
      </c>
      <c r="D129" s="265">
        <v>88.8</v>
      </c>
      <c r="E129" s="265">
        <v>87.35</v>
      </c>
      <c r="F129" s="265">
        <v>86.05</v>
      </c>
      <c r="G129" s="265">
        <v>84.6</v>
      </c>
      <c r="H129" s="265">
        <v>90.1</v>
      </c>
      <c r="I129" s="265">
        <v>91.550000000000011</v>
      </c>
      <c r="J129" s="265">
        <v>92.85</v>
      </c>
      <c r="K129" s="263">
        <v>90.25</v>
      </c>
      <c r="L129" s="263">
        <v>87.5</v>
      </c>
      <c r="M129" s="263">
        <v>51.012270000000001</v>
      </c>
    </row>
    <row r="130" spans="1:13">
      <c r="A130" s="282">
        <v>121</v>
      </c>
      <c r="B130" s="263" t="s">
        <v>128</v>
      </c>
      <c r="C130" s="263">
        <v>614.1</v>
      </c>
      <c r="D130" s="265">
        <v>605.44999999999993</v>
      </c>
      <c r="E130" s="265">
        <v>571.89999999999986</v>
      </c>
      <c r="F130" s="265">
        <v>529.69999999999993</v>
      </c>
      <c r="G130" s="265">
        <v>496.14999999999986</v>
      </c>
      <c r="H130" s="265">
        <v>647.64999999999986</v>
      </c>
      <c r="I130" s="265">
        <v>681.19999999999982</v>
      </c>
      <c r="J130" s="265">
        <v>723.39999999999986</v>
      </c>
      <c r="K130" s="263">
        <v>639</v>
      </c>
      <c r="L130" s="263">
        <v>563.25</v>
      </c>
      <c r="M130" s="263">
        <v>720.06146999999999</v>
      </c>
    </row>
    <row r="131" spans="1:13">
      <c r="A131" s="282">
        <v>122</v>
      </c>
      <c r="B131" s="263" t="s">
        <v>127</v>
      </c>
      <c r="C131" s="263">
        <v>415.65</v>
      </c>
      <c r="D131" s="265">
        <v>411.51666666666665</v>
      </c>
      <c r="E131" s="265">
        <v>395.5333333333333</v>
      </c>
      <c r="F131" s="265">
        <v>375.41666666666663</v>
      </c>
      <c r="G131" s="265">
        <v>359.43333333333328</v>
      </c>
      <c r="H131" s="265">
        <v>431.63333333333333</v>
      </c>
      <c r="I131" s="265">
        <v>447.61666666666667</v>
      </c>
      <c r="J131" s="265">
        <v>467.73333333333335</v>
      </c>
      <c r="K131" s="263">
        <v>427.5</v>
      </c>
      <c r="L131" s="263">
        <v>391.4</v>
      </c>
      <c r="M131" s="263">
        <v>273.65406000000002</v>
      </c>
    </row>
    <row r="132" spans="1:13">
      <c r="A132" s="282">
        <v>123</v>
      </c>
      <c r="B132" s="263" t="s">
        <v>129</v>
      </c>
      <c r="C132" s="263">
        <v>2868.5</v>
      </c>
      <c r="D132" s="265">
        <v>2882.8333333333335</v>
      </c>
      <c r="E132" s="265">
        <v>2845.666666666667</v>
      </c>
      <c r="F132" s="265">
        <v>2822.8333333333335</v>
      </c>
      <c r="G132" s="265">
        <v>2785.666666666667</v>
      </c>
      <c r="H132" s="265">
        <v>2905.666666666667</v>
      </c>
      <c r="I132" s="265">
        <v>2942.8333333333339</v>
      </c>
      <c r="J132" s="265">
        <v>2965.666666666667</v>
      </c>
      <c r="K132" s="263">
        <v>2920</v>
      </c>
      <c r="L132" s="263">
        <v>2860</v>
      </c>
      <c r="M132" s="263">
        <v>6.81656</v>
      </c>
    </row>
    <row r="133" spans="1:13">
      <c r="A133" s="282">
        <v>124</v>
      </c>
      <c r="B133" s="263" t="s">
        <v>131</v>
      </c>
      <c r="C133" s="263">
        <v>1783.25</v>
      </c>
      <c r="D133" s="265">
        <v>1795.2166666666665</v>
      </c>
      <c r="E133" s="265">
        <v>1766.7333333333329</v>
      </c>
      <c r="F133" s="265">
        <v>1750.2166666666665</v>
      </c>
      <c r="G133" s="265">
        <v>1721.7333333333329</v>
      </c>
      <c r="H133" s="265">
        <v>1811.7333333333329</v>
      </c>
      <c r="I133" s="265">
        <v>1840.2166666666665</v>
      </c>
      <c r="J133" s="265">
        <v>1856.7333333333329</v>
      </c>
      <c r="K133" s="263">
        <v>1823.7</v>
      </c>
      <c r="L133" s="263">
        <v>1778.7</v>
      </c>
      <c r="M133" s="263">
        <v>28.902899999999999</v>
      </c>
    </row>
    <row r="134" spans="1:13">
      <c r="A134" s="282">
        <v>125</v>
      </c>
      <c r="B134" s="263" t="s">
        <v>132</v>
      </c>
      <c r="C134" s="263">
        <v>98.85</v>
      </c>
      <c r="D134" s="265">
        <v>98.95</v>
      </c>
      <c r="E134" s="265">
        <v>97.4</v>
      </c>
      <c r="F134" s="265">
        <v>95.95</v>
      </c>
      <c r="G134" s="265">
        <v>94.4</v>
      </c>
      <c r="H134" s="265">
        <v>100.4</v>
      </c>
      <c r="I134" s="265">
        <v>101.94999999999999</v>
      </c>
      <c r="J134" s="265">
        <v>103.4</v>
      </c>
      <c r="K134" s="263">
        <v>100.5</v>
      </c>
      <c r="L134" s="263">
        <v>97.5</v>
      </c>
      <c r="M134" s="263">
        <v>125.60236</v>
      </c>
    </row>
    <row r="135" spans="1:13">
      <c r="A135" s="282">
        <v>126</v>
      </c>
      <c r="B135" s="263" t="s">
        <v>259</v>
      </c>
      <c r="C135" s="263">
        <v>2867.15</v>
      </c>
      <c r="D135" s="265">
        <v>2868.3833333333332</v>
      </c>
      <c r="E135" s="265">
        <v>2808.7666666666664</v>
      </c>
      <c r="F135" s="265">
        <v>2750.3833333333332</v>
      </c>
      <c r="G135" s="265">
        <v>2690.7666666666664</v>
      </c>
      <c r="H135" s="265">
        <v>2926.7666666666664</v>
      </c>
      <c r="I135" s="265">
        <v>2986.3833333333332</v>
      </c>
      <c r="J135" s="265">
        <v>3044.7666666666664</v>
      </c>
      <c r="K135" s="263">
        <v>2928</v>
      </c>
      <c r="L135" s="263">
        <v>2810</v>
      </c>
      <c r="M135" s="263">
        <v>5.27189</v>
      </c>
    </row>
    <row r="136" spans="1:13">
      <c r="A136" s="282">
        <v>127</v>
      </c>
      <c r="B136" s="263" t="s">
        <v>133</v>
      </c>
      <c r="C136" s="263">
        <v>419.8</v>
      </c>
      <c r="D136" s="265">
        <v>421.9666666666667</v>
      </c>
      <c r="E136" s="265">
        <v>416.33333333333337</v>
      </c>
      <c r="F136" s="265">
        <v>412.86666666666667</v>
      </c>
      <c r="G136" s="265">
        <v>407.23333333333335</v>
      </c>
      <c r="H136" s="265">
        <v>425.43333333333339</v>
      </c>
      <c r="I136" s="265">
        <v>431.06666666666672</v>
      </c>
      <c r="J136" s="265">
        <v>434.53333333333342</v>
      </c>
      <c r="K136" s="263">
        <v>427.6</v>
      </c>
      <c r="L136" s="263">
        <v>418.5</v>
      </c>
      <c r="M136" s="263">
        <v>27.16394</v>
      </c>
    </row>
    <row r="137" spans="1:13">
      <c r="A137" s="282">
        <v>128</v>
      </c>
      <c r="B137" s="263" t="s">
        <v>260</v>
      </c>
      <c r="C137" s="263">
        <v>4326.05</v>
      </c>
      <c r="D137" s="265">
        <v>4328.166666666667</v>
      </c>
      <c r="E137" s="265">
        <v>4268.3833333333341</v>
      </c>
      <c r="F137" s="265">
        <v>4210.7166666666672</v>
      </c>
      <c r="G137" s="265">
        <v>4150.9333333333343</v>
      </c>
      <c r="H137" s="265">
        <v>4385.8333333333339</v>
      </c>
      <c r="I137" s="265">
        <v>4445.6166666666668</v>
      </c>
      <c r="J137" s="265">
        <v>4503.2833333333338</v>
      </c>
      <c r="K137" s="263">
        <v>4387.95</v>
      </c>
      <c r="L137" s="263">
        <v>4270.5</v>
      </c>
      <c r="M137" s="263">
        <v>2.9175</v>
      </c>
    </row>
    <row r="138" spans="1:13">
      <c r="A138" s="282">
        <v>129</v>
      </c>
      <c r="B138" s="263" t="s">
        <v>134</v>
      </c>
      <c r="C138" s="263">
        <v>1419.15</v>
      </c>
      <c r="D138" s="265">
        <v>1421.3166666666666</v>
      </c>
      <c r="E138" s="265">
        <v>1407.8333333333333</v>
      </c>
      <c r="F138" s="265">
        <v>1396.5166666666667</v>
      </c>
      <c r="G138" s="265">
        <v>1383.0333333333333</v>
      </c>
      <c r="H138" s="265">
        <v>1432.6333333333332</v>
      </c>
      <c r="I138" s="265">
        <v>1446.1166666666668</v>
      </c>
      <c r="J138" s="265">
        <v>1457.4333333333332</v>
      </c>
      <c r="K138" s="263">
        <v>1434.8</v>
      </c>
      <c r="L138" s="263">
        <v>1410</v>
      </c>
      <c r="M138" s="263">
        <v>16.448340000000002</v>
      </c>
    </row>
    <row r="139" spans="1:13">
      <c r="A139" s="282">
        <v>130</v>
      </c>
      <c r="B139" s="263" t="s">
        <v>135</v>
      </c>
      <c r="C139" s="263">
        <v>1049.3</v>
      </c>
      <c r="D139" s="265">
        <v>1046.75</v>
      </c>
      <c r="E139" s="265">
        <v>1036.55</v>
      </c>
      <c r="F139" s="265">
        <v>1023.8</v>
      </c>
      <c r="G139" s="265">
        <v>1013.5999999999999</v>
      </c>
      <c r="H139" s="265">
        <v>1059.5</v>
      </c>
      <c r="I139" s="265">
        <v>1069.6999999999998</v>
      </c>
      <c r="J139" s="265">
        <v>1082.45</v>
      </c>
      <c r="K139" s="263">
        <v>1056.95</v>
      </c>
      <c r="L139" s="263">
        <v>1034</v>
      </c>
      <c r="M139" s="263">
        <v>12.190569999999999</v>
      </c>
    </row>
    <row r="140" spans="1:13">
      <c r="A140" s="282">
        <v>131</v>
      </c>
      <c r="B140" s="263" t="s">
        <v>146</v>
      </c>
      <c r="C140" s="263">
        <v>82983.100000000006</v>
      </c>
      <c r="D140" s="265">
        <v>83325.083333333328</v>
      </c>
      <c r="E140" s="265">
        <v>82158.016666666663</v>
      </c>
      <c r="F140" s="265">
        <v>81332.933333333334</v>
      </c>
      <c r="G140" s="265">
        <v>80165.866666666669</v>
      </c>
      <c r="H140" s="265">
        <v>84150.166666666657</v>
      </c>
      <c r="I140" s="265">
        <v>85317.233333333337</v>
      </c>
      <c r="J140" s="265">
        <v>86142.316666666651</v>
      </c>
      <c r="K140" s="263">
        <v>84492.15</v>
      </c>
      <c r="L140" s="263">
        <v>82500</v>
      </c>
      <c r="M140" s="263">
        <v>0.19674</v>
      </c>
    </row>
    <row r="141" spans="1:13">
      <c r="A141" s="282">
        <v>132</v>
      </c>
      <c r="B141" s="263" t="s">
        <v>143</v>
      </c>
      <c r="C141" s="263">
        <v>1131.25</v>
      </c>
      <c r="D141" s="265">
        <v>1128.8166666666666</v>
      </c>
      <c r="E141" s="265">
        <v>1114.6333333333332</v>
      </c>
      <c r="F141" s="265">
        <v>1098.0166666666667</v>
      </c>
      <c r="G141" s="265">
        <v>1083.8333333333333</v>
      </c>
      <c r="H141" s="265">
        <v>1145.4333333333332</v>
      </c>
      <c r="I141" s="265">
        <v>1159.6166666666666</v>
      </c>
      <c r="J141" s="265">
        <v>1176.2333333333331</v>
      </c>
      <c r="K141" s="263">
        <v>1143</v>
      </c>
      <c r="L141" s="263">
        <v>1112.2</v>
      </c>
      <c r="M141" s="263">
        <v>6.3374499999999996</v>
      </c>
    </row>
    <row r="142" spans="1:13">
      <c r="A142" s="282">
        <v>133</v>
      </c>
      <c r="B142" s="263" t="s">
        <v>137</v>
      </c>
      <c r="C142" s="263">
        <v>195.1</v>
      </c>
      <c r="D142" s="265">
        <v>196.13333333333333</v>
      </c>
      <c r="E142" s="265">
        <v>192.96666666666664</v>
      </c>
      <c r="F142" s="265">
        <v>190.83333333333331</v>
      </c>
      <c r="G142" s="265">
        <v>187.66666666666663</v>
      </c>
      <c r="H142" s="265">
        <v>198.26666666666665</v>
      </c>
      <c r="I142" s="265">
        <v>201.43333333333334</v>
      </c>
      <c r="J142" s="265">
        <v>203.56666666666666</v>
      </c>
      <c r="K142" s="263">
        <v>199.3</v>
      </c>
      <c r="L142" s="263">
        <v>194</v>
      </c>
      <c r="M142" s="263">
        <v>79.108329999999995</v>
      </c>
    </row>
    <row r="143" spans="1:13">
      <c r="A143" s="282">
        <v>134</v>
      </c>
      <c r="B143" s="263" t="s">
        <v>136</v>
      </c>
      <c r="C143" s="263">
        <v>795.15</v>
      </c>
      <c r="D143" s="265">
        <v>799.7166666666667</v>
      </c>
      <c r="E143" s="265">
        <v>788.43333333333339</v>
      </c>
      <c r="F143" s="265">
        <v>781.7166666666667</v>
      </c>
      <c r="G143" s="265">
        <v>770.43333333333339</v>
      </c>
      <c r="H143" s="265">
        <v>806.43333333333339</v>
      </c>
      <c r="I143" s="265">
        <v>817.7166666666667</v>
      </c>
      <c r="J143" s="265">
        <v>824.43333333333339</v>
      </c>
      <c r="K143" s="263">
        <v>811</v>
      </c>
      <c r="L143" s="263">
        <v>793</v>
      </c>
      <c r="M143" s="263">
        <v>33.24494</v>
      </c>
    </row>
    <row r="144" spans="1:13">
      <c r="A144" s="282">
        <v>135</v>
      </c>
      <c r="B144" s="263" t="s">
        <v>138</v>
      </c>
      <c r="C144" s="263">
        <v>157.5</v>
      </c>
      <c r="D144" s="265">
        <v>157.80000000000001</v>
      </c>
      <c r="E144" s="265">
        <v>155.50000000000003</v>
      </c>
      <c r="F144" s="265">
        <v>153.50000000000003</v>
      </c>
      <c r="G144" s="265">
        <v>151.20000000000005</v>
      </c>
      <c r="H144" s="265">
        <v>159.80000000000001</v>
      </c>
      <c r="I144" s="265">
        <v>162.09999999999997</v>
      </c>
      <c r="J144" s="265">
        <v>164.1</v>
      </c>
      <c r="K144" s="263">
        <v>160.1</v>
      </c>
      <c r="L144" s="263">
        <v>155.80000000000001</v>
      </c>
      <c r="M144" s="263">
        <v>66.264240000000001</v>
      </c>
    </row>
    <row r="145" spans="1:13">
      <c r="A145" s="282">
        <v>136</v>
      </c>
      <c r="B145" s="263" t="s">
        <v>139</v>
      </c>
      <c r="C145" s="263">
        <v>414.65</v>
      </c>
      <c r="D145" s="265">
        <v>412.75</v>
      </c>
      <c r="E145" s="265">
        <v>409.9</v>
      </c>
      <c r="F145" s="265">
        <v>405.15</v>
      </c>
      <c r="G145" s="265">
        <v>402.29999999999995</v>
      </c>
      <c r="H145" s="265">
        <v>417.5</v>
      </c>
      <c r="I145" s="265">
        <v>420.35</v>
      </c>
      <c r="J145" s="265">
        <v>425.1</v>
      </c>
      <c r="K145" s="263">
        <v>415.6</v>
      </c>
      <c r="L145" s="263">
        <v>408</v>
      </c>
      <c r="M145" s="263">
        <v>19.172740000000001</v>
      </c>
    </row>
    <row r="146" spans="1:13">
      <c r="A146" s="282">
        <v>137</v>
      </c>
      <c r="B146" s="263" t="s">
        <v>140</v>
      </c>
      <c r="C146" s="263">
        <v>6826.85</v>
      </c>
      <c r="D146" s="265">
        <v>6857.666666666667</v>
      </c>
      <c r="E146" s="265">
        <v>6776.0333333333338</v>
      </c>
      <c r="F146" s="265">
        <v>6725.2166666666672</v>
      </c>
      <c r="G146" s="265">
        <v>6643.5833333333339</v>
      </c>
      <c r="H146" s="265">
        <v>6908.4833333333336</v>
      </c>
      <c r="I146" s="265">
        <v>6990.1166666666668</v>
      </c>
      <c r="J146" s="265">
        <v>7040.9333333333334</v>
      </c>
      <c r="K146" s="263">
        <v>6939.3</v>
      </c>
      <c r="L146" s="263">
        <v>6806.85</v>
      </c>
      <c r="M146" s="263">
        <v>6.0455300000000003</v>
      </c>
    </row>
    <row r="147" spans="1:13">
      <c r="A147" s="282">
        <v>138</v>
      </c>
      <c r="B147" s="263" t="s">
        <v>142</v>
      </c>
      <c r="C147" s="263">
        <v>893.85</v>
      </c>
      <c r="D147" s="265">
        <v>897.35</v>
      </c>
      <c r="E147" s="265">
        <v>884.95</v>
      </c>
      <c r="F147" s="265">
        <v>876.05000000000007</v>
      </c>
      <c r="G147" s="265">
        <v>863.65000000000009</v>
      </c>
      <c r="H147" s="265">
        <v>906.25</v>
      </c>
      <c r="I147" s="265">
        <v>918.64999999999986</v>
      </c>
      <c r="J147" s="265">
        <v>927.55</v>
      </c>
      <c r="K147" s="263">
        <v>909.75</v>
      </c>
      <c r="L147" s="263">
        <v>888.45</v>
      </c>
      <c r="M147" s="263">
        <v>7.3430999999999997</v>
      </c>
    </row>
    <row r="148" spans="1:13">
      <c r="A148" s="282">
        <v>139</v>
      </c>
      <c r="B148" s="263" t="s">
        <v>144</v>
      </c>
      <c r="C148" s="263">
        <v>2217.4</v>
      </c>
      <c r="D148" s="265">
        <v>2206.75</v>
      </c>
      <c r="E148" s="265">
        <v>2179.85</v>
      </c>
      <c r="F148" s="265">
        <v>2142.2999999999997</v>
      </c>
      <c r="G148" s="265">
        <v>2115.3999999999996</v>
      </c>
      <c r="H148" s="265">
        <v>2244.3000000000002</v>
      </c>
      <c r="I148" s="265">
        <v>2271.1999999999998</v>
      </c>
      <c r="J148" s="265">
        <v>2308.7500000000005</v>
      </c>
      <c r="K148" s="263">
        <v>2233.65</v>
      </c>
      <c r="L148" s="263">
        <v>2169.1999999999998</v>
      </c>
      <c r="M148" s="263">
        <v>14.991059999999999</v>
      </c>
    </row>
    <row r="149" spans="1:13">
      <c r="A149" s="282">
        <v>140</v>
      </c>
      <c r="B149" s="263" t="s">
        <v>145</v>
      </c>
      <c r="C149" s="263">
        <v>216.85</v>
      </c>
      <c r="D149" s="265">
        <v>216.45000000000002</v>
      </c>
      <c r="E149" s="265">
        <v>214.40000000000003</v>
      </c>
      <c r="F149" s="265">
        <v>211.95000000000002</v>
      </c>
      <c r="G149" s="265">
        <v>209.90000000000003</v>
      </c>
      <c r="H149" s="265">
        <v>218.90000000000003</v>
      </c>
      <c r="I149" s="265">
        <v>220.95000000000005</v>
      </c>
      <c r="J149" s="265">
        <v>223.40000000000003</v>
      </c>
      <c r="K149" s="263">
        <v>218.5</v>
      </c>
      <c r="L149" s="263">
        <v>214</v>
      </c>
      <c r="M149" s="263">
        <v>141.22714999999999</v>
      </c>
    </row>
    <row r="150" spans="1:13">
      <c r="A150" s="282">
        <v>141</v>
      </c>
      <c r="B150" s="263" t="s">
        <v>262</v>
      </c>
      <c r="C150" s="263">
        <v>1760.35</v>
      </c>
      <c r="D150" s="265">
        <v>1776.8166666666666</v>
      </c>
      <c r="E150" s="265">
        <v>1728.6333333333332</v>
      </c>
      <c r="F150" s="265">
        <v>1696.9166666666665</v>
      </c>
      <c r="G150" s="265">
        <v>1648.7333333333331</v>
      </c>
      <c r="H150" s="265">
        <v>1808.5333333333333</v>
      </c>
      <c r="I150" s="265">
        <v>1856.7166666666667</v>
      </c>
      <c r="J150" s="265">
        <v>1888.4333333333334</v>
      </c>
      <c r="K150" s="263">
        <v>1825</v>
      </c>
      <c r="L150" s="263">
        <v>1745.1</v>
      </c>
      <c r="M150" s="263">
        <v>10.21233</v>
      </c>
    </row>
    <row r="151" spans="1:13">
      <c r="A151" s="282">
        <v>142</v>
      </c>
      <c r="B151" s="263" t="s">
        <v>147</v>
      </c>
      <c r="C151" s="263">
        <v>1237</v>
      </c>
      <c r="D151" s="265">
        <v>1230.6666666666667</v>
      </c>
      <c r="E151" s="265">
        <v>1216.3333333333335</v>
      </c>
      <c r="F151" s="265">
        <v>1195.6666666666667</v>
      </c>
      <c r="G151" s="265">
        <v>1181.3333333333335</v>
      </c>
      <c r="H151" s="265">
        <v>1251.3333333333335</v>
      </c>
      <c r="I151" s="265">
        <v>1265.666666666667</v>
      </c>
      <c r="J151" s="265">
        <v>1286.3333333333335</v>
      </c>
      <c r="K151" s="263">
        <v>1245</v>
      </c>
      <c r="L151" s="263">
        <v>1210</v>
      </c>
      <c r="M151" s="263">
        <v>14.895149999999999</v>
      </c>
    </row>
    <row r="152" spans="1:13">
      <c r="A152" s="282">
        <v>143</v>
      </c>
      <c r="B152" s="263" t="s">
        <v>263</v>
      </c>
      <c r="C152" s="263">
        <v>908.15</v>
      </c>
      <c r="D152" s="265">
        <v>891.1</v>
      </c>
      <c r="E152" s="265">
        <v>867.75</v>
      </c>
      <c r="F152" s="265">
        <v>827.35</v>
      </c>
      <c r="G152" s="265">
        <v>804</v>
      </c>
      <c r="H152" s="265">
        <v>931.5</v>
      </c>
      <c r="I152" s="265">
        <v>954.85000000000014</v>
      </c>
      <c r="J152" s="265">
        <v>995.25</v>
      </c>
      <c r="K152" s="263">
        <v>914.45</v>
      </c>
      <c r="L152" s="263">
        <v>850.7</v>
      </c>
      <c r="M152" s="263">
        <v>12.86317</v>
      </c>
    </row>
    <row r="153" spans="1:13">
      <c r="A153" s="282">
        <v>144</v>
      </c>
      <c r="B153" s="263" t="s">
        <v>152</v>
      </c>
      <c r="C153" s="263">
        <v>144.19999999999999</v>
      </c>
      <c r="D153" s="265">
        <v>143.31666666666666</v>
      </c>
      <c r="E153" s="265">
        <v>140.88333333333333</v>
      </c>
      <c r="F153" s="265">
        <v>137.56666666666666</v>
      </c>
      <c r="G153" s="265">
        <v>135.13333333333333</v>
      </c>
      <c r="H153" s="265">
        <v>146.63333333333333</v>
      </c>
      <c r="I153" s="265">
        <v>149.06666666666666</v>
      </c>
      <c r="J153" s="265">
        <v>152.38333333333333</v>
      </c>
      <c r="K153" s="263">
        <v>145.75</v>
      </c>
      <c r="L153" s="263">
        <v>140</v>
      </c>
      <c r="M153" s="263">
        <v>202.37709000000001</v>
      </c>
    </row>
    <row r="154" spans="1:13">
      <c r="A154" s="282">
        <v>145</v>
      </c>
      <c r="B154" s="263" t="s">
        <v>153</v>
      </c>
      <c r="C154" s="263">
        <v>105</v>
      </c>
      <c r="D154" s="265">
        <v>105.38333333333333</v>
      </c>
      <c r="E154" s="265">
        <v>104.31666666666665</v>
      </c>
      <c r="F154" s="265">
        <v>103.63333333333333</v>
      </c>
      <c r="G154" s="265">
        <v>102.56666666666665</v>
      </c>
      <c r="H154" s="265">
        <v>106.06666666666665</v>
      </c>
      <c r="I154" s="265">
        <v>107.13333333333331</v>
      </c>
      <c r="J154" s="265">
        <v>107.81666666666665</v>
      </c>
      <c r="K154" s="263">
        <v>106.45</v>
      </c>
      <c r="L154" s="263">
        <v>104.7</v>
      </c>
      <c r="M154" s="263">
        <v>113.94998</v>
      </c>
    </row>
    <row r="155" spans="1:13">
      <c r="A155" s="282">
        <v>146</v>
      </c>
      <c r="B155" s="263" t="s">
        <v>148</v>
      </c>
      <c r="C155" s="263">
        <v>60.35</v>
      </c>
      <c r="D155" s="265">
        <v>60.483333333333327</v>
      </c>
      <c r="E155" s="265">
        <v>59.216666666666654</v>
      </c>
      <c r="F155" s="265">
        <v>58.083333333333329</v>
      </c>
      <c r="G155" s="265">
        <v>56.816666666666656</v>
      </c>
      <c r="H155" s="265">
        <v>61.616666666666653</v>
      </c>
      <c r="I155" s="265">
        <v>62.883333333333319</v>
      </c>
      <c r="J155" s="265">
        <v>64.016666666666652</v>
      </c>
      <c r="K155" s="263">
        <v>61.75</v>
      </c>
      <c r="L155" s="263">
        <v>59.35</v>
      </c>
      <c r="M155" s="263">
        <v>383.85798</v>
      </c>
    </row>
    <row r="156" spans="1:13">
      <c r="A156" s="282">
        <v>147</v>
      </c>
      <c r="B156" s="263" t="s">
        <v>450</v>
      </c>
      <c r="C156" s="263">
        <v>3050.5</v>
      </c>
      <c r="D156" s="265">
        <v>3072.2166666666667</v>
      </c>
      <c r="E156" s="265">
        <v>2987.7833333333333</v>
      </c>
      <c r="F156" s="265">
        <v>2925.0666666666666</v>
      </c>
      <c r="G156" s="265">
        <v>2840.6333333333332</v>
      </c>
      <c r="H156" s="265">
        <v>3134.9333333333334</v>
      </c>
      <c r="I156" s="265">
        <v>3219.3666666666668</v>
      </c>
      <c r="J156" s="265">
        <v>3282.0833333333335</v>
      </c>
      <c r="K156" s="263">
        <v>3156.65</v>
      </c>
      <c r="L156" s="263">
        <v>3009.5</v>
      </c>
      <c r="M156" s="263">
        <v>5.1761499999999998</v>
      </c>
    </row>
    <row r="157" spans="1:13">
      <c r="A157" s="282">
        <v>148</v>
      </c>
      <c r="B157" s="263" t="s">
        <v>151</v>
      </c>
      <c r="C157" s="263">
        <v>17689.900000000001</v>
      </c>
      <c r="D157" s="265">
        <v>17591.916666666668</v>
      </c>
      <c r="E157" s="265">
        <v>17424.833333333336</v>
      </c>
      <c r="F157" s="265">
        <v>17159.766666666666</v>
      </c>
      <c r="G157" s="265">
        <v>16992.683333333334</v>
      </c>
      <c r="H157" s="265">
        <v>17856.983333333337</v>
      </c>
      <c r="I157" s="265">
        <v>18024.066666666673</v>
      </c>
      <c r="J157" s="265">
        <v>18289.133333333339</v>
      </c>
      <c r="K157" s="263">
        <v>17759</v>
      </c>
      <c r="L157" s="263">
        <v>17326.849999999999</v>
      </c>
      <c r="M157" s="263">
        <v>1.1800600000000001</v>
      </c>
    </row>
    <row r="158" spans="1:13">
      <c r="A158" s="282">
        <v>149</v>
      </c>
      <c r="B158" s="263" t="s">
        <v>790</v>
      </c>
      <c r="C158" s="263">
        <v>358.05</v>
      </c>
      <c r="D158" s="265">
        <v>353.88333333333338</v>
      </c>
      <c r="E158" s="265">
        <v>345.41666666666674</v>
      </c>
      <c r="F158" s="265">
        <v>332.78333333333336</v>
      </c>
      <c r="G158" s="265">
        <v>324.31666666666672</v>
      </c>
      <c r="H158" s="265">
        <v>366.51666666666677</v>
      </c>
      <c r="I158" s="265">
        <v>374.98333333333335</v>
      </c>
      <c r="J158" s="265">
        <v>387.61666666666679</v>
      </c>
      <c r="K158" s="263">
        <v>362.35</v>
      </c>
      <c r="L158" s="263">
        <v>341.25</v>
      </c>
      <c r="M158" s="263">
        <v>28.178629999999998</v>
      </c>
    </row>
    <row r="159" spans="1:13">
      <c r="A159" s="282">
        <v>150</v>
      </c>
      <c r="B159" s="263" t="s">
        <v>265</v>
      </c>
      <c r="C159" s="263">
        <v>580.04999999999995</v>
      </c>
      <c r="D159" s="265">
        <v>578.4666666666667</v>
      </c>
      <c r="E159" s="265">
        <v>574.48333333333335</v>
      </c>
      <c r="F159" s="265">
        <v>568.91666666666663</v>
      </c>
      <c r="G159" s="265">
        <v>564.93333333333328</v>
      </c>
      <c r="H159" s="265">
        <v>584.03333333333342</v>
      </c>
      <c r="I159" s="265">
        <v>588.01666666666677</v>
      </c>
      <c r="J159" s="265">
        <v>593.58333333333348</v>
      </c>
      <c r="K159" s="263">
        <v>582.45000000000005</v>
      </c>
      <c r="L159" s="263">
        <v>572.9</v>
      </c>
      <c r="M159" s="263">
        <v>1.1738200000000001</v>
      </c>
    </row>
    <row r="160" spans="1:13">
      <c r="A160" s="282">
        <v>151</v>
      </c>
      <c r="B160" s="263" t="s">
        <v>155</v>
      </c>
      <c r="C160" s="263">
        <v>103.6</v>
      </c>
      <c r="D160" s="265">
        <v>104.2</v>
      </c>
      <c r="E160" s="265">
        <v>102.7</v>
      </c>
      <c r="F160" s="265">
        <v>101.8</v>
      </c>
      <c r="G160" s="265">
        <v>100.3</v>
      </c>
      <c r="H160" s="265">
        <v>105.10000000000001</v>
      </c>
      <c r="I160" s="265">
        <v>106.60000000000001</v>
      </c>
      <c r="J160" s="265">
        <v>107.50000000000001</v>
      </c>
      <c r="K160" s="263">
        <v>105.7</v>
      </c>
      <c r="L160" s="263">
        <v>103.3</v>
      </c>
      <c r="M160" s="263">
        <v>261.05970000000002</v>
      </c>
    </row>
    <row r="161" spans="1:13">
      <c r="A161" s="282">
        <v>152</v>
      </c>
      <c r="B161" s="263" t="s">
        <v>154</v>
      </c>
      <c r="C161" s="263">
        <v>122.2</v>
      </c>
      <c r="D161" s="265">
        <v>122.75</v>
      </c>
      <c r="E161" s="265">
        <v>120.55</v>
      </c>
      <c r="F161" s="265">
        <v>118.89999999999999</v>
      </c>
      <c r="G161" s="265">
        <v>116.69999999999999</v>
      </c>
      <c r="H161" s="265">
        <v>124.4</v>
      </c>
      <c r="I161" s="265">
        <v>126.6</v>
      </c>
      <c r="J161" s="265">
        <v>128.25</v>
      </c>
      <c r="K161" s="263">
        <v>124.95</v>
      </c>
      <c r="L161" s="263">
        <v>121.1</v>
      </c>
      <c r="M161" s="263">
        <v>4.2421899999999999</v>
      </c>
    </row>
    <row r="162" spans="1:13">
      <c r="A162" s="282">
        <v>153</v>
      </c>
      <c r="B162" s="263" t="s">
        <v>266</v>
      </c>
      <c r="C162" s="263">
        <v>3490.85</v>
      </c>
      <c r="D162" s="265">
        <v>3446.1</v>
      </c>
      <c r="E162" s="265">
        <v>3365.25</v>
      </c>
      <c r="F162" s="265">
        <v>3239.65</v>
      </c>
      <c r="G162" s="265">
        <v>3158.8</v>
      </c>
      <c r="H162" s="265">
        <v>3571.7</v>
      </c>
      <c r="I162" s="265">
        <v>3652.5499999999993</v>
      </c>
      <c r="J162" s="265">
        <v>3778.1499999999996</v>
      </c>
      <c r="K162" s="263">
        <v>3526.95</v>
      </c>
      <c r="L162" s="263">
        <v>3320.5</v>
      </c>
      <c r="M162" s="263">
        <v>2.9604599999999999</v>
      </c>
    </row>
    <row r="163" spans="1:13">
      <c r="A163" s="282">
        <v>154</v>
      </c>
      <c r="B163" s="263" t="s">
        <v>267</v>
      </c>
      <c r="C163" s="263">
        <v>2520.65</v>
      </c>
      <c r="D163" s="265">
        <v>2489.4499999999998</v>
      </c>
      <c r="E163" s="265">
        <v>2431.8999999999996</v>
      </c>
      <c r="F163" s="265">
        <v>2343.1499999999996</v>
      </c>
      <c r="G163" s="265">
        <v>2285.5999999999995</v>
      </c>
      <c r="H163" s="265">
        <v>2578.1999999999998</v>
      </c>
      <c r="I163" s="265">
        <v>2635.75</v>
      </c>
      <c r="J163" s="265">
        <v>2724.5</v>
      </c>
      <c r="K163" s="263">
        <v>2547</v>
      </c>
      <c r="L163" s="263">
        <v>2400.6999999999998</v>
      </c>
      <c r="M163" s="263">
        <v>10.213889999999999</v>
      </c>
    </row>
    <row r="164" spans="1:13">
      <c r="A164" s="282">
        <v>155</v>
      </c>
      <c r="B164" s="263" t="s">
        <v>156</v>
      </c>
      <c r="C164" s="263">
        <v>29795.95</v>
      </c>
      <c r="D164" s="265">
        <v>29881.983333333334</v>
      </c>
      <c r="E164" s="265">
        <v>29563.966666666667</v>
      </c>
      <c r="F164" s="265">
        <v>29331.983333333334</v>
      </c>
      <c r="G164" s="265">
        <v>29013.966666666667</v>
      </c>
      <c r="H164" s="265">
        <v>30113.966666666667</v>
      </c>
      <c r="I164" s="265">
        <v>30431.983333333337</v>
      </c>
      <c r="J164" s="265">
        <v>30663.966666666667</v>
      </c>
      <c r="K164" s="263">
        <v>30200</v>
      </c>
      <c r="L164" s="263">
        <v>29650</v>
      </c>
      <c r="M164" s="263">
        <v>0.33156999999999998</v>
      </c>
    </row>
    <row r="165" spans="1:13">
      <c r="A165" s="282">
        <v>156</v>
      </c>
      <c r="B165" s="263" t="s">
        <v>158</v>
      </c>
      <c r="C165" s="263">
        <v>230.3</v>
      </c>
      <c r="D165" s="265">
        <v>230.6</v>
      </c>
      <c r="E165" s="265">
        <v>228.75</v>
      </c>
      <c r="F165" s="265">
        <v>227.20000000000002</v>
      </c>
      <c r="G165" s="265">
        <v>225.35000000000002</v>
      </c>
      <c r="H165" s="265">
        <v>232.14999999999998</v>
      </c>
      <c r="I165" s="265">
        <v>233.99999999999994</v>
      </c>
      <c r="J165" s="265">
        <v>235.54999999999995</v>
      </c>
      <c r="K165" s="263">
        <v>232.45</v>
      </c>
      <c r="L165" s="263">
        <v>229.05</v>
      </c>
      <c r="M165" s="263">
        <v>18.223099999999999</v>
      </c>
    </row>
    <row r="166" spans="1:13">
      <c r="A166" s="282">
        <v>157</v>
      </c>
      <c r="B166" s="263" t="s">
        <v>269</v>
      </c>
      <c r="C166" s="263">
        <v>4613.3</v>
      </c>
      <c r="D166" s="265">
        <v>4620.2833333333338</v>
      </c>
      <c r="E166" s="265">
        <v>4591.7166666666672</v>
      </c>
      <c r="F166" s="265">
        <v>4570.1333333333332</v>
      </c>
      <c r="G166" s="265">
        <v>4541.5666666666666</v>
      </c>
      <c r="H166" s="265">
        <v>4641.8666666666677</v>
      </c>
      <c r="I166" s="265">
        <v>4670.4333333333352</v>
      </c>
      <c r="J166" s="265">
        <v>4692.0166666666682</v>
      </c>
      <c r="K166" s="263">
        <v>4648.8500000000004</v>
      </c>
      <c r="L166" s="263">
        <v>4598.7</v>
      </c>
      <c r="M166" s="263">
        <v>0.21820000000000001</v>
      </c>
    </row>
    <row r="167" spans="1:13">
      <c r="A167" s="282">
        <v>158</v>
      </c>
      <c r="B167" s="263" t="s">
        <v>160</v>
      </c>
      <c r="C167" s="263">
        <v>1905.6</v>
      </c>
      <c r="D167" s="265">
        <v>1902.6333333333332</v>
      </c>
      <c r="E167" s="265">
        <v>1881.2666666666664</v>
      </c>
      <c r="F167" s="265">
        <v>1856.9333333333332</v>
      </c>
      <c r="G167" s="265">
        <v>1835.5666666666664</v>
      </c>
      <c r="H167" s="265">
        <v>1926.9666666666665</v>
      </c>
      <c r="I167" s="265">
        <v>1948.3333333333333</v>
      </c>
      <c r="J167" s="265">
        <v>1972.6666666666665</v>
      </c>
      <c r="K167" s="263">
        <v>1924</v>
      </c>
      <c r="L167" s="263">
        <v>1878.3</v>
      </c>
      <c r="M167" s="263">
        <v>8.1976999999999993</v>
      </c>
    </row>
    <row r="168" spans="1:13">
      <c r="A168" s="282">
        <v>159</v>
      </c>
      <c r="B168" s="263" t="s">
        <v>157</v>
      </c>
      <c r="C168" s="263">
        <v>1802.25</v>
      </c>
      <c r="D168" s="265">
        <v>1801.8999999999999</v>
      </c>
      <c r="E168" s="265">
        <v>1777.3499999999997</v>
      </c>
      <c r="F168" s="265">
        <v>1752.4499999999998</v>
      </c>
      <c r="G168" s="265">
        <v>1727.8999999999996</v>
      </c>
      <c r="H168" s="265">
        <v>1826.7999999999997</v>
      </c>
      <c r="I168" s="265">
        <v>1851.35</v>
      </c>
      <c r="J168" s="265">
        <v>1876.2499999999998</v>
      </c>
      <c r="K168" s="263">
        <v>1826.45</v>
      </c>
      <c r="L168" s="263">
        <v>1777</v>
      </c>
      <c r="M168" s="263">
        <v>7.2702900000000001</v>
      </c>
    </row>
    <row r="169" spans="1:13">
      <c r="A169" s="282">
        <v>160</v>
      </c>
      <c r="B169" s="263" t="s">
        <v>461</v>
      </c>
      <c r="C169" s="263">
        <v>1400.85</v>
      </c>
      <c r="D169" s="265">
        <v>1404.8166666666666</v>
      </c>
      <c r="E169" s="265">
        <v>1387.6333333333332</v>
      </c>
      <c r="F169" s="265">
        <v>1374.4166666666665</v>
      </c>
      <c r="G169" s="265">
        <v>1357.2333333333331</v>
      </c>
      <c r="H169" s="265">
        <v>1418.0333333333333</v>
      </c>
      <c r="I169" s="265">
        <v>1435.2166666666667</v>
      </c>
      <c r="J169" s="265">
        <v>1448.4333333333334</v>
      </c>
      <c r="K169" s="263">
        <v>1422</v>
      </c>
      <c r="L169" s="263">
        <v>1391.6</v>
      </c>
      <c r="M169" s="263">
        <v>3.08467</v>
      </c>
    </row>
    <row r="170" spans="1:13">
      <c r="A170" s="282">
        <v>161</v>
      </c>
      <c r="B170" s="263" t="s">
        <v>159</v>
      </c>
      <c r="C170" s="263">
        <v>115.15</v>
      </c>
      <c r="D170" s="265">
        <v>116.28333333333335</v>
      </c>
      <c r="E170" s="265">
        <v>113.61666666666669</v>
      </c>
      <c r="F170" s="265">
        <v>112.08333333333334</v>
      </c>
      <c r="G170" s="265">
        <v>109.41666666666669</v>
      </c>
      <c r="H170" s="265">
        <v>117.81666666666669</v>
      </c>
      <c r="I170" s="265">
        <v>120.48333333333335</v>
      </c>
      <c r="J170" s="265">
        <v>122.01666666666669</v>
      </c>
      <c r="K170" s="263">
        <v>118.95</v>
      </c>
      <c r="L170" s="263">
        <v>114.75</v>
      </c>
      <c r="M170" s="263">
        <v>84.714550000000003</v>
      </c>
    </row>
    <row r="171" spans="1:13">
      <c r="A171" s="282">
        <v>162</v>
      </c>
      <c r="B171" s="263" t="s">
        <v>162</v>
      </c>
      <c r="C171" s="263">
        <v>209</v>
      </c>
      <c r="D171" s="265">
        <v>210.33333333333334</v>
      </c>
      <c r="E171" s="265">
        <v>207.16666666666669</v>
      </c>
      <c r="F171" s="265">
        <v>205.33333333333334</v>
      </c>
      <c r="G171" s="265">
        <v>202.16666666666669</v>
      </c>
      <c r="H171" s="265">
        <v>212.16666666666669</v>
      </c>
      <c r="I171" s="265">
        <v>215.33333333333337</v>
      </c>
      <c r="J171" s="265">
        <v>217.16666666666669</v>
      </c>
      <c r="K171" s="263">
        <v>213.5</v>
      </c>
      <c r="L171" s="263">
        <v>208.5</v>
      </c>
      <c r="M171" s="263">
        <v>115.13749</v>
      </c>
    </row>
    <row r="172" spans="1:13">
      <c r="A172" s="282">
        <v>163</v>
      </c>
      <c r="B172" s="263" t="s">
        <v>270</v>
      </c>
      <c r="C172" s="263">
        <v>311.5</v>
      </c>
      <c r="D172" s="265">
        <v>314.7</v>
      </c>
      <c r="E172" s="265">
        <v>306.79999999999995</v>
      </c>
      <c r="F172" s="265">
        <v>302.09999999999997</v>
      </c>
      <c r="G172" s="265">
        <v>294.19999999999993</v>
      </c>
      <c r="H172" s="265">
        <v>319.39999999999998</v>
      </c>
      <c r="I172" s="265">
        <v>327.29999999999995</v>
      </c>
      <c r="J172" s="265">
        <v>332</v>
      </c>
      <c r="K172" s="263">
        <v>322.60000000000002</v>
      </c>
      <c r="L172" s="263">
        <v>310</v>
      </c>
      <c r="M172" s="263">
        <v>6.0643900000000004</v>
      </c>
    </row>
    <row r="173" spans="1:13">
      <c r="A173" s="282">
        <v>164</v>
      </c>
      <c r="B173" s="263" t="s">
        <v>271</v>
      </c>
      <c r="C173" s="263">
        <v>13193.55</v>
      </c>
      <c r="D173" s="265">
        <v>13060</v>
      </c>
      <c r="E173" s="265">
        <v>12795</v>
      </c>
      <c r="F173" s="265">
        <v>12396.45</v>
      </c>
      <c r="G173" s="265">
        <v>12131.45</v>
      </c>
      <c r="H173" s="265">
        <v>13458.55</v>
      </c>
      <c r="I173" s="265">
        <v>13723.55</v>
      </c>
      <c r="J173" s="265">
        <v>14122.099999999999</v>
      </c>
      <c r="K173" s="263">
        <v>13325</v>
      </c>
      <c r="L173" s="263">
        <v>12661.45</v>
      </c>
      <c r="M173" s="263">
        <v>5.373E-2</v>
      </c>
    </row>
    <row r="174" spans="1:13">
      <c r="A174" s="282">
        <v>165</v>
      </c>
      <c r="B174" s="263" t="s">
        <v>161</v>
      </c>
      <c r="C174" s="263">
        <v>37.450000000000003</v>
      </c>
      <c r="D174" s="265">
        <v>37.633333333333333</v>
      </c>
      <c r="E174" s="265">
        <v>37.166666666666664</v>
      </c>
      <c r="F174" s="265">
        <v>36.883333333333333</v>
      </c>
      <c r="G174" s="265">
        <v>36.416666666666664</v>
      </c>
      <c r="H174" s="265">
        <v>37.916666666666664</v>
      </c>
      <c r="I174" s="265">
        <v>38.383333333333333</v>
      </c>
      <c r="J174" s="265">
        <v>38.666666666666664</v>
      </c>
      <c r="K174" s="263">
        <v>38.1</v>
      </c>
      <c r="L174" s="263">
        <v>37.35</v>
      </c>
      <c r="M174" s="263">
        <v>683.60846000000004</v>
      </c>
    </row>
    <row r="175" spans="1:13">
      <c r="A175" s="282">
        <v>166</v>
      </c>
      <c r="B175" s="263" t="s">
        <v>165</v>
      </c>
      <c r="C175" s="263">
        <v>213.25</v>
      </c>
      <c r="D175" s="265">
        <v>214.78333333333333</v>
      </c>
      <c r="E175" s="265">
        <v>210.86666666666667</v>
      </c>
      <c r="F175" s="265">
        <v>208.48333333333335</v>
      </c>
      <c r="G175" s="265">
        <v>204.56666666666669</v>
      </c>
      <c r="H175" s="265">
        <v>217.16666666666666</v>
      </c>
      <c r="I175" s="265">
        <v>221.08333333333334</v>
      </c>
      <c r="J175" s="265">
        <v>223.46666666666664</v>
      </c>
      <c r="K175" s="263">
        <v>218.7</v>
      </c>
      <c r="L175" s="263">
        <v>212.4</v>
      </c>
      <c r="M175" s="263">
        <v>113.79973</v>
      </c>
    </row>
    <row r="176" spans="1:13">
      <c r="A176" s="282">
        <v>167</v>
      </c>
      <c r="B176" s="263" t="s">
        <v>166</v>
      </c>
      <c r="C176" s="263">
        <v>132.25</v>
      </c>
      <c r="D176" s="265">
        <v>133.11666666666667</v>
      </c>
      <c r="E176" s="265">
        <v>130.73333333333335</v>
      </c>
      <c r="F176" s="265">
        <v>129.21666666666667</v>
      </c>
      <c r="G176" s="265">
        <v>126.83333333333334</v>
      </c>
      <c r="H176" s="265">
        <v>134.63333333333335</v>
      </c>
      <c r="I176" s="265">
        <v>137.01666666666668</v>
      </c>
      <c r="J176" s="265">
        <v>138.53333333333336</v>
      </c>
      <c r="K176" s="263">
        <v>135.5</v>
      </c>
      <c r="L176" s="263">
        <v>131.6</v>
      </c>
      <c r="M176" s="263">
        <v>34.525500000000001</v>
      </c>
    </row>
    <row r="177" spans="1:13">
      <c r="A177" s="282">
        <v>168</v>
      </c>
      <c r="B177" s="263" t="s">
        <v>273</v>
      </c>
      <c r="C177" s="263">
        <v>505.1</v>
      </c>
      <c r="D177" s="265">
        <v>522.76666666666677</v>
      </c>
      <c r="E177" s="265">
        <v>469.33333333333348</v>
      </c>
      <c r="F177" s="265">
        <v>433.56666666666672</v>
      </c>
      <c r="G177" s="265">
        <v>380.13333333333344</v>
      </c>
      <c r="H177" s="265">
        <v>558.53333333333353</v>
      </c>
      <c r="I177" s="265">
        <v>611.9666666666667</v>
      </c>
      <c r="J177" s="265">
        <v>647.73333333333358</v>
      </c>
      <c r="K177" s="263">
        <v>576.20000000000005</v>
      </c>
      <c r="L177" s="263">
        <v>487</v>
      </c>
      <c r="M177" s="263">
        <v>8.16343</v>
      </c>
    </row>
    <row r="178" spans="1:13">
      <c r="A178" s="282">
        <v>169</v>
      </c>
      <c r="B178" s="263" t="s">
        <v>167</v>
      </c>
      <c r="C178" s="263">
        <v>2005.35</v>
      </c>
      <c r="D178" s="265">
        <v>2006.7833333333335</v>
      </c>
      <c r="E178" s="265">
        <v>1991.5666666666671</v>
      </c>
      <c r="F178" s="265">
        <v>1977.7833333333335</v>
      </c>
      <c r="G178" s="265">
        <v>1962.5666666666671</v>
      </c>
      <c r="H178" s="265">
        <v>2020.5666666666671</v>
      </c>
      <c r="I178" s="265">
        <v>2035.7833333333338</v>
      </c>
      <c r="J178" s="265">
        <v>2049.5666666666671</v>
      </c>
      <c r="K178" s="263">
        <v>2022</v>
      </c>
      <c r="L178" s="263">
        <v>1993</v>
      </c>
      <c r="M178" s="263">
        <v>70.928780000000003</v>
      </c>
    </row>
    <row r="179" spans="1:13">
      <c r="A179" s="282">
        <v>170</v>
      </c>
      <c r="B179" s="263" t="s">
        <v>815</v>
      </c>
      <c r="C179" s="263">
        <v>956.6</v>
      </c>
      <c r="D179" s="265">
        <v>962.63333333333321</v>
      </c>
      <c r="E179" s="265">
        <v>947.26666666666642</v>
      </c>
      <c r="F179" s="265">
        <v>937.93333333333317</v>
      </c>
      <c r="G179" s="265">
        <v>922.56666666666638</v>
      </c>
      <c r="H179" s="265">
        <v>971.96666666666647</v>
      </c>
      <c r="I179" s="265">
        <v>987.33333333333326</v>
      </c>
      <c r="J179" s="265">
        <v>996.66666666666652</v>
      </c>
      <c r="K179" s="263">
        <v>978</v>
      </c>
      <c r="L179" s="263">
        <v>953.3</v>
      </c>
      <c r="M179" s="263">
        <v>12.44924</v>
      </c>
    </row>
    <row r="180" spans="1:13">
      <c r="A180" s="282">
        <v>171</v>
      </c>
      <c r="B180" s="263" t="s">
        <v>274</v>
      </c>
      <c r="C180" s="263">
        <v>908.5</v>
      </c>
      <c r="D180" s="265">
        <v>911.63333333333333</v>
      </c>
      <c r="E180" s="265">
        <v>901.86666666666667</v>
      </c>
      <c r="F180" s="265">
        <v>895.23333333333335</v>
      </c>
      <c r="G180" s="265">
        <v>885.4666666666667</v>
      </c>
      <c r="H180" s="265">
        <v>918.26666666666665</v>
      </c>
      <c r="I180" s="265">
        <v>928.0333333333333</v>
      </c>
      <c r="J180" s="265">
        <v>934.66666666666663</v>
      </c>
      <c r="K180" s="263">
        <v>921.4</v>
      </c>
      <c r="L180" s="263">
        <v>905</v>
      </c>
      <c r="M180" s="263">
        <v>13.427820000000001</v>
      </c>
    </row>
    <row r="181" spans="1:13">
      <c r="A181" s="282">
        <v>172</v>
      </c>
      <c r="B181" s="263" t="s">
        <v>172</v>
      </c>
      <c r="C181" s="263">
        <v>6205.75</v>
      </c>
      <c r="D181" s="265">
        <v>6233.45</v>
      </c>
      <c r="E181" s="265">
        <v>6102.2999999999993</v>
      </c>
      <c r="F181" s="265">
        <v>5998.8499999999995</v>
      </c>
      <c r="G181" s="265">
        <v>5867.6999999999989</v>
      </c>
      <c r="H181" s="265">
        <v>6336.9</v>
      </c>
      <c r="I181" s="265">
        <v>6468.0499999999993</v>
      </c>
      <c r="J181" s="265">
        <v>6571.5</v>
      </c>
      <c r="K181" s="263">
        <v>6364.6</v>
      </c>
      <c r="L181" s="263">
        <v>6130</v>
      </c>
      <c r="M181" s="263">
        <v>3.0605199999999999</v>
      </c>
    </row>
    <row r="182" spans="1:13">
      <c r="A182" s="282">
        <v>173</v>
      </c>
      <c r="B182" s="263" t="s">
        <v>478</v>
      </c>
      <c r="C182" s="263">
        <v>8132.45</v>
      </c>
      <c r="D182" s="265">
        <v>8120.8</v>
      </c>
      <c r="E182" s="265">
        <v>8041.6</v>
      </c>
      <c r="F182" s="265">
        <v>7950.75</v>
      </c>
      <c r="G182" s="265">
        <v>7871.55</v>
      </c>
      <c r="H182" s="265">
        <v>8211.6500000000015</v>
      </c>
      <c r="I182" s="265">
        <v>8290.8499999999985</v>
      </c>
      <c r="J182" s="265">
        <v>8381.7000000000007</v>
      </c>
      <c r="K182" s="263">
        <v>8200</v>
      </c>
      <c r="L182" s="263">
        <v>8029.95</v>
      </c>
      <c r="M182" s="263">
        <v>0.23930000000000001</v>
      </c>
    </row>
    <row r="183" spans="1:13">
      <c r="A183" s="282">
        <v>174</v>
      </c>
      <c r="B183" s="263" t="s">
        <v>170</v>
      </c>
      <c r="C183" s="263">
        <v>31582.65</v>
      </c>
      <c r="D183" s="265">
        <v>31296.883333333331</v>
      </c>
      <c r="E183" s="265">
        <v>30545.766666666663</v>
      </c>
      <c r="F183" s="265">
        <v>29508.883333333331</v>
      </c>
      <c r="G183" s="265">
        <v>28757.766666666663</v>
      </c>
      <c r="H183" s="265">
        <v>32333.766666666663</v>
      </c>
      <c r="I183" s="265">
        <v>33084.883333333331</v>
      </c>
      <c r="J183" s="265">
        <v>34121.766666666663</v>
      </c>
      <c r="K183" s="263">
        <v>32048</v>
      </c>
      <c r="L183" s="263">
        <v>30260</v>
      </c>
      <c r="M183" s="263">
        <v>1.4809399999999999</v>
      </c>
    </row>
    <row r="184" spans="1:13">
      <c r="A184" s="282">
        <v>175</v>
      </c>
      <c r="B184" s="263" t="s">
        <v>173</v>
      </c>
      <c r="C184" s="263">
        <v>1494.2</v>
      </c>
      <c r="D184" s="265">
        <v>1492.4833333333333</v>
      </c>
      <c r="E184" s="265">
        <v>1474.9666666666667</v>
      </c>
      <c r="F184" s="265">
        <v>1455.7333333333333</v>
      </c>
      <c r="G184" s="265">
        <v>1438.2166666666667</v>
      </c>
      <c r="H184" s="265">
        <v>1511.7166666666667</v>
      </c>
      <c r="I184" s="265">
        <v>1529.2333333333336</v>
      </c>
      <c r="J184" s="265">
        <v>1548.4666666666667</v>
      </c>
      <c r="K184" s="263">
        <v>1510</v>
      </c>
      <c r="L184" s="263">
        <v>1473.25</v>
      </c>
      <c r="M184" s="263">
        <v>22.373899999999999</v>
      </c>
    </row>
    <row r="185" spans="1:13">
      <c r="A185" s="282">
        <v>176</v>
      </c>
      <c r="B185" s="263" t="s">
        <v>171</v>
      </c>
      <c r="C185" s="263">
        <v>1841.25</v>
      </c>
      <c r="D185" s="265">
        <v>1826.3</v>
      </c>
      <c r="E185" s="265">
        <v>1796.05</v>
      </c>
      <c r="F185" s="265">
        <v>1750.85</v>
      </c>
      <c r="G185" s="265">
        <v>1720.6</v>
      </c>
      <c r="H185" s="265">
        <v>1871.5</v>
      </c>
      <c r="I185" s="265">
        <v>1901.75</v>
      </c>
      <c r="J185" s="265">
        <v>1946.95</v>
      </c>
      <c r="K185" s="263">
        <v>1856.55</v>
      </c>
      <c r="L185" s="263">
        <v>1781.1</v>
      </c>
      <c r="M185" s="263">
        <v>3.6167899999999999</v>
      </c>
    </row>
    <row r="186" spans="1:13">
      <c r="A186" s="282">
        <v>177</v>
      </c>
      <c r="B186" s="263" t="s">
        <v>169</v>
      </c>
      <c r="C186" s="263">
        <v>355.6</v>
      </c>
      <c r="D186" s="265">
        <v>357.73333333333335</v>
      </c>
      <c r="E186" s="265">
        <v>352.16666666666669</v>
      </c>
      <c r="F186" s="265">
        <v>348.73333333333335</v>
      </c>
      <c r="G186" s="265">
        <v>343.16666666666669</v>
      </c>
      <c r="H186" s="265">
        <v>361.16666666666669</v>
      </c>
      <c r="I186" s="265">
        <v>366.73333333333329</v>
      </c>
      <c r="J186" s="265">
        <v>370.16666666666669</v>
      </c>
      <c r="K186" s="263">
        <v>363.3</v>
      </c>
      <c r="L186" s="263">
        <v>354.3</v>
      </c>
      <c r="M186" s="263">
        <v>333.70258999999999</v>
      </c>
    </row>
    <row r="187" spans="1:13">
      <c r="A187" s="282">
        <v>178</v>
      </c>
      <c r="B187" s="263" t="s">
        <v>168</v>
      </c>
      <c r="C187" s="263">
        <v>95.6</v>
      </c>
      <c r="D187" s="265">
        <v>95.149999999999991</v>
      </c>
      <c r="E187" s="265">
        <v>91.799999999999983</v>
      </c>
      <c r="F187" s="265">
        <v>87.999999999999986</v>
      </c>
      <c r="G187" s="265">
        <v>84.649999999999977</v>
      </c>
      <c r="H187" s="265">
        <v>98.949999999999989</v>
      </c>
      <c r="I187" s="265">
        <v>102.29999999999998</v>
      </c>
      <c r="J187" s="265">
        <v>106.1</v>
      </c>
      <c r="K187" s="263">
        <v>98.5</v>
      </c>
      <c r="L187" s="263">
        <v>91.35</v>
      </c>
      <c r="M187" s="263">
        <v>1242.24953</v>
      </c>
    </row>
    <row r="188" spans="1:13">
      <c r="A188" s="282">
        <v>179</v>
      </c>
      <c r="B188" s="263" t="s">
        <v>175</v>
      </c>
      <c r="C188" s="263">
        <v>614.25</v>
      </c>
      <c r="D188" s="265">
        <v>617.85</v>
      </c>
      <c r="E188" s="265">
        <v>609.70000000000005</v>
      </c>
      <c r="F188" s="265">
        <v>605.15</v>
      </c>
      <c r="G188" s="265">
        <v>597</v>
      </c>
      <c r="H188" s="265">
        <v>622.40000000000009</v>
      </c>
      <c r="I188" s="265">
        <v>630.54999999999995</v>
      </c>
      <c r="J188" s="265">
        <v>635.10000000000014</v>
      </c>
      <c r="K188" s="263">
        <v>626</v>
      </c>
      <c r="L188" s="263">
        <v>613.29999999999995</v>
      </c>
      <c r="M188" s="263">
        <v>32.224789999999999</v>
      </c>
    </row>
    <row r="189" spans="1:13">
      <c r="A189" s="282">
        <v>180</v>
      </c>
      <c r="B189" s="263" t="s">
        <v>176</v>
      </c>
      <c r="C189" s="263">
        <v>480.6</v>
      </c>
      <c r="D189" s="265">
        <v>481.66666666666669</v>
      </c>
      <c r="E189" s="265">
        <v>474.48333333333335</v>
      </c>
      <c r="F189" s="265">
        <v>468.36666666666667</v>
      </c>
      <c r="G189" s="265">
        <v>461.18333333333334</v>
      </c>
      <c r="H189" s="265">
        <v>487.78333333333336</v>
      </c>
      <c r="I189" s="265">
        <v>494.96666666666664</v>
      </c>
      <c r="J189" s="265">
        <v>501.08333333333337</v>
      </c>
      <c r="K189" s="263">
        <v>488.85</v>
      </c>
      <c r="L189" s="263">
        <v>475.55</v>
      </c>
      <c r="M189" s="263">
        <v>22.14884</v>
      </c>
    </row>
    <row r="190" spans="1:13">
      <c r="A190" s="282">
        <v>181</v>
      </c>
      <c r="B190" s="263" t="s">
        <v>275</v>
      </c>
      <c r="C190" s="263">
        <v>557.95000000000005</v>
      </c>
      <c r="D190" s="265">
        <v>557.36666666666667</v>
      </c>
      <c r="E190" s="265">
        <v>552.73333333333335</v>
      </c>
      <c r="F190" s="265">
        <v>547.51666666666665</v>
      </c>
      <c r="G190" s="265">
        <v>542.88333333333333</v>
      </c>
      <c r="H190" s="265">
        <v>562.58333333333337</v>
      </c>
      <c r="I190" s="265">
        <v>567.21666666666681</v>
      </c>
      <c r="J190" s="265">
        <v>572.43333333333339</v>
      </c>
      <c r="K190" s="263">
        <v>562</v>
      </c>
      <c r="L190" s="263">
        <v>552.15</v>
      </c>
      <c r="M190" s="263">
        <v>2.52136</v>
      </c>
    </row>
    <row r="191" spans="1:13">
      <c r="A191" s="282">
        <v>182</v>
      </c>
      <c r="B191" s="263" t="s">
        <v>188</v>
      </c>
      <c r="C191" s="263">
        <v>564.1</v>
      </c>
      <c r="D191" s="265">
        <v>566.90000000000009</v>
      </c>
      <c r="E191" s="265">
        <v>559.35000000000014</v>
      </c>
      <c r="F191" s="265">
        <v>554.6</v>
      </c>
      <c r="G191" s="265">
        <v>547.05000000000007</v>
      </c>
      <c r="H191" s="265">
        <v>571.6500000000002</v>
      </c>
      <c r="I191" s="265">
        <v>579.20000000000016</v>
      </c>
      <c r="J191" s="265">
        <v>583.95000000000027</v>
      </c>
      <c r="K191" s="263">
        <v>574.45000000000005</v>
      </c>
      <c r="L191" s="263">
        <v>562.15</v>
      </c>
      <c r="M191" s="263">
        <v>11.33942</v>
      </c>
    </row>
    <row r="192" spans="1:13">
      <c r="A192" s="282">
        <v>183</v>
      </c>
      <c r="B192" s="263" t="s">
        <v>177</v>
      </c>
      <c r="C192" s="263">
        <v>819.45</v>
      </c>
      <c r="D192" s="265">
        <v>822.2166666666667</v>
      </c>
      <c r="E192" s="265">
        <v>810.48333333333335</v>
      </c>
      <c r="F192" s="265">
        <v>801.51666666666665</v>
      </c>
      <c r="G192" s="265">
        <v>789.7833333333333</v>
      </c>
      <c r="H192" s="265">
        <v>831.18333333333339</v>
      </c>
      <c r="I192" s="265">
        <v>842.91666666666674</v>
      </c>
      <c r="J192" s="265">
        <v>851.88333333333344</v>
      </c>
      <c r="K192" s="263">
        <v>833.95</v>
      </c>
      <c r="L192" s="263">
        <v>813.25</v>
      </c>
      <c r="M192" s="263">
        <v>49.03152</v>
      </c>
    </row>
    <row r="193" spans="1:13">
      <c r="A193" s="282">
        <v>184</v>
      </c>
      <c r="B193" s="263" t="s">
        <v>183</v>
      </c>
      <c r="C193" s="263">
        <v>3317.35</v>
      </c>
      <c r="D193" s="265">
        <v>3306.1333333333337</v>
      </c>
      <c r="E193" s="265">
        <v>3277.2666666666673</v>
      </c>
      <c r="F193" s="265">
        <v>3237.1833333333338</v>
      </c>
      <c r="G193" s="265">
        <v>3208.3166666666675</v>
      </c>
      <c r="H193" s="265">
        <v>3346.2166666666672</v>
      </c>
      <c r="I193" s="265">
        <v>3375.083333333333</v>
      </c>
      <c r="J193" s="265">
        <v>3415.166666666667</v>
      </c>
      <c r="K193" s="263">
        <v>3335</v>
      </c>
      <c r="L193" s="263">
        <v>3266.05</v>
      </c>
      <c r="M193" s="263">
        <v>25.781179999999999</v>
      </c>
    </row>
    <row r="194" spans="1:13">
      <c r="A194" s="282">
        <v>185</v>
      </c>
      <c r="B194" s="263" t="s">
        <v>804</v>
      </c>
      <c r="C194" s="263">
        <v>670.7</v>
      </c>
      <c r="D194" s="265">
        <v>671.56666666666672</v>
      </c>
      <c r="E194" s="265">
        <v>665.93333333333339</v>
      </c>
      <c r="F194" s="265">
        <v>661.16666666666663</v>
      </c>
      <c r="G194" s="265">
        <v>655.5333333333333</v>
      </c>
      <c r="H194" s="265">
        <v>676.33333333333348</v>
      </c>
      <c r="I194" s="265">
        <v>681.96666666666692</v>
      </c>
      <c r="J194" s="265">
        <v>686.73333333333358</v>
      </c>
      <c r="K194" s="263">
        <v>677.2</v>
      </c>
      <c r="L194" s="263">
        <v>666.8</v>
      </c>
      <c r="M194" s="263">
        <v>24.778479999999998</v>
      </c>
    </row>
    <row r="195" spans="1:13">
      <c r="A195" s="282">
        <v>186</v>
      </c>
      <c r="B195" s="263" t="s">
        <v>179</v>
      </c>
      <c r="C195" s="263">
        <v>313.95</v>
      </c>
      <c r="D195" s="265">
        <v>313.75</v>
      </c>
      <c r="E195" s="265">
        <v>307.7</v>
      </c>
      <c r="F195" s="265">
        <v>301.45</v>
      </c>
      <c r="G195" s="265">
        <v>295.39999999999998</v>
      </c>
      <c r="H195" s="265">
        <v>320</v>
      </c>
      <c r="I195" s="265">
        <v>326.04999999999995</v>
      </c>
      <c r="J195" s="265">
        <v>332.3</v>
      </c>
      <c r="K195" s="263">
        <v>319.8</v>
      </c>
      <c r="L195" s="263">
        <v>307.5</v>
      </c>
      <c r="M195" s="263">
        <v>624.59774000000004</v>
      </c>
    </row>
    <row r="196" spans="1:13">
      <c r="A196" s="282">
        <v>187</v>
      </c>
      <c r="B196" s="254" t="s">
        <v>181</v>
      </c>
      <c r="C196" s="254">
        <v>104.95</v>
      </c>
      <c r="D196" s="289">
        <v>105.46666666666665</v>
      </c>
      <c r="E196" s="289">
        <v>104.18333333333331</v>
      </c>
      <c r="F196" s="289">
        <v>103.41666666666666</v>
      </c>
      <c r="G196" s="289">
        <v>102.13333333333331</v>
      </c>
      <c r="H196" s="289">
        <v>106.23333333333331</v>
      </c>
      <c r="I196" s="289">
        <v>107.51666666666664</v>
      </c>
      <c r="J196" s="289">
        <v>108.2833333333333</v>
      </c>
      <c r="K196" s="254">
        <v>106.75</v>
      </c>
      <c r="L196" s="254">
        <v>104.7</v>
      </c>
      <c r="M196" s="254">
        <v>369.10798999999997</v>
      </c>
    </row>
    <row r="197" spans="1:13">
      <c r="A197" s="282">
        <v>188</v>
      </c>
      <c r="B197" s="254" t="s">
        <v>182</v>
      </c>
      <c r="C197" s="254">
        <v>918.4</v>
      </c>
      <c r="D197" s="289">
        <v>918.25</v>
      </c>
      <c r="E197" s="289">
        <v>882.85</v>
      </c>
      <c r="F197" s="289">
        <v>847.30000000000007</v>
      </c>
      <c r="G197" s="289">
        <v>811.90000000000009</v>
      </c>
      <c r="H197" s="289">
        <v>953.8</v>
      </c>
      <c r="I197" s="289">
        <v>989.2</v>
      </c>
      <c r="J197" s="289">
        <v>1024.75</v>
      </c>
      <c r="K197" s="254">
        <v>953.65</v>
      </c>
      <c r="L197" s="254">
        <v>882.7</v>
      </c>
      <c r="M197" s="254">
        <v>530.63055999999995</v>
      </c>
    </row>
    <row r="198" spans="1:13">
      <c r="A198" s="282">
        <v>189</v>
      </c>
      <c r="B198" s="254" t="s">
        <v>184</v>
      </c>
      <c r="C198" s="254">
        <v>1029</v>
      </c>
      <c r="D198" s="289">
        <v>1027.95</v>
      </c>
      <c r="E198" s="289">
        <v>1006.0500000000002</v>
      </c>
      <c r="F198" s="289">
        <v>983.10000000000014</v>
      </c>
      <c r="G198" s="289">
        <v>961.20000000000027</v>
      </c>
      <c r="H198" s="289">
        <v>1050.9000000000001</v>
      </c>
      <c r="I198" s="289">
        <v>1072.8000000000002</v>
      </c>
      <c r="J198" s="289">
        <v>1095.75</v>
      </c>
      <c r="K198" s="254">
        <v>1049.8499999999999</v>
      </c>
      <c r="L198" s="254">
        <v>1005</v>
      </c>
      <c r="M198" s="254">
        <v>67.371179999999995</v>
      </c>
    </row>
    <row r="199" spans="1:13">
      <c r="A199" s="282">
        <v>190</v>
      </c>
      <c r="B199" s="254" t="s">
        <v>164</v>
      </c>
      <c r="C199" s="254">
        <v>1067</v>
      </c>
      <c r="D199" s="289">
        <v>1060.4166666666667</v>
      </c>
      <c r="E199" s="289">
        <v>1043.8333333333335</v>
      </c>
      <c r="F199" s="289">
        <v>1020.6666666666667</v>
      </c>
      <c r="G199" s="289">
        <v>1004.0833333333335</v>
      </c>
      <c r="H199" s="289">
        <v>1083.5833333333335</v>
      </c>
      <c r="I199" s="289">
        <v>1100.166666666667</v>
      </c>
      <c r="J199" s="289">
        <v>1123.3333333333335</v>
      </c>
      <c r="K199" s="254">
        <v>1077</v>
      </c>
      <c r="L199" s="254">
        <v>1037.25</v>
      </c>
      <c r="M199" s="254">
        <v>4.6492599999999999</v>
      </c>
    </row>
    <row r="200" spans="1:13">
      <c r="A200" s="282">
        <v>191</v>
      </c>
      <c r="B200" s="254" t="s">
        <v>185</v>
      </c>
      <c r="C200" s="254">
        <v>1571.3</v>
      </c>
      <c r="D200" s="289">
        <v>1558.6000000000001</v>
      </c>
      <c r="E200" s="289">
        <v>1538.2000000000003</v>
      </c>
      <c r="F200" s="289">
        <v>1505.1000000000001</v>
      </c>
      <c r="G200" s="289">
        <v>1484.7000000000003</v>
      </c>
      <c r="H200" s="289">
        <v>1591.7000000000003</v>
      </c>
      <c r="I200" s="289">
        <v>1612.1000000000004</v>
      </c>
      <c r="J200" s="289">
        <v>1645.2000000000003</v>
      </c>
      <c r="K200" s="254">
        <v>1579</v>
      </c>
      <c r="L200" s="254">
        <v>1525.5</v>
      </c>
      <c r="M200" s="254">
        <v>20.859190000000002</v>
      </c>
    </row>
    <row r="201" spans="1:13">
      <c r="A201" s="282">
        <v>192</v>
      </c>
      <c r="B201" s="254" t="s">
        <v>186</v>
      </c>
      <c r="C201" s="254">
        <v>2549.3000000000002</v>
      </c>
      <c r="D201" s="289">
        <v>2551.35</v>
      </c>
      <c r="E201" s="289">
        <v>2526.6999999999998</v>
      </c>
      <c r="F201" s="289">
        <v>2504.1</v>
      </c>
      <c r="G201" s="289">
        <v>2479.4499999999998</v>
      </c>
      <c r="H201" s="289">
        <v>2573.9499999999998</v>
      </c>
      <c r="I201" s="289">
        <v>2598.6000000000004</v>
      </c>
      <c r="J201" s="289">
        <v>2621.1999999999998</v>
      </c>
      <c r="K201" s="254">
        <v>2576</v>
      </c>
      <c r="L201" s="254">
        <v>2528.75</v>
      </c>
      <c r="M201" s="254">
        <v>4.1465300000000003</v>
      </c>
    </row>
    <row r="202" spans="1:13">
      <c r="A202" s="282">
        <v>193</v>
      </c>
      <c r="B202" s="254" t="s">
        <v>187</v>
      </c>
      <c r="C202" s="254">
        <v>422.5</v>
      </c>
      <c r="D202" s="289">
        <v>423.48333333333329</v>
      </c>
      <c r="E202" s="289">
        <v>418.41666666666657</v>
      </c>
      <c r="F202" s="289">
        <v>414.33333333333326</v>
      </c>
      <c r="G202" s="289">
        <v>409.26666666666654</v>
      </c>
      <c r="H202" s="289">
        <v>427.56666666666661</v>
      </c>
      <c r="I202" s="289">
        <v>432.63333333333333</v>
      </c>
      <c r="J202" s="289">
        <v>436.71666666666664</v>
      </c>
      <c r="K202" s="254">
        <v>428.55</v>
      </c>
      <c r="L202" s="254">
        <v>419.4</v>
      </c>
      <c r="M202" s="254">
        <v>13.30315</v>
      </c>
    </row>
    <row r="203" spans="1:13">
      <c r="A203" s="282">
        <v>194</v>
      </c>
      <c r="B203" s="254" t="s">
        <v>510</v>
      </c>
      <c r="C203" s="254">
        <v>729.75</v>
      </c>
      <c r="D203" s="289">
        <v>728.86666666666667</v>
      </c>
      <c r="E203" s="289">
        <v>721.43333333333339</v>
      </c>
      <c r="F203" s="289">
        <v>713.11666666666667</v>
      </c>
      <c r="G203" s="289">
        <v>705.68333333333339</v>
      </c>
      <c r="H203" s="289">
        <v>737.18333333333339</v>
      </c>
      <c r="I203" s="289">
        <v>744.61666666666656</v>
      </c>
      <c r="J203" s="289">
        <v>752.93333333333339</v>
      </c>
      <c r="K203" s="254">
        <v>736.3</v>
      </c>
      <c r="L203" s="254">
        <v>720.55</v>
      </c>
      <c r="M203" s="254">
        <v>6.1321099999999999</v>
      </c>
    </row>
    <row r="204" spans="1:13">
      <c r="A204" s="282">
        <v>195</v>
      </c>
      <c r="B204" s="254" t="s">
        <v>193</v>
      </c>
      <c r="C204" s="254">
        <v>651.6</v>
      </c>
      <c r="D204" s="289">
        <v>655.4</v>
      </c>
      <c r="E204" s="289">
        <v>646.19999999999993</v>
      </c>
      <c r="F204" s="289">
        <v>640.79999999999995</v>
      </c>
      <c r="G204" s="289">
        <v>631.59999999999991</v>
      </c>
      <c r="H204" s="289">
        <v>660.8</v>
      </c>
      <c r="I204" s="289">
        <v>670</v>
      </c>
      <c r="J204" s="289">
        <v>675.4</v>
      </c>
      <c r="K204" s="254">
        <v>664.6</v>
      </c>
      <c r="L204" s="254">
        <v>650</v>
      </c>
      <c r="M204" s="254">
        <v>39.263590000000001</v>
      </c>
    </row>
    <row r="205" spans="1:13">
      <c r="A205" s="282">
        <v>196</v>
      </c>
      <c r="B205" s="254" t="s">
        <v>191</v>
      </c>
      <c r="C205" s="254">
        <v>6971.25</v>
      </c>
      <c r="D205" s="289">
        <v>6935.9666666666672</v>
      </c>
      <c r="E205" s="289">
        <v>6819.0833333333339</v>
      </c>
      <c r="F205" s="289">
        <v>6666.916666666667</v>
      </c>
      <c r="G205" s="289">
        <v>6550.0333333333338</v>
      </c>
      <c r="H205" s="289">
        <v>7088.1333333333341</v>
      </c>
      <c r="I205" s="289">
        <v>7205.0166666666673</v>
      </c>
      <c r="J205" s="289">
        <v>7357.1833333333343</v>
      </c>
      <c r="K205" s="254">
        <v>7052.85</v>
      </c>
      <c r="L205" s="254">
        <v>6783.8</v>
      </c>
      <c r="M205" s="254">
        <v>6.3529799999999996</v>
      </c>
    </row>
    <row r="206" spans="1:13">
      <c r="A206" s="282">
        <v>197</v>
      </c>
      <c r="B206" s="254" t="s">
        <v>192</v>
      </c>
      <c r="C206" s="254">
        <v>36.6</v>
      </c>
      <c r="D206" s="289">
        <v>36.75</v>
      </c>
      <c r="E206" s="289">
        <v>36.25</v>
      </c>
      <c r="F206" s="289">
        <v>35.9</v>
      </c>
      <c r="G206" s="289">
        <v>35.4</v>
      </c>
      <c r="H206" s="289">
        <v>37.1</v>
      </c>
      <c r="I206" s="289">
        <v>37.6</v>
      </c>
      <c r="J206" s="289">
        <v>37.950000000000003</v>
      </c>
      <c r="K206" s="254">
        <v>37.25</v>
      </c>
      <c r="L206" s="254">
        <v>36.4</v>
      </c>
      <c r="M206" s="254">
        <v>76.149379999999994</v>
      </c>
    </row>
    <row r="207" spans="1:13">
      <c r="A207" s="282">
        <v>198</v>
      </c>
      <c r="B207" s="254" t="s">
        <v>189</v>
      </c>
      <c r="C207" s="254">
        <v>1129.95</v>
      </c>
      <c r="D207" s="289">
        <v>1132.8833333333332</v>
      </c>
      <c r="E207" s="289">
        <v>1118.7666666666664</v>
      </c>
      <c r="F207" s="289">
        <v>1107.5833333333333</v>
      </c>
      <c r="G207" s="289">
        <v>1093.4666666666665</v>
      </c>
      <c r="H207" s="289">
        <v>1144.0666666666664</v>
      </c>
      <c r="I207" s="289">
        <v>1158.1833333333332</v>
      </c>
      <c r="J207" s="289">
        <v>1169.3666666666663</v>
      </c>
      <c r="K207" s="254">
        <v>1147</v>
      </c>
      <c r="L207" s="254">
        <v>1121.7</v>
      </c>
      <c r="M207" s="254">
        <v>4.7113300000000002</v>
      </c>
    </row>
    <row r="208" spans="1:13">
      <c r="A208" s="282">
        <v>199</v>
      </c>
      <c r="B208" s="254" t="s">
        <v>141</v>
      </c>
      <c r="C208" s="254">
        <v>546.45000000000005</v>
      </c>
      <c r="D208" s="289">
        <v>548.25</v>
      </c>
      <c r="E208" s="289">
        <v>541.79999999999995</v>
      </c>
      <c r="F208" s="289">
        <v>537.15</v>
      </c>
      <c r="G208" s="289">
        <v>530.69999999999993</v>
      </c>
      <c r="H208" s="289">
        <v>552.9</v>
      </c>
      <c r="I208" s="289">
        <v>559.35</v>
      </c>
      <c r="J208" s="289">
        <v>564</v>
      </c>
      <c r="K208" s="254">
        <v>554.70000000000005</v>
      </c>
      <c r="L208" s="254">
        <v>543.6</v>
      </c>
      <c r="M208" s="254">
        <v>13.451320000000001</v>
      </c>
    </row>
    <row r="209" spans="1:13">
      <c r="A209" s="282">
        <v>200</v>
      </c>
      <c r="B209" s="254" t="s">
        <v>277</v>
      </c>
      <c r="C209" s="254">
        <v>242.3</v>
      </c>
      <c r="D209" s="289">
        <v>244.73333333333335</v>
      </c>
      <c r="E209" s="289">
        <v>238.66666666666669</v>
      </c>
      <c r="F209" s="289">
        <v>235.03333333333333</v>
      </c>
      <c r="G209" s="289">
        <v>228.96666666666667</v>
      </c>
      <c r="H209" s="289">
        <v>248.3666666666667</v>
      </c>
      <c r="I209" s="289">
        <v>254.43333333333337</v>
      </c>
      <c r="J209" s="289">
        <v>258.06666666666672</v>
      </c>
      <c r="K209" s="254">
        <v>250.8</v>
      </c>
      <c r="L209" s="254">
        <v>241.1</v>
      </c>
      <c r="M209" s="254">
        <v>28.5303</v>
      </c>
    </row>
    <row r="210" spans="1:13">
      <c r="A210" s="282">
        <v>201</v>
      </c>
      <c r="B210" s="254" t="s">
        <v>522</v>
      </c>
      <c r="C210" s="254">
        <v>1001.15</v>
      </c>
      <c r="D210" s="289">
        <v>1009.4166666666666</v>
      </c>
      <c r="E210" s="289">
        <v>988.83333333333326</v>
      </c>
      <c r="F210" s="289">
        <v>976.51666666666665</v>
      </c>
      <c r="G210" s="289">
        <v>955.93333333333328</v>
      </c>
      <c r="H210" s="289">
        <v>1021.7333333333332</v>
      </c>
      <c r="I210" s="289">
        <v>1042.3166666666666</v>
      </c>
      <c r="J210" s="289">
        <v>1054.6333333333332</v>
      </c>
      <c r="K210" s="254">
        <v>1030</v>
      </c>
      <c r="L210" s="254">
        <v>997.1</v>
      </c>
      <c r="M210" s="254">
        <v>1.1565300000000001</v>
      </c>
    </row>
    <row r="211" spans="1:13">
      <c r="A211" s="282">
        <v>202</v>
      </c>
      <c r="B211" s="254" t="s">
        <v>118</v>
      </c>
      <c r="C211" s="254">
        <v>9.4</v>
      </c>
      <c r="D211" s="289">
        <v>9.5666666666666682</v>
      </c>
      <c r="E211" s="289">
        <v>9.1833333333333371</v>
      </c>
      <c r="F211" s="289">
        <v>8.9666666666666686</v>
      </c>
      <c r="G211" s="289">
        <v>8.5833333333333375</v>
      </c>
      <c r="H211" s="289">
        <v>9.7833333333333368</v>
      </c>
      <c r="I211" s="289">
        <v>10.166666666666666</v>
      </c>
      <c r="J211" s="289">
        <v>10.383333333333336</v>
      </c>
      <c r="K211" s="254">
        <v>9.9499999999999993</v>
      </c>
      <c r="L211" s="254">
        <v>9.35</v>
      </c>
      <c r="M211" s="254">
        <v>1744.6180400000001</v>
      </c>
    </row>
    <row r="212" spans="1:13">
      <c r="A212" s="282">
        <v>203</v>
      </c>
      <c r="B212" s="254" t="s">
        <v>195</v>
      </c>
      <c r="C212" s="254">
        <v>1004.25</v>
      </c>
      <c r="D212" s="289">
        <v>1007.0166666666668</v>
      </c>
      <c r="E212" s="289">
        <v>997.23333333333358</v>
      </c>
      <c r="F212" s="289">
        <v>990.21666666666681</v>
      </c>
      <c r="G212" s="289">
        <v>980.43333333333362</v>
      </c>
      <c r="H212" s="289">
        <v>1014.0333333333335</v>
      </c>
      <c r="I212" s="289">
        <v>1023.8166666666666</v>
      </c>
      <c r="J212" s="289">
        <v>1030.8333333333335</v>
      </c>
      <c r="K212" s="254">
        <v>1016.8</v>
      </c>
      <c r="L212" s="254">
        <v>1000</v>
      </c>
      <c r="M212" s="254">
        <v>11.55524</v>
      </c>
    </row>
    <row r="213" spans="1:13">
      <c r="A213" s="282">
        <v>204</v>
      </c>
      <c r="B213" s="254" t="s">
        <v>528</v>
      </c>
      <c r="C213" s="254">
        <v>2196.1999999999998</v>
      </c>
      <c r="D213" s="289">
        <v>2202.1833333333329</v>
      </c>
      <c r="E213" s="289">
        <v>2179.1666666666661</v>
      </c>
      <c r="F213" s="289">
        <v>2162.1333333333332</v>
      </c>
      <c r="G213" s="289">
        <v>2139.1166666666663</v>
      </c>
      <c r="H213" s="289">
        <v>2219.2166666666658</v>
      </c>
      <c r="I213" s="289">
        <v>2242.2333333333331</v>
      </c>
      <c r="J213" s="289">
        <v>2259.2666666666655</v>
      </c>
      <c r="K213" s="254">
        <v>2225.1999999999998</v>
      </c>
      <c r="L213" s="254">
        <v>2185.15</v>
      </c>
      <c r="M213" s="254">
        <v>0.87599000000000005</v>
      </c>
    </row>
    <row r="214" spans="1:13">
      <c r="A214" s="282">
        <v>205</v>
      </c>
      <c r="B214" s="254" t="s">
        <v>196</v>
      </c>
      <c r="C214" s="289">
        <v>442.1</v>
      </c>
      <c r="D214" s="289">
        <v>442.68333333333334</v>
      </c>
      <c r="E214" s="289">
        <v>439.41666666666669</v>
      </c>
      <c r="F214" s="289">
        <v>436.73333333333335</v>
      </c>
      <c r="G214" s="289">
        <v>433.4666666666667</v>
      </c>
      <c r="H214" s="289">
        <v>445.36666666666667</v>
      </c>
      <c r="I214" s="289">
        <v>448.63333333333333</v>
      </c>
      <c r="J214" s="289">
        <v>451.31666666666666</v>
      </c>
      <c r="K214" s="289">
        <v>445.95</v>
      </c>
      <c r="L214" s="289">
        <v>440</v>
      </c>
      <c r="M214" s="289">
        <v>129.16614000000001</v>
      </c>
    </row>
    <row r="215" spans="1:13">
      <c r="A215" s="282">
        <v>206</v>
      </c>
      <c r="B215" s="254" t="s">
        <v>197</v>
      </c>
      <c r="C215" s="289">
        <v>15.55</v>
      </c>
      <c r="D215" s="289">
        <v>15.583333333333334</v>
      </c>
      <c r="E215" s="289">
        <v>15.466666666666669</v>
      </c>
      <c r="F215" s="289">
        <v>15.383333333333335</v>
      </c>
      <c r="G215" s="289">
        <v>15.266666666666669</v>
      </c>
      <c r="H215" s="289">
        <v>15.666666666666668</v>
      </c>
      <c r="I215" s="289">
        <v>15.783333333333331</v>
      </c>
      <c r="J215" s="289">
        <v>15.866666666666667</v>
      </c>
      <c r="K215" s="289">
        <v>15.7</v>
      </c>
      <c r="L215" s="289">
        <v>15.5</v>
      </c>
      <c r="M215" s="289">
        <v>451.04505999999998</v>
      </c>
    </row>
    <row r="216" spans="1:13">
      <c r="A216" s="282">
        <v>207</v>
      </c>
      <c r="B216" s="254" t="s">
        <v>198</v>
      </c>
      <c r="C216" s="289">
        <v>201.95</v>
      </c>
      <c r="D216" s="289">
        <v>202.58333333333334</v>
      </c>
      <c r="E216" s="289">
        <v>199.9666666666667</v>
      </c>
      <c r="F216" s="289">
        <v>197.98333333333335</v>
      </c>
      <c r="G216" s="289">
        <v>195.3666666666667</v>
      </c>
      <c r="H216" s="289">
        <v>204.56666666666669</v>
      </c>
      <c r="I216" s="289">
        <v>207.18333333333331</v>
      </c>
      <c r="J216" s="289">
        <v>209.16666666666669</v>
      </c>
      <c r="K216" s="289">
        <v>205.2</v>
      </c>
      <c r="L216" s="289">
        <v>200.6</v>
      </c>
      <c r="M216" s="289">
        <v>86.959410000000005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C22" sqref="C22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43"/>
      <c r="B1" s="543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44295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40" t="s">
        <v>16</v>
      </c>
      <c r="B9" s="541" t="s">
        <v>18</v>
      </c>
      <c r="C9" s="539" t="s">
        <v>19</v>
      </c>
      <c r="D9" s="539" t="s">
        <v>20</v>
      </c>
      <c r="E9" s="539" t="s">
        <v>21</v>
      </c>
      <c r="F9" s="539"/>
      <c r="G9" s="539"/>
      <c r="H9" s="539" t="s">
        <v>22</v>
      </c>
      <c r="I9" s="539"/>
      <c r="J9" s="539"/>
      <c r="K9" s="260"/>
      <c r="L9" s="267"/>
      <c r="M9" s="268"/>
    </row>
    <row r="10" spans="1:15" ht="42.75" customHeight="1">
      <c r="A10" s="535"/>
      <c r="B10" s="537"/>
      <c r="C10" s="542" t="s">
        <v>23</v>
      </c>
      <c r="D10" s="542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97" t="s">
        <v>284</v>
      </c>
      <c r="C11" s="494">
        <v>28019.5</v>
      </c>
      <c r="D11" s="495">
        <v>27793.883333333331</v>
      </c>
      <c r="E11" s="495">
        <v>27337.766666666663</v>
      </c>
      <c r="F11" s="495">
        <v>26656.033333333333</v>
      </c>
      <c r="G11" s="495">
        <v>26199.916666666664</v>
      </c>
      <c r="H11" s="495">
        <v>28475.616666666661</v>
      </c>
      <c r="I11" s="495">
        <v>28931.73333333333</v>
      </c>
      <c r="J11" s="495">
        <v>29613.46666666666</v>
      </c>
      <c r="K11" s="494">
        <v>28250</v>
      </c>
      <c r="L11" s="494">
        <v>27112.15</v>
      </c>
      <c r="M11" s="494">
        <v>4.385E-2</v>
      </c>
    </row>
    <row r="12" spans="1:15" ht="12" customHeight="1">
      <c r="A12" s="254">
        <v>2</v>
      </c>
      <c r="B12" s="497" t="s">
        <v>785</v>
      </c>
      <c r="C12" s="494">
        <v>1396.3</v>
      </c>
      <c r="D12" s="495">
        <v>1392.3333333333333</v>
      </c>
      <c r="E12" s="495">
        <v>1379.1666666666665</v>
      </c>
      <c r="F12" s="495">
        <v>1362.0333333333333</v>
      </c>
      <c r="G12" s="495">
        <v>1348.8666666666666</v>
      </c>
      <c r="H12" s="495">
        <v>1409.4666666666665</v>
      </c>
      <c r="I12" s="495">
        <v>1422.633333333333</v>
      </c>
      <c r="J12" s="495">
        <v>1439.7666666666664</v>
      </c>
      <c r="K12" s="494">
        <v>1405.5</v>
      </c>
      <c r="L12" s="494">
        <v>1375.2</v>
      </c>
      <c r="M12" s="494">
        <v>0.47375</v>
      </c>
    </row>
    <row r="13" spans="1:15" ht="12" customHeight="1">
      <c r="A13" s="254">
        <v>3</v>
      </c>
      <c r="B13" s="497" t="s">
        <v>816</v>
      </c>
      <c r="C13" s="494">
        <v>1491.65</v>
      </c>
      <c r="D13" s="495">
        <v>1498.7</v>
      </c>
      <c r="E13" s="495">
        <v>1472.4</v>
      </c>
      <c r="F13" s="495">
        <v>1453.15</v>
      </c>
      <c r="G13" s="495">
        <v>1426.8500000000001</v>
      </c>
      <c r="H13" s="495">
        <v>1517.95</v>
      </c>
      <c r="I13" s="495">
        <v>1544.2499999999998</v>
      </c>
      <c r="J13" s="495">
        <v>1563.5</v>
      </c>
      <c r="K13" s="494">
        <v>1525</v>
      </c>
      <c r="L13" s="494">
        <v>1479.45</v>
      </c>
      <c r="M13" s="494">
        <v>0.24229999999999999</v>
      </c>
    </row>
    <row r="14" spans="1:15" ht="12" customHeight="1">
      <c r="A14" s="254">
        <v>4</v>
      </c>
      <c r="B14" s="497" t="s">
        <v>38</v>
      </c>
      <c r="C14" s="494">
        <v>1981.65</v>
      </c>
      <c r="D14" s="495">
        <v>1971.8833333333332</v>
      </c>
      <c r="E14" s="495">
        <v>1933.7666666666664</v>
      </c>
      <c r="F14" s="495">
        <v>1885.8833333333332</v>
      </c>
      <c r="G14" s="495">
        <v>1847.7666666666664</v>
      </c>
      <c r="H14" s="495">
        <v>2019.7666666666664</v>
      </c>
      <c r="I14" s="495">
        <v>2057.8833333333332</v>
      </c>
      <c r="J14" s="495">
        <v>2105.7666666666664</v>
      </c>
      <c r="K14" s="494">
        <v>2010</v>
      </c>
      <c r="L14" s="494">
        <v>1924</v>
      </c>
      <c r="M14" s="494">
        <v>9.4827700000000004</v>
      </c>
    </row>
    <row r="15" spans="1:15" ht="12" customHeight="1">
      <c r="A15" s="254">
        <v>5</v>
      </c>
      <c r="B15" s="497" t="s">
        <v>285</v>
      </c>
      <c r="C15" s="494">
        <v>1957.2</v>
      </c>
      <c r="D15" s="495">
        <v>1968.9166666666667</v>
      </c>
      <c r="E15" s="495">
        <v>1938.2833333333335</v>
      </c>
      <c r="F15" s="495">
        <v>1919.3666666666668</v>
      </c>
      <c r="G15" s="495">
        <v>1888.7333333333336</v>
      </c>
      <c r="H15" s="495">
        <v>1987.8333333333335</v>
      </c>
      <c r="I15" s="495">
        <v>2018.4666666666667</v>
      </c>
      <c r="J15" s="495">
        <v>2037.3833333333334</v>
      </c>
      <c r="K15" s="494">
        <v>1999.55</v>
      </c>
      <c r="L15" s="494">
        <v>1950</v>
      </c>
      <c r="M15" s="494">
        <v>0.15504000000000001</v>
      </c>
    </row>
    <row r="16" spans="1:15" ht="12" customHeight="1">
      <c r="A16" s="254">
        <v>6</v>
      </c>
      <c r="B16" s="497" t="s">
        <v>286</v>
      </c>
      <c r="C16" s="494">
        <v>1269.0999999999999</v>
      </c>
      <c r="D16" s="495">
        <v>1270.7833333333333</v>
      </c>
      <c r="E16" s="495">
        <v>1258.3166666666666</v>
      </c>
      <c r="F16" s="495">
        <v>1247.5333333333333</v>
      </c>
      <c r="G16" s="495">
        <v>1235.0666666666666</v>
      </c>
      <c r="H16" s="495">
        <v>1281.5666666666666</v>
      </c>
      <c r="I16" s="495">
        <v>1294.0333333333333</v>
      </c>
      <c r="J16" s="495">
        <v>1304.8166666666666</v>
      </c>
      <c r="K16" s="494">
        <v>1283.25</v>
      </c>
      <c r="L16" s="494">
        <v>1260</v>
      </c>
      <c r="M16" s="494">
        <v>1.2973600000000001</v>
      </c>
    </row>
    <row r="17" spans="1:13" ht="12" customHeight="1">
      <c r="A17" s="254">
        <v>7</v>
      </c>
      <c r="B17" s="497" t="s">
        <v>222</v>
      </c>
      <c r="C17" s="494">
        <v>1251.9000000000001</v>
      </c>
      <c r="D17" s="495">
        <v>1250.3</v>
      </c>
      <c r="E17" s="495">
        <v>1235.5999999999999</v>
      </c>
      <c r="F17" s="495">
        <v>1219.3</v>
      </c>
      <c r="G17" s="495">
        <v>1204.5999999999999</v>
      </c>
      <c r="H17" s="495">
        <v>1266.5999999999999</v>
      </c>
      <c r="I17" s="495">
        <v>1281.3000000000002</v>
      </c>
      <c r="J17" s="495">
        <v>1297.5999999999999</v>
      </c>
      <c r="K17" s="494">
        <v>1265</v>
      </c>
      <c r="L17" s="494">
        <v>1234</v>
      </c>
      <c r="M17" s="494">
        <v>9.64208</v>
      </c>
    </row>
    <row r="18" spans="1:13" ht="12" customHeight="1">
      <c r="A18" s="254">
        <v>8</v>
      </c>
      <c r="B18" s="497" t="s">
        <v>734</v>
      </c>
      <c r="C18" s="494">
        <v>712.3</v>
      </c>
      <c r="D18" s="495">
        <v>711.68333333333328</v>
      </c>
      <c r="E18" s="495">
        <v>702.46666666666658</v>
      </c>
      <c r="F18" s="495">
        <v>692.63333333333333</v>
      </c>
      <c r="G18" s="495">
        <v>683.41666666666663</v>
      </c>
      <c r="H18" s="495">
        <v>721.51666666666654</v>
      </c>
      <c r="I18" s="495">
        <v>730.73333333333323</v>
      </c>
      <c r="J18" s="495">
        <v>740.56666666666649</v>
      </c>
      <c r="K18" s="494">
        <v>720.9</v>
      </c>
      <c r="L18" s="494">
        <v>701.85</v>
      </c>
      <c r="M18" s="494">
        <v>5.2959399999999999</v>
      </c>
    </row>
    <row r="19" spans="1:13" ht="12" customHeight="1">
      <c r="A19" s="254">
        <v>9</v>
      </c>
      <c r="B19" s="497" t="s">
        <v>735</v>
      </c>
      <c r="C19" s="494">
        <v>1421.5</v>
      </c>
      <c r="D19" s="495">
        <v>1426.7166666666665</v>
      </c>
      <c r="E19" s="495">
        <v>1403.4333333333329</v>
      </c>
      <c r="F19" s="495">
        <v>1385.3666666666666</v>
      </c>
      <c r="G19" s="495">
        <v>1362.083333333333</v>
      </c>
      <c r="H19" s="495">
        <v>1444.7833333333328</v>
      </c>
      <c r="I19" s="495">
        <v>1468.0666666666662</v>
      </c>
      <c r="J19" s="495">
        <v>1486.1333333333328</v>
      </c>
      <c r="K19" s="494">
        <v>1450</v>
      </c>
      <c r="L19" s="494">
        <v>1408.65</v>
      </c>
      <c r="M19" s="494">
        <v>6.5906599999999997</v>
      </c>
    </row>
    <row r="20" spans="1:13" ht="12" customHeight="1">
      <c r="A20" s="254">
        <v>10</v>
      </c>
      <c r="B20" s="497" t="s">
        <v>287</v>
      </c>
      <c r="C20" s="494">
        <v>2389.5500000000002</v>
      </c>
      <c r="D20" s="495">
        <v>2395.8666666666668</v>
      </c>
      <c r="E20" s="495">
        <v>2356.7333333333336</v>
      </c>
      <c r="F20" s="495">
        <v>2323.916666666667</v>
      </c>
      <c r="G20" s="495">
        <v>2284.7833333333338</v>
      </c>
      <c r="H20" s="495">
        <v>2428.6833333333334</v>
      </c>
      <c r="I20" s="495">
        <v>2467.8166666666666</v>
      </c>
      <c r="J20" s="495">
        <v>2500.6333333333332</v>
      </c>
      <c r="K20" s="494">
        <v>2435</v>
      </c>
      <c r="L20" s="494">
        <v>2363.0500000000002</v>
      </c>
      <c r="M20" s="494">
        <v>0.16888</v>
      </c>
    </row>
    <row r="21" spans="1:13" ht="12" customHeight="1">
      <c r="A21" s="254">
        <v>11</v>
      </c>
      <c r="B21" s="497" t="s">
        <v>288</v>
      </c>
      <c r="C21" s="494">
        <v>14963.35</v>
      </c>
      <c r="D21" s="495">
        <v>15025.283333333333</v>
      </c>
      <c r="E21" s="495">
        <v>14650.566666666666</v>
      </c>
      <c r="F21" s="495">
        <v>14337.783333333333</v>
      </c>
      <c r="G21" s="495">
        <v>13963.066666666666</v>
      </c>
      <c r="H21" s="495">
        <v>15338.066666666666</v>
      </c>
      <c r="I21" s="495">
        <v>15712.783333333333</v>
      </c>
      <c r="J21" s="495">
        <v>16025.566666666666</v>
      </c>
      <c r="K21" s="494">
        <v>15400</v>
      </c>
      <c r="L21" s="494">
        <v>14712.5</v>
      </c>
      <c r="M21" s="494">
        <v>0.18239</v>
      </c>
    </row>
    <row r="22" spans="1:13" ht="12" customHeight="1">
      <c r="A22" s="254">
        <v>12</v>
      </c>
      <c r="B22" s="497" t="s">
        <v>40</v>
      </c>
      <c r="C22" s="494">
        <v>1162.5</v>
      </c>
      <c r="D22" s="495">
        <v>1163.75</v>
      </c>
      <c r="E22" s="495">
        <v>1136.5</v>
      </c>
      <c r="F22" s="495">
        <v>1110.5</v>
      </c>
      <c r="G22" s="495">
        <v>1083.25</v>
      </c>
      <c r="H22" s="495">
        <v>1189.75</v>
      </c>
      <c r="I22" s="495">
        <v>1217</v>
      </c>
      <c r="J22" s="495">
        <v>1243</v>
      </c>
      <c r="K22" s="494">
        <v>1191</v>
      </c>
      <c r="L22" s="494">
        <v>1137.75</v>
      </c>
      <c r="M22" s="494">
        <v>124.04773</v>
      </c>
    </row>
    <row r="23" spans="1:13">
      <c r="A23" s="254">
        <v>13</v>
      </c>
      <c r="B23" s="497" t="s">
        <v>289</v>
      </c>
      <c r="C23" s="494">
        <v>1165.5</v>
      </c>
      <c r="D23" s="495">
        <v>1173.8833333333334</v>
      </c>
      <c r="E23" s="495">
        <v>1151.6166666666668</v>
      </c>
      <c r="F23" s="495">
        <v>1137.7333333333333</v>
      </c>
      <c r="G23" s="495">
        <v>1115.4666666666667</v>
      </c>
      <c r="H23" s="495">
        <v>1187.7666666666669</v>
      </c>
      <c r="I23" s="495">
        <v>1210.0333333333338</v>
      </c>
      <c r="J23" s="495">
        <v>1223.916666666667</v>
      </c>
      <c r="K23" s="494">
        <v>1196.1500000000001</v>
      </c>
      <c r="L23" s="494">
        <v>1160</v>
      </c>
      <c r="M23" s="494">
        <v>4.6214199999999996</v>
      </c>
    </row>
    <row r="24" spans="1:13">
      <c r="A24" s="254">
        <v>14</v>
      </c>
      <c r="B24" s="497" t="s">
        <v>41</v>
      </c>
      <c r="C24" s="494">
        <v>823</v>
      </c>
      <c r="D24" s="495">
        <v>822.33333333333337</v>
      </c>
      <c r="E24" s="495">
        <v>806.66666666666674</v>
      </c>
      <c r="F24" s="495">
        <v>790.33333333333337</v>
      </c>
      <c r="G24" s="495">
        <v>774.66666666666674</v>
      </c>
      <c r="H24" s="495">
        <v>838.66666666666674</v>
      </c>
      <c r="I24" s="495">
        <v>854.33333333333348</v>
      </c>
      <c r="J24" s="495">
        <v>870.66666666666674</v>
      </c>
      <c r="K24" s="494">
        <v>838</v>
      </c>
      <c r="L24" s="494">
        <v>806</v>
      </c>
      <c r="M24" s="494">
        <v>340.25873000000001</v>
      </c>
    </row>
    <row r="25" spans="1:13">
      <c r="A25" s="254">
        <v>15</v>
      </c>
      <c r="B25" s="497" t="s">
        <v>831</v>
      </c>
      <c r="C25" s="494">
        <v>993.25</v>
      </c>
      <c r="D25" s="495">
        <v>1028.8333333333333</v>
      </c>
      <c r="E25" s="495">
        <v>957.66666666666652</v>
      </c>
      <c r="F25" s="495">
        <v>922.08333333333326</v>
      </c>
      <c r="G25" s="495">
        <v>850.91666666666652</v>
      </c>
      <c r="H25" s="495">
        <v>1064.4166666666665</v>
      </c>
      <c r="I25" s="495">
        <v>1135.583333333333</v>
      </c>
      <c r="J25" s="495">
        <v>1171.1666666666665</v>
      </c>
      <c r="K25" s="494">
        <v>1100</v>
      </c>
      <c r="L25" s="494">
        <v>993.25</v>
      </c>
      <c r="M25" s="494">
        <v>33.634349999999998</v>
      </c>
    </row>
    <row r="26" spans="1:13">
      <c r="A26" s="254">
        <v>16</v>
      </c>
      <c r="B26" s="497" t="s">
        <v>290</v>
      </c>
      <c r="C26" s="494">
        <v>1002.4</v>
      </c>
      <c r="D26" s="495">
        <v>1026.6000000000001</v>
      </c>
      <c r="E26" s="495">
        <v>978.20000000000027</v>
      </c>
      <c r="F26" s="495">
        <v>954.00000000000011</v>
      </c>
      <c r="G26" s="495">
        <v>905.60000000000025</v>
      </c>
      <c r="H26" s="495">
        <v>1050.8000000000002</v>
      </c>
      <c r="I26" s="495">
        <v>1099.2000000000003</v>
      </c>
      <c r="J26" s="495">
        <v>1123.4000000000003</v>
      </c>
      <c r="K26" s="494">
        <v>1075</v>
      </c>
      <c r="L26" s="494">
        <v>1002.4</v>
      </c>
      <c r="M26" s="494">
        <v>7.35982</v>
      </c>
    </row>
    <row r="27" spans="1:13">
      <c r="A27" s="254">
        <v>17</v>
      </c>
      <c r="B27" s="497" t="s">
        <v>223</v>
      </c>
      <c r="C27" s="494">
        <v>127.8</v>
      </c>
      <c r="D27" s="495">
        <v>128.05000000000001</v>
      </c>
      <c r="E27" s="495">
        <v>125.30000000000001</v>
      </c>
      <c r="F27" s="495">
        <v>122.8</v>
      </c>
      <c r="G27" s="495">
        <v>120.05</v>
      </c>
      <c r="H27" s="495">
        <v>130.55000000000001</v>
      </c>
      <c r="I27" s="495">
        <v>133.30000000000001</v>
      </c>
      <c r="J27" s="495">
        <v>135.80000000000004</v>
      </c>
      <c r="K27" s="494">
        <v>130.80000000000001</v>
      </c>
      <c r="L27" s="494">
        <v>125.55</v>
      </c>
      <c r="M27" s="494">
        <v>40.313279999999999</v>
      </c>
    </row>
    <row r="28" spans="1:13">
      <c r="A28" s="254">
        <v>18</v>
      </c>
      <c r="B28" s="497" t="s">
        <v>224</v>
      </c>
      <c r="C28" s="494">
        <v>189.7</v>
      </c>
      <c r="D28" s="495">
        <v>190.86666666666667</v>
      </c>
      <c r="E28" s="495">
        <v>187.33333333333334</v>
      </c>
      <c r="F28" s="495">
        <v>184.96666666666667</v>
      </c>
      <c r="G28" s="495">
        <v>181.43333333333334</v>
      </c>
      <c r="H28" s="495">
        <v>193.23333333333335</v>
      </c>
      <c r="I28" s="495">
        <v>196.76666666666665</v>
      </c>
      <c r="J28" s="495">
        <v>199.13333333333335</v>
      </c>
      <c r="K28" s="494">
        <v>194.4</v>
      </c>
      <c r="L28" s="494">
        <v>188.5</v>
      </c>
      <c r="M28" s="494">
        <v>25.218699999999998</v>
      </c>
    </row>
    <row r="29" spans="1:13">
      <c r="A29" s="254">
        <v>19</v>
      </c>
      <c r="B29" s="497" t="s">
        <v>291</v>
      </c>
      <c r="C29" s="494">
        <v>375.25</v>
      </c>
      <c r="D29" s="495">
        <v>379.05</v>
      </c>
      <c r="E29" s="495">
        <v>369.20000000000005</v>
      </c>
      <c r="F29" s="495">
        <v>363.15000000000003</v>
      </c>
      <c r="G29" s="495">
        <v>353.30000000000007</v>
      </c>
      <c r="H29" s="495">
        <v>385.1</v>
      </c>
      <c r="I29" s="495">
        <v>394.95000000000005</v>
      </c>
      <c r="J29" s="495">
        <v>401</v>
      </c>
      <c r="K29" s="494">
        <v>388.9</v>
      </c>
      <c r="L29" s="494">
        <v>373</v>
      </c>
      <c r="M29" s="494">
        <v>2.88022</v>
      </c>
    </row>
    <row r="30" spans="1:13">
      <c r="A30" s="254">
        <v>20</v>
      </c>
      <c r="B30" s="497" t="s">
        <v>292</v>
      </c>
      <c r="C30" s="494">
        <v>291.39999999999998</v>
      </c>
      <c r="D30" s="495">
        <v>291.08333333333331</v>
      </c>
      <c r="E30" s="495">
        <v>287.46666666666664</v>
      </c>
      <c r="F30" s="495">
        <v>283.5333333333333</v>
      </c>
      <c r="G30" s="495">
        <v>279.91666666666663</v>
      </c>
      <c r="H30" s="495">
        <v>295.01666666666665</v>
      </c>
      <c r="I30" s="495">
        <v>298.63333333333333</v>
      </c>
      <c r="J30" s="495">
        <v>302.56666666666666</v>
      </c>
      <c r="K30" s="494">
        <v>294.7</v>
      </c>
      <c r="L30" s="494">
        <v>287.14999999999998</v>
      </c>
      <c r="M30" s="494">
        <v>4.1807699999999999</v>
      </c>
    </row>
    <row r="31" spans="1:13">
      <c r="A31" s="254">
        <v>21</v>
      </c>
      <c r="B31" s="497" t="s">
        <v>736</v>
      </c>
      <c r="C31" s="494">
        <v>5581.75</v>
      </c>
      <c r="D31" s="495">
        <v>5641.9833333333336</v>
      </c>
      <c r="E31" s="495">
        <v>5495.3666666666668</v>
      </c>
      <c r="F31" s="495">
        <v>5408.9833333333336</v>
      </c>
      <c r="G31" s="495">
        <v>5262.3666666666668</v>
      </c>
      <c r="H31" s="495">
        <v>5728.3666666666668</v>
      </c>
      <c r="I31" s="495">
        <v>5874.9833333333336</v>
      </c>
      <c r="J31" s="495">
        <v>5961.3666666666668</v>
      </c>
      <c r="K31" s="494">
        <v>5788.6</v>
      </c>
      <c r="L31" s="494">
        <v>5555.6</v>
      </c>
      <c r="M31" s="494">
        <v>0.72075</v>
      </c>
    </row>
    <row r="32" spans="1:13">
      <c r="A32" s="254">
        <v>22</v>
      </c>
      <c r="B32" s="497" t="s">
        <v>225</v>
      </c>
      <c r="C32" s="494">
        <v>1719.85</v>
      </c>
      <c r="D32" s="495">
        <v>1722.0833333333333</v>
      </c>
      <c r="E32" s="495">
        <v>1704.2666666666664</v>
      </c>
      <c r="F32" s="495">
        <v>1688.6833333333332</v>
      </c>
      <c r="G32" s="495">
        <v>1670.8666666666663</v>
      </c>
      <c r="H32" s="495">
        <v>1737.6666666666665</v>
      </c>
      <c r="I32" s="495">
        <v>1755.4833333333336</v>
      </c>
      <c r="J32" s="495">
        <v>1771.0666666666666</v>
      </c>
      <c r="K32" s="494">
        <v>1739.9</v>
      </c>
      <c r="L32" s="494">
        <v>1706.5</v>
      </c>
      <c r="M32" s="494">
        <v>1.9482200000000001</v>
      </c>
    </row>
    <row r="33" spans="1:13">
      <c r="A33" s="254">
        <v>23</v>
      </c>
      <c r="B33" s="497" t="s">
        <v>293</v>
      </c>
      <c r="C33" s="494">
        <v>2401.35</v>
      </c>
      <c r="D33" s="495">
        <v>2404.1166666666668</v>
      </c>
      <c r="E33" s="495">
        <v>2375.8833333333337</v>
      </c>
      <c r="F33" s="495">
        <v>2350.416666666667</v>
      </c>
      <c r="G33" s="495">
        <v>2322.1833333333338</v>
      </c>
      <c r="H33" s="495">
        <v>2429.5833333333335</v>
      </c>
      <c r="I33" s="495">
        <v>2457.8166666666671</v>
      </c>
      <c r="J33" s="495">
        <v>2483.2833333333333</v>
      </c>
      <c r="K33" s="494">
        <v>2432.35</v>
      </c>
      <c r="L33" s="494">
        <v>2378.65</v>
      </c>
      <c r="M33" s="494">
        <v>0.10761</v>
      </c>
    </row>
    <row r="34" spans="1:13">
      <c r="A34" s="254">
        <v>24</v>
      </c>
      <c r="B34" s="497" t="s">
        <v>737</v>
      </c>
      <c r="C34" s="494">
        <v>105.2</v>
      </c>
      <c r="D34" s="495">
        <v>106.5</v>
      </c>
      <c r="E34" s="495">
        <v>103.7</v>
      </c>
      <c r="F34" s="495">
        <v>102.2</v>
      </c>
      <c r="G34" s="495">
        <v>99.4</v>
      </c>
      <c r="H34" s="495">
        <v>108</v>
      </c>
      <c r="I34" s="495">
        <v>110.80000000000001</v>
      </c>
      <c r="J34" s="495">
        <v>112.3</v>
      </c>
      <c r="K34" s="494">
        <v>109.3</v>
      </c>
      <c r="L34" s="494">
        <v>105</v>
      </c>
      <c r="M34" s="494">
        <v>5.2149599999999996</v>
      </c>
    </row>
    <row r="35" spans="1:13">
      <c r="A35" s="254">
        <v>25</v>
      </c>
      <c r="B35" s="497" t="s">
        <v>294</v>
      </c>
      <c r="C35" s="494">
        <v>973.05</v>
      </c>
      <c r="D35" s="495">
        <v>982.2833333333333</v>
      </c>
      <c r="E35" s="495">
        <v>959.56666666666661</v>
      </c>
      <c r="F35" s="495">
        <v>946.08333333333326</v>
      </c>
      <c r="G35" s="495">
        <v>923.36666666666656</v>
      </c>
      <c r="H35" s="495">
        <v>995.76666666666665</v>
      </c>
      <c r="I35" s="495">
        <v>1018.4833333333333</v>
      </c>
      <c r="J35" s="495">
        <v>1031.9666666666667</v>
      </c>
      <c r="K35" s="494">
        <v>1005</v>
      </c>
      <c r="L35" s="494">
        <v>968.8</v>
      </c>
      <c r="M35" s="494">
        <v>5.6712699999999998</v>
      </c>
    </row>
    <row r="36" spans="1:13">
      <c r="A36" s="254">
        <v>26</v>
      </c>
      <c r="B36" s="497" t="s">
        <v>226</v>
      </c>
      <c r="C36" s="494">
        <v>2706.45</v>
      </c>
      <c r="D36" s="495">
        <v>2723.4833333333331</v>
      </c>
      <c r="E36" s="495">
        <v>2686.9666666666662</v>
      </c>
      <c r="F36" s="495">
        <v>2667.4833333333331</v>
      </c>
      <c r="G36" s="495">
        <v>2630.9666666666662</v>
      </c>
      <c r="H36" s="495">
        <v>2742.9666666666662</v>
      </c>
      <c r="I36" s="495">
        <v>2779.4833333333336</v>
      </c>
      <c r="J36" s="495">
        <v>2798.9666666666662</v>
      </c>
      <c r="K36" s="494">
        <v>2760</v>
      </c>
      <c r="L36" s="494">
        <v>2704</v>
      </c>
      <c r="M36" s="494">
        <v>0.90790999999999999</v>
      </c>
    </row>
    <row r="37" spans="1:13">
      <c r="A37" s="254">
        <v>27</v>
      </c>
      <c r="B37" s="497" t="s">
        <v>738</v>
      </c>
      <c r="C37" s="494">
        <v>6150.8</v>
      </c>
      <c r="D37" s="495">
        <v>6163.5999999999995</v>
      </c>
      <c r="E37" s="495">
        <v>6027.1999999999989</v>
      </c>
      <c r="F37" s="495">
        <v>5903.5999999999995</v>
      </c>
      <c r="G37" s="495">
        <v>5767.1999999999989</v>
      </c>
      <c r="H37" s="495">
        <v>6287.1999999999989</v>
      </c>
      <c r="I37" s="495">
        <v>6423.5999999999985</v>
      </c>
      <c r="J37" s="495">
        <v>6547.1999999999989</v>
      </c>
      <c r="K37" s="494">
        <v>6300</v>
      </c>
      <c r="L37" s="494">
        <v>6040</v>
      </c>
      <c r="M37" s="494">
        <v>0.80974999999999997</v>
      </c>
    </row>
    <row r="38" spans="1:13">
      <c r="A38" s="254">
        <v>28</v>
      </c>
      <c r="B38" s="497" t="s">
        <v>800</v>
      </c>
      <c r="C38" s="494">
        <v>20.85</v>
      </c>
      <c r="D38" s="495">
        <v>20.95</v>
      </c>
      <c r="E38" s="495">
        <v>20.7</v>
      </c>
      <c r="F38" s="495">
        <v>20.55</v>
      </c>
      <c r="G38" s="495">
        <v>20.3</v>
      </c>
      <c r="H38" s="495">
        <v>21.099999999999998</v>
      </c>
      <c r="I38" s="495">
        <v>21.349999999999998</v>
      </c>
      <c r="J38" s="495">
        <v>21.499999999999996</v>
      </c>
      <c r="K38" s="494">
        <v>21.2</v>
      </c>
      <c r="L38" s="494">
        <v>20.8</v>
      </c>
      <c r="M38" s="494">
        <v>43.62312</v>
      </c>
    </row>
    <row r="39" spans="1:13">
      <c r="A39" s="254">
        <v>29</v>
      </c>
      <c r="B39" s="497" t="s">
        <v>44</v>
      </c>
      <c r="C39" s="494">
        <v>816.15</v>
      </c>
      <c r="D39" s="495">
        <v>824.44999999999993</v>
      </c>
      <c r="E39" s="495">
        <v>803.94999999999982</v>
      </c>
      <c r="F39" s="495">
        <v>791.74999999999989</v>
      </c>
      <c r="G39" s="495">
        <v>771.24999999999977</v>
      </c>
      <c r="H39" s="495">
        <v>836.64999999999986</v>
      </c>
      <c r="I39" s="495">
        <v>857.15000000000009</v>
      </c>
      <c r="J39" s="495">
        <v>869.34999999999991</v>
      </c>
      <c r="K39" s="494">
        <v>844.95</v>
      </c>
      <c r="L39" s="494">
        <v>812.25</v>
      </c>
      <c r="M39" s="494">
        <v>16.396840000000001</v>
      </c>
    </row>
    <row r="40" spans="1:13">
      <c r="A40" s="254">
        <v>30</v>
      </c>
      <c r="B40" s="497" t="s">
        <v>296</v>
      </c>
      <c r="C40" s="494">
        <v>3272.6</v>
      </c>
      <c r="D40" s="495">
        <v>3262.0833333333335</v>
      </c>
      <c r="E40" s="495">
        <v>3212.166666666667</v>
      </c>
      <c r="F40" s="495">
        <v>3151.7333333333336</v>
      </c>
      <c r="G40" s="495">
        <v>3101.8166666666671</v>
      </c>
      <c r="H40" s="495">
        <v>3322.5166666666669</v>
      </c>
      <c r="I40" s="495">
        <v>3372.4333333333338</v>
      </c>
      <c r="J40" s="495">
        <v>3432.8666666666668</v>
      </c>
      <c r="K40" s="494">
        <v>3312</v>
      </c>
      <c r="L40" s="494">
        <v>3201.65</v>
      </c>
      <c r="M40" s="494">
        <v>1.2294400000000001</v>
      </c>
    </row>
    <row r="41" spans="1:13">
      <c r="A41" s="254">
        <v>31</v>
      </c>
      <c r="B41" s="497" t="s">
        <v>45</v>
      </c>
      <c r="C41" s="494">
        <v>320.8</v>
      </c>
      <c r="D41" s="495">
        <v>319</v>
      </c>
      <c r="E41" s="495">
        <v>311.10000000000002</v>
      </c>
      <c r="F41" s="495">
        <v>301.40000000000003</v>
      </c>
      <c r="G41" s="495">
        <v>293.50000000000006</v>
      </c>
      <c r="H41" s="495">
        <v>328.7</v>
      </c>
      <c r="I41" s="495">
        <v>336.59999999999997</v>
      </c>
      <c r="J41" s="495">
        <v>346.29999999999995</v>
      </c>
      <c r="K41" s="494">
        <v>326.89999999999998</v>
      </c>
      <c r="L41" s="494">
        <v>309.3</v>
      </c>
      <c r="M41" s="494">
        <v>72.23424</v>
      </c>
    </row>
    <row r="42" spans="1:13">
      <c r="A42" s="254">
        <v>32</v>
      </c>
      <c r="B42" s="497" t="s">
        <v>46</v>
      </c>
      <c r="C42" s="494">
        <v>3114.6</v>
      </c>
      <c r="D42" s="495">
        <v>3116.0666666666662</v>
      </c>
      <c r="E42" s="495">
        <v>3087.9333333333325</v>
      </c>
      <c r="F42" s="495">
        <v>3061.2666666666664</v>
      </c>
      <c r="G42" s="495">
        <v>3033.1333333333328</v>
      </c>
      <c r="H42" s="495">
        <v>3142.7333333333322</v>
      </c>
      <c r="I42" s="495">
        <v>3170.8666666666663</v>
      </c>
      <c r="J42" s="495">
        <v>3197.5333333333319</v>
      </c>
      <c r="K42" s="494">
        <v>3144.2</v>
      </c>
      <c r="L42" s="494">
        <v>3089.4</v>
      </c>
      <c r="M42" s="494">
        <v>8.0069900000000001</v>
      </c>
    </row>
    <row r="43" spans="1:13">
      <c r="A43" s="254">
        <v>33</v>
      </c>
      <c r="B43" s="497" t="s">
        <v>47</v>
      </c>
      <c r="C43" s="494">
        <v>224.3</v>
      </c>
      <c r="D43" s="495">
        <v>225.63333333333333</v>
      </c>
      <c r="E43" s="495">
        <v>222.01666666666665</v>
      </c>
      <c r="F43" s="495">
        <v>219.73333333333332</v>
      </c>
      <c r="G43" s="495">
        <v>216.11666666666665</v>
      </c>
      <c r="H43" s="495">
        <v>227.91666666666666</v>
      </c>
      <c r="I43" s="495">
        <v>231.53333333333333</v>
      </c>
      <c r="J43" s="495">
        <v>233.81666666666666</v>
      </c>
      <c r="K43" s="494">
        <v>229.25</v>
      </c>
      <c r="L43" s="494">
        <v>223.35</v>
      </c>
      <c r="M43" s="494">
        <v>60.644590000000001</v>
      </c>
    </row>
    <row r="44" spans="1:13">
      <c r="A44" s="254">
        <v>34</v>
      </c>
      <c r="B44" s="497" t="s">
        <v>48</v>
      </c>
      <c r="C44" s="494">
        <v>122.75</v>
      </c>
      <c r="D44" s="495">
        <v>121.60000000000001</v>
      </c>
      <c r="E44" s="495">
        <v>118.40000000000002</v>
      </c>
      <c r="F44" s="495">
        <v>114.05000000000001</v>
      </c>
      <c r="G44" s="495">
        <v>110.85000000000002</v>
      </c>
      <c r="H44" s="495">
        <v>125.95000000000002</v>
      </c>
      <c r="I44" s="495">
        <v>129.15</v>
      </c>
      <c r="J44" s="495">
        <v>133.5</v>
      </c>
      <c r="K44" s="494">
        <v>124.8</v>
      </c>
      <c r="L44" s="494">
        <v>117.25</v>
      </c>
      <c r="M44" s="494">
        <v>540.15926000000002</v>
      </c>
    </row>
    <row r="45" spans="1:13">
      <c r="A45" s="254">
        <v>35</v>
      </c>
      <c r="B45" s="497" t="s">
        <v>297</v>
      </c>
      <c r="C45" s="494">
        <v>96.9</v>
      </c>
      <c r="D45" s="495">
        <v>97.316666666666663</v>
      </c>
      <c r="E45" s="495">
        <v>96.133333333333326</v>
      </c>
      <c r="F45" s="495">
        <v>95.36666666666666</v>
      </c>
      <c r="G45" s="495">
        <v>94.183333333333323</v>
      </c>
      <c r="H45" s="495">
        <v>98.083333333333329</v>
      </c>
      <c r="I45" s="495">
        <v>99.266666666666666</v>
      </c>
      <c r="J45" s="495">
        <v>100.03333333333333</v>
      </c>
      <c r="K45" s="494">
        <v>98.5</v>
      </c>
      <c r="L45" s="494">
        <v>96.55</v>
      </c>
      <c r="M45" s="494">
        <v>5.3046699999999998</v>
      </c>
    </row>
    <row r="46" spans="1:13">
      <c r="A46" s="254">
        <v>36</v>
      </c>
      <c r="B46" s="497" t="s">
        <v>50</v>
      </c>
      <c r="C46" s="494">
        <v>2650.65</v>
      </c>
      <c r="D46" s="495">
        <v>2645.6833333333334</v>
      </c>
      <c r="E46" s="495">
        <v>2632.9666666666667</v>
      </c>
      <c r="F46" s="495">
        <v>2615.2833333333333</v>
      </c>
      <c r="G46" s="495">
        <v>2602.5666666666666</v>
      </c>
      <c r="H46" s="495">
        <v>2663.3666666666668</v>
      </c>
      <c r="I46" s="495">
        <v>2676.0833333333339</v>
      </c>
      <c r="J46" s="495">
        <v>2693.7666666666669</v>
      </c>
      <c r="K46" s="494">
        <v>2658.4</v>
      </c>
      <c r="L46" s="494">
        <v>2628</v>
      </c>
      <c r="M46" s="494">
        <v>8.9748300000000008</v>
      </c>
    </row>
    <row r="47" spans="1:13">
      <c r="A47" s="254">
        <v>37</v>
      </c>
      <c r="B47" s="497" t="s">
        <v>298</v>
      </c>
      <c r="C47" s="494">
        <v>136.1</v>
      </c>
      <c r="D47" s="495">
        <v>136.6</v>
      </c>
      <c r="E47" s="495">
        <v>134.5</v>
      </c>
      <c r="F47" s="495">
        <v>132.9</v>
      </c>
      <c r="G47" s="495">
        <v>130.80000000000001</v>
      </c>
      <c r="H47" s="495">
        <v>138.19999999999999</v>
      </c>
      <c r="I47" s="495">
        <v>140.29999999999995</v>
      </c>
      <c r="J47" s="495">
        <v>141.89999999999998</v>
      </c>
      <c r="K47" s="494">
        <v>138.69999999999999</v>
      </c>
      <c r="L47" s="494">
        <v>135</v>
      </c>
      <c r="M47" s="494">
        <v>1.86381</v>
      </c>
    </row>
    <row r="48" spans="1:13">
      <c r="A48" s="254">
        <v>38</v>
      </c>
      <c r="B48" s="497" t="s">
        <v>299</v>
      </c>
      <c r="C48" s="494">
        <v>3331.8</v>
      </c>
      <c r="D48" s="495">
        <v>3336.35</v>
      </c>
      <c r="E48" s="495">
        <v>3314.45</v>
      </c>
      <c r="F48" s="495">
        <v>3297.1</v>
      </c>
      <c r="G48" s="495">
        <v>3275.2</v>
      </c>
      <c r="H48" s="495">
        <v>3353.7</v>
      </c>
      <c r="I48" s="495">
        <v>3375.6000000000004</v>
      </c>
      <c r="J48" s="495">
        <v>3392.95</v>
      </c>
      <c r="K48" s="494">
        <v>3358.25</v>
      </c>
      <c r="L48" s="494">
        <v>3319</v>
      </c>
      <c r="M48" s="494">
        <v>0.25195000000000001</v>
      </c>
    </row>
    <row r="49" spans="1:13">
      <c r="A49" s="254">
        <v>39</v>
      </c>
      <c r="B49" s="497" t="s">
        <v>300</v>
      </c>
      <c r="C49" s="494">
        <v>1594.7</v>
      </c>
      <c r="D49" s="495">
        <v>1601.2666666666667</v>
      </c>
      <c r="E49" s="495">
        <v>1578.5833333333333</v>
      </c>
      <c r="F49" s="495">
        <v>1562.4666666666667</v>
      </c>
      <c r="G49" s="495">
        <v>1539.7833333333333</v>
      </c>
      <c r="H49" s="495">
        <v>1617.3833333333332</v>
      </c>
      <c r="I49" s="495">
        <v>1640.0666666666666</v>
      </c>
      <c r="J49" s="495">
        <v>1656.1833333333332</v>
      </c>
      <c r="K49" s="494">
        <v>1623.95</v>
      </c>
      <c r="L49" s="494">
        <v>1585.15</v>
      </c>
      <c r="M49" s="494">
        <v>2.2584</v>
      </c>
    </row>
    <row r="50" spans="1:13">
      <c r="A50" s="254">
        <v>40</v>
      </c>
      <c r="B50" s="497" t="s">
        <v>301</v>
      </c>
      <c r="C50" s="494">
        <v>7973.15</v>
      </c>
      <c r="D50" s="495">
        <v>7972.4000000000005</v>
      </c>
      <c r="E50" s="495">
        <v>7904.8000000000011</v>
      </c>
      <c r="F50" s="495">
        <v>7836.4500000000007</v>
      </c>
      <c r="G50" s="495">
        <v>7768.8500000000013</v>
      </c>
      <c r="H50" s="495">
        <v>8040.7500000000009</v>
      </c>
      <c r="I50" s="495">
        <v>8108.3500000000013</v>
      </c>
      <c r="J50" s="495">
        <v>8176.7000000000007</v>
      </c>
      <c r="K50" s="494">
        <v>8040</v>
      </c>
      <c r="L50" s="494">
        <v>7904.05</v>
      </c>
      <c r="M50" s="494">
        <v>0.31252000000000002</v>
      </c>
    </row>
    <row r="51" spans="1:13">
      <c r="A51" s="254">
        <v>41</v>
      </c>
      <c r="B51" s="497" t="s">
        <v>52</v>
      </c>
      <c r="C51" s="494">
        <v>907.4</v>
      </c>
      <c r="D51" s="495">
        <v>911.08333333333337</v>
      </c>
      <c r="E51" s="495">
        <v>902.31666666666672</v>
      </c>
      <c r="F51" s="495">
        <v>897.23333333333335</v>
      </c>
      <c r="G51" s="495">
        <v>888.4666666666667</v>
      </c>
      <c r="H51" s="495">
        <v>916.16666666666674</v>
      </c>
      <c r="I51" s="495">
        <v>924.93333333333339</v>
      </c>
      <c r="J51" s="495">
        <v>930.01666666666677</v>
      </c>
      <c r="K51" s="494">
        <v>919.85</v>
      </c>
      <c r="L51" s="494">
        <v>906</v>
      </c>
      <c r="M51" s="494">
        <v>14.82404</v>
      </c>
    </row>
    <row r="52" spans="1:13">
      <c r="A52" s="254">
        <v>42</v>
      </c>
      <c r="B52" s="497" t="s">
        <v>302</v>
      </c>
      <c r="C52" s="494">
        <v>472.75</v>
      </c>
      <c r="D52" s="495">
        <v>477.48333333333335</v>
      </c>
      <c r="E52" s="495">
        <v>465.36666666666667</v>
      </c>
      <c r="F52" s="495">
        <v>457.98333333333335</v>
      </c>
      <c r="G52" s="495">
        <v>445.86666666666667</v>
      </c>
      <c r="H52" s="495">
        <v>484.86666666666667</v>
      </c>
      <c r="I52" s="495">
        <v>496.98333333333335</v>
      </c>
      <c r="J52" s="495">
        <v>504.36666666666667</v>
      </c>
      <c r="K52" s="494">
        <v>489.6</v>
      </c>
      <c r="L52" s="494">
        <v>470.1</v>
      </c>
      <c r="M52" s="494">
        <v>6.0321800000000003</v>
      </c>
    </row>
    <row r="53" spans="1:13">
      <c r="A53" s="254">
        <v>43</v>
      </c>
      <c r="B53" s="497" t="s">
        <v>227</v>
      </c>
      <c r="C53" s="494">
        <v>2936.5</v>
      </c>
      <c r="D53" s="495">
        <v>2924.0499999999997</v>
      </c>
      <c r="E53" s="495">
        <v>2903.0999999999995</v>
      </c>
      <c r="F53" s="495">
        <v>2869.7</v>
      </c>
      <c r="G53" s="495">
        <v>2848.7499999999995</v>
      </c>
      <c r="H53" s="495">
        <v>2957.4499999999994</v>
      </c>
      <c r="I53" s="495">
        <v>2978.3999999999992</v>
      </c>
      <c r="J53" s="495">
        <v>3011.7999999999993</v>
      </c>
      <c r="K53" s="494">
        <v>2945</v>
      </c>
      <c r="L53" s="494">
        <v>2890.65</v>
      </c>
      <c r="M53" s="494">
        <v>4.7817299999999996</v>
      </c>
    </row>
    <row r="54" spans="1:13">
      <c r="A54" s="254">
        <v>44</v>
      </c>
      <c r="B54" s="497" t="s">
        <v>54</v>
      </c>
      <c r="C54" s="494">
        <v>681.6</v>
      </c>
      <c r="D54" s="495">
        <v>685.48333333333323</v>
      </c>
      <c r="E54" s="495">
        <v>675.46666666666647</v>
      </c>
      <c r="F54" s="495">
        <v>669.33333333333326</v>
      </c>
      <c r="G54" s="495">
        <v>659.31666666666649</v>
      </c>
      <c r="H54" s="495">
        <v>691.61666666666645</v>
      </c>
      <c r="I54" s="495">
        <v>701.6333333333331</v>
      </c>
      <c r="J54" s="495">
        <v>707.76666666666642</v>
      </c>
      <c r="K54" s="494">
        <v>695.5</v>
      </c>
      <c r="L54" s="494">
        <v>679.35</v>
      </c>
      <c r="M54" s="494">
        <v>90.263980000000004</v>
      </c>
    </row>
    <row r="55" spans="1:13">
      <c r="A55" s="254">
        <v>45</v>
      </c>
      <c r="B55" s="497" t="s">
        <v>303</v>
      </c>
      <c r="C55" s="494">
        <v>2094.65</v>
      </c>
      <c r="D55" s="495">
        <v>2104.2166666666667</v>
      </c>
      <c r="E55" s="495">
        <v>2063.4333333333334</v>
      </c>
      <c r="F55" s="495">
        <v>2032.2166666666667</v>
      </c>
      <c r="G55" s="495">
        <v>1991.4333333333334</v>
      </c>
      <c r="H55" s="495">
        <v>2135.4333333333334</v>
      </c>
      <c r="I55" s="495">
        <v>2176.2166666666672</v>
      </c>
      <c r="J55" s="495">
        <v>2207.4333333333334</v>
      </c>
      <c r="K55" s="494">
        <v>2145</v>
      </c>
      <c r="L55" s="494">
        <v>2073</v>
      </c>
      <c r="M55" s="494">
        <v>0.24972</v>
      </c>
    </row>
    <row r="56" spans="1:13">
      <c r="A56" s="254">
        <v>46</v>
      </c>
      <c r="B56" s="497" t="s">
        <v>304</v>
      </c>
      <c r="C56" s="494">
        <v>1279.9000000000001</v>
      </c>
      <c r="D56" s="495">
        <v>1283.9333333333334</v>
      </c>
      <c r="E56" s="495">
        <v>1262.9666666666667</v>
      </c>
      <c r="F56" s="495">
        <v>1246.0333333333333</v>
      </c>
      <c r="G56" s="495">
        <v>1225.0666666666666</v>
      </c>
      <c r="H56" s="495">
        <v>1300.8666666666668</v>
      </c>
      <c r="I56" s="495">
        <v>1321.8333333333335</v>
      </c>
      <c r="J56" s="495">
        <v>1338.7666666666669</v>
      </c>
      <c r="K56" s="494">
        <v>1304.9000000000001</v>
      </c>
      <c r="L56" s="494">
        <v>1267</v>
      </c>
      <c r="M56" s="494">
        <v>3.8021199999999999</v>
      </c>
    </row>
    <row r="57" spans="1:13">
      <c r="A57" s="254">
        <v>47</v>
      </c>
      <c r="B57" s="497" t="s">
        <v>305</v>
      </c>
      <c r="C57" s="494">
        <v>604.29999999999995</v>
      </c>
      <c r="D57" s="495">
        <v>606.63333333333333</v>
      </c>
      <c r="E57" s="495">
        <v>599.26666666666665</v>
      </c>
      <c r="F57" s="495">
        <v>594.23333333333335</v>
      </c>
      <c r="G57" s="495">
        <v>586.86666666666667</v>
      </c>
      <c r="H57" s="495">
        <v>611.66666666666663</v>
      </c>
      <c r="I57" s="495">
        <v>619.03333333333319</v>
      </c>
      <c r="J57" s="495">
        <v>624.06666666666661</v>
      </c>
      <c r="K57" s="494">
        <v>614</v>
      </c>
      <c r="L57" s="494">
        <v>601.6</v>
      </c>
      <c r="M57" s="494">
        <v>4.6716899999999999</v>
      </c>
    </row>
    <row r="58" spans="1:13">
      <c r="A58" s="254">
        <v>48</v>
      </c>
      <c r="B58" s="497" t="s">
        <v>55</v>
      </c>
      <c r="C58" s="494">
        <v>3649.8</v>
      </c>
      <c r="D58" s="495">
        <v>3664.5833333333335</v>
      </c>
      <c r="E58" s="495">
        <v>3630.2166666666672</v>
      </c>
      <c r="F58" s="495">
        <v>3610.6333333333337</v>
      </c>
      <c r="G58" s="495">
        <v>3576.2666666666673</v>
      </c>
      <c r="H58" s="495">
        <v>3684.166666666667</v>
      </c>
      <c r="I58" s="495">
        <v>3718.5333333333328</v>
      </c>
      <c r="J58" s="495">
        <v>3738.1166666666668</v>
      </c>
      <c r="K58" s="494">
        <v>3698.95</v>
      </c>
      <c r="L58" s="494">
        <v>3645</v>
      </c>
      <c r="M58" s="494">
        <v>4.1402000000000001</v>
      </c>
    </row>
    <row r="59" spans="1:13">
      <c r="A59" s="254">
        <v>49</v>
      </c>
      <c r="B59" s="497" t="s">
        <v>306</v>
      </c>
      <c r="C59" s="494">
        <v>269.95</v>
      </c>
      <c r="D59" s="495">
        <v>270.68333333333334</v>
      </c>
      <c r="E59" s="495">
        <v>267.51666666666665</v>
      </c>
      <c r="F59" s="495">
        <v>265.08333333333331</v>
      </c>
      <c r="G59" s="495">
        <v>261.91666666666663</v>
      </c>
      <c r="H59" s="495">
        <v>273.11666666666667</v>
      </c>
      <c r="I59" s="495">
        <v>276.2833333333333</v>
      </c>
      <c r="J59" s="495">
        <v>278.7166666666667</v>
      </c>
      <c r="K59" s="494">
        <v>273.85000000000002</v>
      </c>
      <c r="L59" s="494">
        <v>268.25</v>
      </c>
      <c r="M59" s="494">
        <v>4.6077399999999997</v>
      </c>
    </row>
    <row r="60" spans="1:13" ht="12" customHeight="1">
      <c r="A60" s="254">
        <v>50</v>
      </c>
      <c r="B60" s="497" t="s">
        <v>307</v>
      </c>
      <c r="C60" s="494">
        <v>1039.95</v>
      </c>
      <c r="D60" s="495">
        <v>1037.0666666666666</v>
      </c>
      <c r="E60" s="495">
        <v>1025.1333333333332</v>
      </c>
      <c r="F60" s="495">
        <v>1010.3166666666666</v>
      </c>
      <c r="G60" s="495">
        <v>998.38333333333321</v>
      </c>
      <c r="H60" s="495">
        <v>1051.8833333333332</v>
      </c>
      <c r="I60" s="495">
        <v>1063.8166666666666</v>
      </c>
      <c r="J60" s="495">
        <v>1078.6333333333332</v>
      </c>
      <c r="K60" s="494">
        <v>1049</v>
      </c>
      <c r="L60" s="494">
        <v>1022.25</v>
      </c>
      <c r="M60" s="494">
        <v>0.90868000000000004</v>
      </c>
    </row>
    <row r="61" spans="1:13">
      <c r="A61" s="254">
        <v>51</v>
      </c>
      <c r="B61" s="497" t="s">
        <v>58</v>
      </c>
      <c r="C61" s="494">
        <v>5029.5</v>
      </c>
      <c r="D61" s="495">
        <v>5053.166666666667</v>
      </c>
      <c r="E61" s="495">
        <v>4991.3333333333339</v>
      </c>
      <c r="F61" s="495">
        <v>4953.166666666667</v>
      </c>
      <c r="G61" s="495">
        <v>4891.3333333333339</v>
      </c>
      <c r="H61" s="495">
        <v>5091.3333333333339</v>
      </c>
      <c r="I61" s="495">
        <v>5153.1666666666679</v>
      </c>
      <c r="J61" s="495">
        <v>5191.3333333333339</v>
      </c>
      <c r="K61" s="494">
        <v>5115</v>
      </c>
      <c r="L61" s="494">
        <v>5015</v>
      </c>
      <c r="M61" s="494">
        <v>14.07879</v>
      </c>
    </row>
    <row r="62" spans="1:13">
      <c r="A62" s="254">
        <v>52</v>
      </c>
      <c r="B62" s="497" t="s">
        <v>57</v>
      </c>
      <c r="C62" s="494">
        <v>9654.7999999999993</v>
      </c>
      <c r="D62" s="495">
        <v>9654.9999999999982</v>
      </c>
      <c r="E62" s="495">
        <v>9574.8499999999967</v>
      </c>
      <c r="F62" s="495">
        <v>9494.8999999999978</v>
      </c>
      <c r="G62" s="495">
        <v>9414.7499999999964</v>
      </c>
      <c r="H62" s="495">
        <v>9734.9499999999971</v>
      </c>
      <c r="I62" s="495">
        <v>9815.0999999999985</v>
      </c>
      <c r="J62" s="495">
        <v>9895.0499999999975</v>
      </c>
      <c r="K62" s="494">
        <v>9735.15</v>
      </c>
      <c r="L62" s="494">
        <v>9575.0499999999993</v>
      </c>
      <c r="M62" s="494">
        <v>3.53634</v>
      </c>
    </row>
    <row r="63" spans="1:13">
      <c r="A63" s="254">
        <v>53</v>
      </c>
      <c r="B63" s="497" t="s">
        <v>228</v>
      </c>
      <c r="C63" s="494">
        <v>3388</v>
      </c>
      <c r="D63" s="495">
        <v>3380.6333333333332</v>
      </c>
      <c r="E63" s="495">
        <v>3362.3666666666663</v>
      </c>
      <c r="F63" s="495">
        <v>3336.7333333333331</v>
      </c>
      <c r="G63" s="495">
        <v>3318.4666666666662</v>
      </c>
      <c r="H63" s="495">
        <v>3406.2666666666664</v>
      </c>
      <c r="I63" s="495">
        <v>3424.5333333333328</v>
      </c>
      <c r="J63" s="495">
        <v>3450.1666666666665</v>
      </c>
      <c r="K63" s="494">
        <v>3398.9</v>
      </c>
      <c r="L63" s="494">
        <v>3355</v>
      </c>
      <c r="M63" s="494">
        <v>0.52634999999999998</v>
      </c>
    </row>
    <row r="64" spans="1:13">
      <c r="A64" s="254">
        <v>54</v>
      </c>
      <c r="B64" s="497" t="s">
        <v>59</v>
      </c>
      <c r="C64" s="494">
        <v>1679.5</v>
      </c>
      <c r="D64" s="495">
        <v>1682.0833333333333</v>
      </c>
      <c r="E64" s="495">
        <v>1661.4166666666665</v>
      </c>
      <c r="F64" s="495">
        <v>1643.3333333333333</v>
      </c>
      <c r="G64" s="495">
        <v>1622.6666666666665</v>
      </c>
      <c r="H64" s="495">
        <v>1700.1666666666665</v>
      </c>
      <c r="I64" s="495">
        <v>1720.833333333333</v>
      </c>
      <c r="J64" s="495">
        <v>1738.9166666666665</v>
      </c>
      <c r="K64" s="494">
        <v>1702.75</v>
      </c>
      <c r="L64" s="494">
        <v>1664</v>
      </c>
      <c r="M64" s="494">
        <v>4.81595</v>
      </c>
    </row>
    <row r="65" spans="1:13">
      <c r="A65" s="254">
        <v>55</v>
      </c>
      <c r="B65" s="497" t="s">
        <v>308</v>
      </c>
      <c r="C65" s="494">
        <v>130.1</v>
      </c>
      <c r="D65" s="495">
        <v>131</v>
      </c>
      <c r="E65" s="495">
        <v>128.35</v>
      </c>
      <c r="F65" s="495">
        <v>126.6</v>
      </c>
      <c r="G65" s="495">
        <v>123.94999999999999</v>
      </c>
      <c r="H65" s="495">
        <v>132.75</v>
      </c>
      <c r="I65" s="495">
        <v>135.39999999999998</v>
      </c>
      <c r="J65" s="495">
        <v>137.15</v>
      </c>
      <c r="K65" s="494">
        <v>133.65</v>
      </c>
      <c r="L65" s="494">
        <v>129.25</v>
      </c>
      <c r="M65" s="494">
        <v>4.8829000000000002</v>
      </c>
    </row>
    <row r="66" spans="1:13">
      <c r="A66" s="254">
        <v>56</v>
      </c>
      <c r="B66" s="497" t="s">
        <v>309</v>
      </c>
      <c r="C66" s="494">
        <v>235.5</v>
      </c>
      <c r="D66" s="495">
        <v>230.68333333333331</v>
      </c>
      <c r="E66" s="495">
        <v>219.36666666666662</v>
      </c>
      <c r="F66" s="495">
        <v>203.23333333333332</v>
      </c>
      <c r="G66" s="495">
        <v>191.91666666666663</v>
      </c>
      <c r="H66" s="495">
        <v>246.81666666666661</v>
      </c>
      <c r="I66" s="495">
        <v>258.13333333333327</v>
      </c>
      <c r="J66" s="495">
        <v>274.26666666666659</v>
      </c>
      <c r="K66" s="494">
        <v>242</v>
      </c>
      <c r="L66" s="494">
        <v>214.55</v>
      </c>
      <c r="M66" s="494">
        <v>78.876980000000003</v>
      </c>
    </row>
    <row r="67" spans="1:13">
      <c r="A67" s="254">
        <v>57</v>
      </c>
      <c r="B67" s="497" t="s">
        <v>229</v>
      </c>
      <c r="C67" s="494">
        <v>355.05</v>
      </c>
      <c r="D67" s="495">
        <v>354.65000000000003</v>
      </c>
      <c r="E67" s="495">
        <v>349.20000000000005</v>
      </c>
      <c r="F67" s="495">
        <v>343.35</v>
      </c>
      <c r="G67" s="495">
        <v>337.90000000000003</v>
      </c>
      <c r="H67" s="495">
        <v>360.50000000000006</v>
      </c>
      <c r="I67" s="495">
        <v>365.95</v>
      </c>
      <c r="J67" s="495">
        <v>371.80000000000007</v>
      </c>
      <c r="K67" s="494">
        <v>360.1</v>
      </c>
      <c r="L67" s="494">
        <v>348.8</v>
      </c>
      <c r="M67" s="494">
        <v>66.754040000000003</v>
      </c>
    </row>
    <row r="68" spans="1:13">
      <c r="A68" s="254">
        <v>58</v>
      </c>
      <c r="B68" s="497" t="s">
        <v>60</v>
      </c>
      <c r="C68" s="494">
        <v>73.5</v>
      </c>
      <c r="D68" s="495">
        <v>74.11666666666666</v>
      </c>
      <c r="E68" s="495">
        <v>72.633333333333326</v>
      </c>
      <c r="F68" s="495">
        <v>71.766666666666666</v>
      </c>
      <c r="G68" s="495">
        <v>70.283333333333331</v>
      </c>
      <c r="H68" s="495">
        <v>74.98333333333332</v>
      </c>
      <c r="I68" s="495">
        <v>76.46666666666664</v>
      </c>
      <c r="J68" s="495">
        <v>77.333333333333314</v>
      </c>
      <c r="K68" s="494">
        <v>75.599999999999994</v>
      </c>
      <c r="L68" s="494">
        <v>73.25</v>
      </c>
      <c r="M68" s="494">
        <v>381.86842000000001</v>
      </c>
    </row>
    <row r="69" spans="1:13">
      <c r="A69" s="254">
        <v>59</v>
      </c>
      <c r="B69" s="497" t="s">
        <v>61</v>
      </c>
      <c r="C69" s="494">
        <v>68.2</v>
      </c>
      <c r="D69" s="495">
        <v>68.566666666666663</v>
      </c>
      <c r="E69" s="495">
        <v>67.633333333333326</v>
      </c>
      <c r="F69" s="495">
        <v>67.066666666666663</v>
      </c>
      <c r="G69" s="495">
        <v>66.133333333333326</v>
      </c>
      <c r="H69" s="495">
        <v>69.133333333333326</v>
      </c>
      <c r="I69" s="495">
        <v>70.066666666666663</v>
      </c>
      <c r="J69" s="495">
        <v>70.633333333333326</v>
      </c>
      <c r="K69" s="494">
        <v>69.5</v>
      </c>
      <c r="L69" s="494">
        <v>68</v>
      </c>
      <c r="M69" s="494">
        <v>26.772410000000001</v>
      </c>
    </row>
    <row r="70" spans="1:13">
      <c r="A70" s="254">
        <v>60</v>
      </c>
      <c r="B70" s="497" t="s">
        <v>310</v>
      </c>
      <c r="C70" s="494">
        <v>21.2</v>
      </c>
      <c r="D70" s="495">
        <v>21.399999999999995</v>
      </c>
      <c r="E70" s="495">
        <v>20.949999999999989</v>
      </c>
      <c r="F70" s="495">
        <v>20.699999999999992</v>
      </c>
      <c r="G70" s="495">
        <v>20.249999999999986</v>
      </c>
      <c r="H70" s="495">
        <v>21.649999999999991</v>
      </c>
      <c r="I70" s="495">
        <v>22.1</v>
      </c>
      <c r="J70" s="495">
        <v>22.349999999999994</v>
      </c>
      <c r="K70" s="494">
        <v>21.85</v>
      </c>
      <c r="L70" s="494">
        <v>21.15</v>
      </c>
      <c r="M70" s="494">
        <v>35.443899999999999</v>
      </c>
    </row>
    <row r="71" spans="1:13">
      <c r="A71" s="254">
        <v>61</v>
      </c>
      <c r="B71" s="497" t="s">
        <v>62</v>
      </c>
      <c r="C71" s="494">
        <v>1405.2</v>
      </c>
      <c r="D71" s="495">
        <v>1402.8</v>
      </c>
      <c r="E71" s="495">
        <v>1392.3999999999999</v>
      </c>
      <c r="F71" s="495">
        <v>1379.6</v>
      </c>
      <c r="G71" s="495">
        <v>1369.1999999999998</v>
      </c>
      <c r="H71" s="495">
        <v>1415.6</v>
      </c>
      <c r="I71" s="495">
        <v>1426</v>
      </c>
      <c r="J71" s="495">
        <v>1438.8</v>
      </c>
      <c r="K71" s="494">
        <v>1413.2</v>
      </c>
      <c r="L71" s="494">
        <v>1390</v>
      </c>
      <c r="M71" s="494">
        <v>4.2482600000000001</v>
      </c>
    </row>
    <row r="72" spans="1:13">
      <c r="A72" s="254">
        <v>62</v>
      </c>
      <c r="B72" s="497" t="s">
        <v>311</v>
      </c>
      <c r="C72" s="494">
        <v>5300.3</v>
      </c>
      <c r="D72" s="495">
        <v>5280.2500000000009</v>
      </c>
      <c r="E72" s="495">
        <v>5230.6500000000015</v>
      </c>
      <c r="F72" s="495">
        <v>5161.0000000000009</v>
      </c>
      <c r="G72" s="495">
        <v>5111.4000000000015</v>
      </c>
      <c r="H72" s="495">
        <v>5349.9000000000015</v>
      </c>
      <c r="I72" s="495">
        <v>5399.5000000000018</v>
      </c>
      <c r="J72" s="495">
        <v>5469.1500000000015</v>
      </c>
      <c r="K72" s="494">
        <v>5329.85</v>
      </c>
      <c r="L72" s="494">
        <v>5210.6000000000004</v>
      </c>
      <c r="M72" s="494">
        <v>0.11570999999999999</v>
      </c>
    </row>
    <row r="73" spans="1:13">
      <c r="A73" s="254">
        <v>63</v>
      </c>
      <c r="B73" s="497" t="s">
        <v>65</v>
      </c>
      <c r="C73" s="494">
        <v>762.45</v>
      </c>
      <c r="D73" s="495">
        <v>759.19999999999993</v>
      </c>
      <c r="E73" s="495">
        <v>753.39999999999986</v>
      </c>
      <c r="F73" s="495">
        <v>744.34999999999991</v>
      </c>
      <c r="G73" s="495">
        <v>738.54999999999984</v>
      </c>
      <c r="H73" s="495">
        <v>768.24999999999989</v>
      </c>
      <c r="I73" s="495">
        <v>774.04999999999984</v>
      </c>
      <c r="J73" s="495">
        <v>783.09999999999991</v>
      </c>
      <c r="K73" s="494">
        <v>765</v>
      </c>
      <c r="L73" s="494">
        <v>750.15</v>
      </c>
      <c r="M73" s="494">
        <v>6.5336800000000004</v>
      </c>
    </row>
    <row r="74" spans="1:13">
      <c r="A74" s="254">
        <v>64</v>
      </c>
      <c r="B74" s="497" t="s">
        <v>312</v>
      </c>
      <c r="C74" s="494">
        <v>342.05</v>
      </c>
      <c r="D74" s="495">
        <v>343.05</v>
      </c>
      <c r="E74" s="495">
        <v>339.15000000000003</v>
      </c>
      <c r="F74" s="495">
        <v>336.25</v>
      </c>
      <c r="G74" s="495">
        <v>332.35</v>
      </c>
      <c r="H74" s="495">
        <v>345.95000000000005</v>
      </c>
      <c r="I74" s="495">
        <v>349.85</v>
      </c>
      <c r="J74" s="495">
        <v>352.75000000000006</v>
      </c>
      <c r="K74" s="494">
        <v>346.95</v>
      </c>
      <c r="L74" s="494">
        <v>340.15</v>
      </c>
      <c r="M74" s="494">
        <v>0.78569999999999995</v>
      </c>
    </row>
    <row r="75" spans="1:13">
      <c r="A75" s="254">
        <v>65</v>
      </c>
      <c r="B75" s="497" t="s">
        <v>64</v>
      </c>
      <c r="C75" s="494">
        <v>130.05000000000001</v>
      </c>
      <c r="D75" s="495">
        <v>131.06666666666669</v>
      </c>
      <c r="E75" s="495">
        <v>128.48333333333338</v>
      </c>
      <c r="F75" s="495">
        <v>126.91666666666669</v>
      </c>
      <c r="G75" s="495">
        <v>124.33333333333337</v>
      </c>
      <c r="H75" s="495">
        <v>132.63333333333338</v>
      </c>
      <c r="I75" s="495">
        <v>135.2166666666667</v>
      </c>
      <c r="J75" s="495">
        <v>136.78333333333339</v>
      </c>
      <c r="K75" s="494">
        <v>133.65</v>
      </c>
      <c r="L75" s="494">
        <v>129.5</v>
      </c>
      <c r="M75" s="494">
        <v>84.407830000000004</v>
      </c>
    </row>
    <row r="76" spans="1:13" s="13" customFormat="1">
      <c r="A76" s="254">
        <v>66</v>
      </c>
      <c r="B76" s="497" t="s">
        <v>66</v>
      </c>
      <c r="C76" s="494">
        <v>614.85</v>
      </c>
      <c r="D76" s="495">
        <v>616.44999999999993</v>
      </c>
      <c r="E76" s="495">
        <v>611.39999999999986</v>
      </c>
      <c r="F76" s="495">
        <v>607.94999999999993</v>
      </c>
      <c r="G76" s="495">
        <v>602.89999999999986</v>
      </c>
      <c r="H76" s="495">
        <v>619.89999999999986</v>
      </c>
      <c r="I76" s="495">
        <v>624.94999999999982</v>
      </c>
      <c r="J76" s="495">
        <v>628.39999999999986</v>
      </c>
      <c r="K76" s="494">
        <v>621.5</v>
      </c>
      <c r="L76" s="494">
        <v>613</v>
      </c>
      <c r="M76" s="494">
        <v>8.3376999999999999</v>
      </c>
    </row>
    <row r="77" spans="1:13" s="13" customFormat="1">
      <c r="A77" s="254">
        <v>67</v>
      </c>
      <c r="B77" s="497" t="s">
        <v>69</v>
      </c>
      <c r="C77" s="494">
        <v>51.6</v>
      </c>
      <c r="D77" s="495">
        <v>51.5</v>
      </c>
      <c r="E77" s="495">
        <v>49.95</v>
      </c>
      <c r="F77" s="495">
        <v>48.300000000000004</v>
      </c>
      <c r="G77" s="495">
        <v>46.750000000000007</v>
      </c>
      <c r="H77" s="495">
        <v>53.15</v>
      </c>
      <c r="I77" s="495">
        <v>54.699999999999996</v>
      </c>
      <c r="J77" s="495">
        <v>56.349999999999994</v>
      </c>
      <c r="K77" s="494">
        <v>53.05</v>
      </c>
      <c r="L77" s="494">
        <v>49.85</v>
      </c>
      <c r="M77" s="494">
        <v>851.59684000000004</v>
      </c>
    </row>
    <row r="78" spans="1:13" s="13" customFormat="1">
      <c r="A78" s="254">
        <v>68</v>
      </c>
      <c r="B78" s="497" t="s">
        <v>73</v>
      </c>
      <c r="C78" s="494">
        <v>430.55</v>
      </c>
      <c r="D78" s="495">
        <v>431.95</v>
      </c>
      <c r="E78" s="495">
        <v>427.9</v>
      </c>
      <c r="F78" s="495">
        <v>425.25</v>
      </c>
      <c r="G78" s="495">
        <v>421.2</v>
      </c>
      <c r="H78" s="495">
        <v>434.59999999999997</v>
      </c>
      <c r="I78" s="495">
        <v>438.65000000000003</v>
      </c>
      <c r="J78" s="495">
        <v>441.29999999999995</v>
      </c>
      <c r="K78" s="494">
        <v>436</v>
      </c>
      <c r="L78" s="494">
        <v>429.3</v>
      </c>
      <c r="M78" s="494">
        <v>33.541170000000001</v>
      </c>
    </row>
    <row r="79" spans="1:13" s="13" customFormat="1">
      <c r="A79" s="254">
        <v>69</v>
      </c>
      <c r="B79" s="497" t="s">
        <v>739</v>
      </c>
      <c r="C79" s="494">
        <v>10088.549999999999</v>
      </c>
      <c r="D79" s="495">
        <v>9987.0666666666657</v>
      </c>
      <c r="E79" s="495">
        <v>9702.4833333333318</v>
      </c>
      <c r="F79" s="495">
        <v>9316.4166666666661</v>
      </c>
      <c r="G79" s="495">
        <v>9031.8333333333321</v>
      </c>
      <c r="H79" s="495">
        <v>10373.133333333331</v>
      </c>
      <c r="I79" s="495">
        <v>10657.716666666667</v>
      </c>
      <c r="J79" s="495">
        <v>11043.783333333331</v>
      </c>
      <c r="K79" s="494">
        <v>10271.65</v>
      </c>
      <c r="L79" s="494">
        <v>9601</v>
      </c>
      <c r="M79" s="494">
        <v>8.6059999999999998E-2</v>
      </c>
    </row>
    <row r="80" spans="1:13" s="13" customFormat="1">
      <c r="A80" s="254">
        <v>70</v>
      </c>
      <c r="B80" s="497" t="s">
        <v>68</v>
      </c>
      <c r="C80" s="494">
        <v>543</v>
      </c>
      <c r="D80" s="495">
        <v>544.01666666666665</v>
      </c>
      <c r="E80" s="495">
        <v>539.48333333333335</v>
      </c>
      <c r="F80" s="495">
        <v>535.9666666666667</v>
      </c>
      <c r="G80" s="495">
        <v>531.43333333333339</v>
      </c>
      <c r="H80" s="495">
        <v>547.5333333333333</v>
      </c>
      <c r="I80" s="495">
        <v>552.06666666666661</v>
      </c>
      <c r="J80" s="495">
        <v>555.58333333333326</v>
      </c>
      <c r="K80" s="494">
        <v>548.54999999999995</v>
      </c>
      <c r="L80" s="494">
        <v>540.5</v>
      </c>
      <c r="M80" s="494">
        <v>111.57958000000001</v>
      </c>
    </row>
    <row r="81" spans="1:13" s="13" customFormat="1">
      <c r="A81" s="254">
        <v>71</v>
      </c>
      <c r="B81" s="497" t="s">
        <v>70</v>
      </c>
      <c r="C81" s="494">
        <v>413.25</v>
      </c>
      <c r="D81" s="495">
        <v>413.64999999999992</v>
      </c>
      <c r="E81" s="495">
        <v>410.74999999999983</v>
      </c>
      <c r="F81" s="495">
        <v>408.24999999999989</v>
      </c>
      <c r="G81" s="495">
        <v>405.3499999999998</v>
      </c>
      <c r="H81" s="495">
        <v>416.14999999999986</v>
      </c>
      <c r="I81" s="495">
        <v>419.04999999999995</v>
      </c>
      <c r="J81" s="495">
        <v>421.5499999999999</v>
      </c>
      <c r="K81" s="494">
        <v>416.55</v>
      </c>
      <c r="L81" s="494">
        <v>411.15</v>
      </c>
      <c r="M81" s="494">
        <v>20.869990000000001</v>
      </c>
    </row>
    <row r="82" spans="1:13" s="13" customFormat="1">
      <c r="A82" s="254">
        <v>72</v>
      </c>
      <c r="B82" s="497" t="s">
        <v>313</v>
      </c>
      <c r="C82" s="494">
        <v>977.95</v>
      </c>
      <c r="D82" s="495">
        <v>971.65</v>
      </c>
      <c r="E82" s="495">
        <v>955.3</v>
      </c>
      <c r="F82" s="495">
        <v>932.65</v>
      </c>
      <c r="G82" s="495">
        <v>916.3</v>
      </c>
      <c r="H82" s="495">
        <v>994.3</v>
      </c>
      <c r="I82" s="495">
        <v>1010.6500000000001</v>
      </c>
      <c r="J82" s="495">
        <v>1033.3</v>
      </c>
      <c r="K82" s="494">
        <v>988</v>
      </c>
      <c r="L82" s="494">
        <v>949</v>
      </c>
      <c r="M82" s="494">
        <v>2.31088</v>
      </c>
    </row>
    <row r="83" spans="1:13" s="13" customFormat="1">
      <c r="A83" s="254">
        <v>73</v>
      </c>
      <c r="B83" s="497" t="s">
        <v>314</v>
      </c>
      <c r="C83" s="494">
        <v>266.89999999999998</v>
      </c>
      <c r="D83" s="495">
        <v>268.71666666666664</v>
      </c>
      <c r="E83" s="495">
        <v>263.18333333333328</v>
      </c>
      <c r="F83" s="495">
        <v>259.46666666666664</v>
      </c>
      <c r="G83" s="495">
        <v>253.93333333333328</v>
      </c>
      <c r="H83" s="495">
        <v>272.43333333333328</v>
      </c>
      <c r="I83" s="495">
        <v>277.9666666666667</v>
      </c>
      <c r="J83" s="495">
        <v>281.68333333333328</v>
      </c>
      <c r="K83" s="494">
        <v>274.25</v>
      </c>
      <c r="L83" s="494">
        <v>265</v>
      </c>
      <c r="M83" s="494">
        <v>13.098710000000001</v>
      </c>
    </row>
    <row r="84" spans="1:13" s="13" customFormat="1">
      <c r="A84" s="254">
        <v>74</v>
      </c>
      <c r="B84" s="497" t="s">
        <v>315</v>
      </c>
      <c r="C84" s="494">
        <v>100.35</v>
      </c>
      <c r="D84" s="495">
        <v>100.98333333333333</v>
      </c>
      <c r="E84" s="495">
        <v>99.466666666666669</v>
      </c>
      <c r="F84" s="495">
        <v>98.583333333333329</v>
      </c>
      <c r="G84" s="495">
        <v>97.066666666666663</v>
      </c>
      <c r="H84" s="495">
        <v>101.86666666666667</v>
      </c>
      <c r="I84" s="495">
        <v>103.38333333333335</v>
      </c>
      <c r="J84" s="495">
        <v>104.26666666666668</v>
      </c>
      <c r="K84" s="494">
        <v>102.5</v>
      </c>
      <c r="L84" s="494">
        <v>100.1</v>
      </c>
      <c r="M84" s="494">
        <v>2.40137</v>
      </c>
    </row>
    <row r="85" spans="1:13" s="13" customFormat="1">
      <c r="A85" s="254">
        <v>75</v>
      </c>
      <c r="B85" s="497" t="s">
        <v>316</v>
      </c>
      <c r="C85" s="494">
        <v>5268.5</v>
      </c>
      <c r="D85" s="495">
        <v>5334.4833333333336</v>
      </c>
      <c r="E85" s="495">
        <v>5149.0166666666673</v>
      </c>
      <c r="F85" s="495">
        <v>5029.5333333333338</v>
      </c>
      <c r="G85" s="495">
        <v>4844.0666666666675</v>
      </c>
      <c r="H85" s="495">
        <v>5453.9666666666672</v>
      </c>
      <c r="I85" s="495">
        <v>5639.4333333333343</v>
      </c>
      <c r="J85" s="495">
        <v>5758.916666666667</v>
      </c>
      <c r="K85" s="494">
        <v>5519.95</v>
      </c>
      <c r="L85" s="494">
        <v>5215</v>
      </c>
      <c r="M85" s="494">
        <v>0.18203</v>
      </c>
    </row>
    <row r="86" spans="1:13" s="13" customFormat="1">
      <c r="A86" s="254">
        <v>76</v>
      </c>
      <c r="B86" s="497" t="s">
        <v>317</v>
      </c>
      <c r="C86" s="494">
        <v>913.7</v>
      </c>
      <c r="D86" s="495">
        <v>914.9666666666667</v>
      </c>
      <c r="E86" s="495">
        <v>906.98333333333335</v>
      </c>
      <c r="F86" s="495">
        <v>900.26666666666665</v>
      </c>
      <c r="G86" s="495">
        <v>892.2833333333333</v>
      </c>
      <c r="H86" s="495">
        <v>921.68333333333339</v>
      </c>
      <c r="I86" s="495">
        <v>929.66666666666674</v>
      </c>
      <c r="J86" s="495">
        <v>936.38333333333344</v>
      </c>
      <c r="K86" s="494">
        <v>922.95</v>
      </c>
      <c r="L86" s="494">
        <v>908.25</v>
      </c>
      <c r="M86" s="494">
        <v>1.05646</v>
      </c>
    </row>
    <row r="87" spans="1:13" s="13" customFormat="1">
      <c r="A87" s="254">
        <v>77</v>
      </c>
      <c r="B87" s="497" t="s">
        <v>230</v>
      </c>
      <c r="C87" s="494">
        <v>1249.05</v>
      </c>
      <c r="D87" s="495">
        <v>1244.6833333333334</v>
      </c>
      <c r="E87" s="495">
        <v>1205.3666666666668</v>
      </c>
      <c r="F87" s="495">
        <v>1161.6833333333334</v>
      </c>
      <c r="G87" s="495">
        <v>1122.3666666666668</v>
      </c>
      <c r="H87" s="495">
        <v>1288.3666666666668</v>
      </c>
      <c r="I87" s="495">
        <v>1327.6833333333334</v>
      </c>
      <c r="J87" s="495">
        <v>1371.3666666666668</v>
      </c>
      <c r="K87" s="494">
        <v>1284</v>
      </c>
      <c r="L87" s="494">
        <v>1201</v>
      </c>
      <c r="M87" s="494">
        <v>3.3283499999999999</v>
      </c>
    </row>
    <row r="88" spans="1:13" s="13" customFormat="1">
      <c r="A88" s="254">
        <v>78</v>
      </c>
      <c r="B88" s="497" t="s">
        <v>318</v>
      </c>
      <c r="C88" s="494">
        <v>73.599999999999994</v>
      </c>
      <c r="D88" s="495">
        <v>73.716666666666654</v>
      </c>
      <c r="E88" s="495">
        <v>72.633333333333312</v>
      </c>
      <c r="F88" s="495">
        <v>71.666666666666657</v>
      </c>
      <c r="G88" s="495">
        <v>70.583333333333314</v>
      </c>
      <c r="H88" s="495">
        <v>74.683333333333309</v>
      </c>
      <c r="I88" s="495">
        <v>75.766666666666652</v>
      </c>
      <c r="J88" s="495">
        <v>76.733333333333306</v>
      </c>
      <c r="K88" s="494">
        <v>74.8</v>
      </c>
      <c r="L88" s="494">
        <v>72.75</v>
      </c>
      <c r="M88" s="494">
        <v>23.80509</v>
      </c>
    </row>
    <row r="89" spans="1:13" s="13" customFormat="1">
      <c r="A89" s="254">
        <v>79</v>
      </c>
      <c r="B89" s="497" t="s">
        <v>71</v>
      </c>
      <c r="C89" s="494">
        <v>14710.2</v>
      </c>
      <c r="D89" s="495">
        <v>14706.033333333333</v>
      </c>
      <c r="E89" s="495">
        <v>14564.266666666666</v>
      </c>
      <c r="F89" s="495">
        <v>14418.333333333334</v>
      </c>
      <c r="G89" s="495">
        <v>14276.566666666668</v>
      </c>
      <c r="H89" s="495">
        <v>14851.966666666665</v>
      </c>
      <c r="I89" s="495">
        <v>14993.733333333332</v>
      </c>
      <c r="J89" s="495">
        <v>15139.666666666664</v>
      </c>
      <c r="K89" s="494">
        <v>14847.8</v>
      </c>
      <c r="L89" s="494">
        <v>14560.1</v>
      </c>
      <c r="M89" s="494">
        <v>0.3871</v>
      </c>
    </row>
    <row r="90" spans="1:13" s="13" customFormat="1">
      <c r="A90" s="254">
        <v>80</v>
      </c>
      <c r="B90" s="497" t="s">
        <v>319</v>
      </c>
      <c r="C90" s="494">
        <v>269.45</v>
      </c>
      <c r="D90" s="495">
        <v>269.08333333333331</v>
      </c>
      <c r="E90" s="495">
        <v>265.36666666666662</v>
      </c>
      <c r="F90" s="495">
        <v>261.2833333333333</v>
      </c>
      <c r="G90" s="495">
        <v>257.56666666666661</v>
      </c>
      <c r="H90" s="495">
        <v>273.16666666666663</v>
      </c>
      <c r="I90" s="495">
        <v>276.88333333333333</v>
      </c>
      <c r="J90" s="495">
        <v>280.96666666666664</v>
      </c>
      <c r="K90" s="494">
        <v>272.8</v>
      </c>
      <c r="L90" s="494">
        <v>265</v>
      </c>
      <c r="M90" s="494">
        <v>2.1124900000000002</v>
      </c>
    </row>
    <row r="91" spans="1:13" s="13" customFormat="1">
      <c r="A91" s="254">
        <v>81</v>
      </c>
      <c r="B91" s="497" t="s">
        <v>74</v>
      </c>
      <c r="C91" s="494">
        <v>3816.75</v>
      </c>
      <c r="D91" s="495">
        <v>3803.9333333333329</v>
      </c>
      <c r="E91" s="495">
        <v>3773.8666666666659</v>
      </c>
      <c r="F91" s="495">
        <v>3730.9833333333331</v>
      </c>
      <c r="G91" s="495">
        <v>3700.9166666666661</v>
      </c>
      <c r="H91" s="495">
        <v>3846.8166666666657</v>
      </c>
      <c r="I91" s="495">
        <v>3876.8833333333323</v>
      </c>
      <c r="J91" s="495">
        <v>3919.7666666666655</v>
      </c>
      <c r="K91" s="494">
        <v>3834</v>
      </c>
      <c r="L91" s="494">
        <v>3761.05</v>
      </c>
      <c r="M91" s="494">
        <v>6.1338800000000004</v>
      </c>
    </row>
    <row r="92" spans="1:13" s="13" customFormat="1">
      <c r="A92" s="254">
        <v>82</v>
      </c>
      <c r="B92" s="497" t="s">
        <v>320</v>
      </c>
      <c r="C92" s="494">
        <v>467.6</v>
      </c>
      <c r="D92" s="495">
        <v>471.83333333333331</v>
      </c>
      <c r="E92" s="495">
        <v>456.76666666666665</v>
      </c>
      <c r="F92" s="495">
        <v>445.93333333333334</v>
      </c>
      <c r="G92" s="495">
        <v>430.86666666666667</v>
      </c>
      <c r="H92" s="495">
        <v>482.66666666666663</v>
      </c>
      <c r="I92" s="495">
        <v>497.73333333333335</v>
      </c>
      <c r="J92" s="495">
        <v>508.56666666666661</v>
      </c>
      <c r="K92" s="494">
        <v>486.9</v>
      </c>
      <c r="L92" s="494">
        <v>461</v>
      </c>
      <c r="M92" s="494">
        <v>5.3852099999999998</v>
      </c>
    </row>
    <row r="93" spans="1:13" s="13" customFormat="1">
      <c r="A93" s="254">
        <v>83</v>
      </c>
      <c r="B93" s="497" t="s">
        <v>321</v>
      </c>
      <c r="C93" s="494">
        <v>244.5</v>
      </c>
      <c r="D93" s="495">
        <v>244.71666666666667</v>
      </c>
      <c r="E93" s="495">
        <v>240.43333333333334</v>
      </c>
      <c r="F93" s="495">
        <v>236.36666666666667</v>
      </c>
      <c r="G93" s="495">
        <v>232.08333333333334</v>
      </c>
      <c r="H93" s="495">
        <v>248.78333333333333</v>
      </c>
      <c r="I93" s="495">
        <v>253.06666666666669</v>
      </c>
      <c r="J93" s="495">
        <v>257.13333333333333</v>
      </c>
      <c r="K93" s="494">
        <v>249</v>
      </c>
      <c r="L93" s="494">
        <v>240.65</v>
      </c>
      <c r="M93" s="494">
        <v>1.4795</v>
      </c>
    </row>
    <row r="94" spans="1:13" s="13" customFormat="1">
      <c r="A94" s="254">
        <v>84</v>
      </c>
      <c r="B94" s="497" t="s">
        <v>80</v>
      </c>
      <c r="C94" s="494">
        <v>628.85</v>
      </c>
      <c r="D94" s="495">
        <v>628.18333333333328</v>
      </c>
      <c r="E94" s="495">
        <v>624.71666666666658</v>
      </c>
      <c r="F94" s="495">
        <v>620.58333333333326</v>
      </c>
      <c r="G94" s="495">
        <v>617.11666666666656</v>
      </c>
      <c r="H94" s="495">
        <v>632.31666666666661</v>
      </c>
      <c r="I94" s="495">
        <v>635.7833333333333</v>
      </c>
      <c r="J94" s="495">
        <v>639.91666666666663</v>
      </c>
      <c r="K94" s="494">
        <v>631.65</v>
      </c>
      <c r="L94" s="494">
        <v>624.04999999999995</v>
      </c>
      <c r="M94" s="494">
        <v>2.9902799999999998</v>
      </c>
    </row>
    <row r="95" spans="1:13" s="13" customFormat="1">
      <c r="A95" s="254">
        <v>85</v>
      </c>
      <c r="B95" s="497" t="s">
        <v>322</v>
      </c>
      <c r="C95" s="494">
        <v>1805.2</v>
      </c>
      <c r="D95" s="495">
        <v>1821.95</v>
      </c>
      <c r="E95" s="495">
        <v>1779.4</v>
      </c>
      <c r="F95" s="495">
        <v>1753.6000000000001</v>
      </c>
      <c r="G95" s="495">
        <v>1711.0500000000002</v>
      </c>
      <c r="H95" s="495">
        <v>1847.75</v>
      </c>
      <c r="I95" s="495">
        <v>1890.2999999999997</v>
      </c>
      <c r="J95" s="495">
        <v>1916.1</v>
      </c>
      <c r="K95" s="494">
        <v>1864.5</v>
      </c>
      <c r="L95" s="494">
        <v>1796.15</v>
      </c>
      <c r="M95" s="494">
        <v>0.42853999999999998</v>
      </c>
    </row>
    <row r="96" spans="1:13" s="13" customFormat="1">
      <c r="A96" s="254">
        <v>86</v>
      </c>
      <c r="B96" s="497" t="s">
        <v>783</v>
      </c>
      <c r="C96" s="494">
        <v>265.89999999999998</v>
      </c>
      <c r="D96" s="495">
        <v>263.5</v>
      </c>
      <c r="E96" s="495">
        <v>260</v>
      </c>
      <c r="F96" s="495">
        <v>254.10000000000002</v>
      </c>
      <c r="G96" s="495">
        <v>250.60000000000002</v>
      </c>
      <c r="H96" s="495">
        <v>269.39999999999998</v>
      </c>
      <c r="I96" s="495">
        <v>272.89999999999998</v>
      </c>
      <c r="J96" s="495">
        <v>278.79999999999995</v>
      </c>
      <c r="K96" s="494">
        <v>267</v>
      </c>
      <c r="L96" s="494">
        <v>257.60000000000002</v>
      </c>
      <c r="M96" s="494">
        <v>5.7891700000000004</v>
      </c>
    </row>
    <row r="97" spans="1:13" s="13" customFormat="1">
      <c r="A97" s="254">
        <v>87</v>
      </c>
      <c r="B97" s="497" t="s">
        <v>75</v>
      </c>
      <c r="C97" s="494">
        <v>470.7</v>
      </c>
      <c r="D97" s="495">
        <v>469.66666666666669</v>
      </c>
      <c r="E97" s="495">
        <v>463.53333333333336</v>
      </c>
      <c r="F97" s="495">
        <v>456.36666666666667</v>
      </c>
      <c r="G97" s="495">
        <v>450.23333333333335</v>
      </c>
      <c r="H97" s="495">
        <v>476.83333333333337</v>
      </c>
      <c r="I97" s="495">
        <v>482.9666666666667</v>
      </c>
      <c r="J97" s="495">
        <v>490.13333333333338</v>
      </c>
      <c r="K97" s="494">
        <v>475.8</v>
      </c>
      <c r="L97" s="494">
        <v>462.5</v>
      </c>
      <c r="M97" s="494">
        <v>34.838610000000003</v>
      </c>
    </row>
    <row r="98" spans="1:13" s="13" customFormat="1">
      <c r="A98" s="254">
        <v>88</v>
      </c>
      <c r="B98" s="497" t="s">
        <v>323</v>
      </c>
      <c r="C98" s="494">
        <v>566.79999999999995</v>
      </c>
      <c r="D98" s="495">
        <v>568.36666666666667</v>
      </c>
      <c r="E98" s="495">
        <v>563.43333333333339</v>
      </c>
      <c r="F98" s="495">
        <v>560.06666666666672</v>
      </c>
      <c r="G98" s="495">
        <v>555.13333333333344</v>
      </c>
      <c r="H98" s="495">
        <v>571.73333333333335</v>
      </c>
      <c r="I98" s="495">
        <v>576.66666666666652</v>
      </c>
      <c r="J98" s="495">
        <v>580.0333333333333</v>
      </c>
      <c r="K98" s="494">
        <v>573.29999999999995</v>
      </c>
      <c r="L98" s="494">
        <v>565</v>
      </c>
      <c r="M98" s="494">
        <v>1.43346</v>
      </c>
    </row>
    <row r="99" spans="1:13" s="13" customFormat="1">
      <c r="A99" s="254">
        <v>89</v>
      </c>
      <c r="B99" s="497" t="s">
        <v>76</v>
      </c>
      <c r="C99" s="494">
        <v>147.19999999999999</v>
      </c>
      <c r="D99" s="495">
        <v>148.38333333333335</v>
      </c>
      <c r="E99" s="495">
        <v>145.3666666666667</v>
      </c>
      <c r="F99" s="495">
        <v>143.53333333333336</v>
      </c>
      <c r="G99" s="495">
        <v>140.51666666666671</v>
      </c>
      <c r="H99" s="495">
        <v>150.2166666666667</v>
      </c>
      <c r="I99" s="495">
        <v>153.23333333333335</v>
      </c>
      <c r="J99" s="495">
        <v>155.06666666666669</v>
      </c>
      <c r="K99" s="494">
        <v>151.4</v>
      </c>
      <c r="L99" s="494">
        <v>146.55000000000001</v>
      </c>
      <c r="M99" s="494">
        <v>130.85830000000001</v>
      </c>
    </row>
    <row r="100" spans="1:13" s="13" customFormat="1">
      <c r="A100" s="254">
        <v>90</v>
      </c>
      <c r="B100" s="497" t="s">
        <v>324</v>
      </c>
      <c r="C100" s="494">
        <v>471.15</v>
      </c>
      <c r="D100" s="495">
        <v>473.55</v>
      </c>
      <c r="E100" s="495">
        <v>467.70000000000005</v>
      </c>
      <c r="F100" s="495">
        <v>464.25000000000006</v>
      </c>
      <c r="G100" s="495">
        <v>458.40000000000009</v>
      </c>
      <c r="H100" s="495">
        <v>477</v>
      </c>
      <c r="I100" s="495">
        <v>482.85</v>
      </c>
      <c r="J100" s="495">
        <v>486.29999999999995</v>
      </c>
      <c r="K100" s="494">
        <v>479.4</v>
      </c>
      <c r="L100" s="494">
        <v>470.1</v>
      </c>
      <c r="M100" s="494">
        <v>1.5604100000000001</v>
      </c>
    </row>
    <row r="101" spans="1:13">
      <c r="A101" s="254">
        <v>91</v>
      </c>
      <c r="B101" s="497" t="s">
        <v>325</v>
      </c>
      <c r="C101" s="494">
        <v>390.2</v>
      </c>
      <c r="D101" s="495">
        <v>393.06666666666666</v>
      </c>
      <c r="E101" s="495">
        <v>387.13333333333333</v>
      </c>
      <c r="F101" s="495">
        <v>384.06666666666666</v>
      </c>
      <c r="G101" s="495">
        <v>378.13333333333333</v>
      </c>
      <c r="H101" s="495">
        <v>396.13333333333333</v>
      </c>
      <c r="I101" s="495">
        <v>402.06666666666661</v>
      </c>
      <c r="J101" s="495">
        <v>405.13333333333333</v>
      </c>
      <c r="K101" s="494">
        <v>399</v>
      </c>
      <c r="L101" s="494">
        <v>390</v>
      </c>
      <c r="M101" s="494">
        <v>0.37828000000000001</v>
      </c>
    </row>
    <row r="102" spans="1:13">
      <c r="A102" s="254">
        <v>92</v>
      </c>
      <c r="B102" s="497" t="s">
        <v>326</v>
      </c>
      <c r="C102" s="494">
        <v>520.54999999999995</v>
      </c>
      <c r="D102" s="495">
        <v>521.0333333333333</v>
      </c>
      <c r="E102" s="495">
        <v>503.06666666666661</v>
      </c>
      <c r="F102" s="495">
        <v>485.58333333333331</v>
      </c>
      <c r="G102" s="495">
        <v>467.61666666666662</v>
      </c>
      <c r="H102" s="495">
        <v>538.51666666666665</v>
      </c>
      <c r="I102" s="495">
        <v>556.48333333333335</v>
      </c>
      <c r="J102" s="495">
        <v>573.96666666666658</v>
      </c>
      <c r="K102" s="494">
        <v>539</v>
      </c>
      <c r="L102" s="494">
        <v>503.55</v>
      </c>
      <c r="M102" s="494">
        <v>4.1799499999999998</v>
      </c>
    </row>
    <row r="103" spans="1:13">
      <c r="A103" s="254">
        <v>93</v>
      </c>
      <c r="B103" s="497" t="s">
        <v>77</v>
      </c>
      <c r="C103" s="494">
        <v>124.3</v>
      </c>
      <c r="D103" s="495">
        <v>124.43333333333334</v>
      </c>
      <c r="E103" s="495">
        <v>123.81666666666668</v>
      </c>
      <c r="F103" s="495">
        <v>123.33333333333334</v>
      </c>
      <c r="G103" s="495">
        <v>122.71666666666668</v>
      </c>
      <c r="H103" s="495">
        <v>124.91666666666667</v>
      </c>
      <c r="I103" s="495">
        <v>125.53333333333335</v>
      </c>
      <c r="J103" s="495">
        <v>126.01666666666667</v>
      </c>
      <c r="K103" s="494">
        <v>125.05</v>
      </c>
      <c r="L103" s="494">
        <v>123.95</v>
      </c>
      <c r="M103" s="494">
        <v>3.7352500000000002</v>
      </c>
    </row>
    <row r="104" spans="1:13">
      <c r="A104" s="254">
        <v>94</v>
      </c>
      <c r="B104" s="497" t="s">
        <v>327</v>
      </c>
      <c r="C104" s="494">
        <v>1540.05</v>
      </c>
      <c r="D104" s="495">
        <v>1553.9666666666665</v>
      </c>
      <c r="E104" s="495">
        <v>1517.9333333333329</v>
      </c>
      <c r="F104" s="495">
        <v>1495.8166666666664</v>
      </c>
      <c r="G104" s="495">
        <v>1459.7833333333328</v>
      </c>
      <c r="H104" s="495">
        <v>1576.083333333333</v>
      </c>
      <c r="I104" s="495">
        <v>1612.1166666666663</v>
      </c>
      <c r="J104" s="495">
        <v>1634.2333333333331</v>
      </c>
      <c r="K104" s="494">
        <v>1590</v>
      </c>
      <c r="L104" s="494">
        <v>1531.85</v>
      </c>
      <c r="M104" s="494">
        <v>1.41448</v>
      </c>
    </row>
    <row r="105" spans="1:13">
      <c r="A105" s="254">
        <v>95</v>
      </c>
      <c r="B105" s="497" t="s">
        <v>328</v>
      </c>
      <c r="C105" s="494">
        <v>16.5</v>
      </c>
      <c r="D105" s="495">
        <v>16.599999999999998</v>
      </c>
      <c r="E105" s="495">
        <v>16.299999999999997</v>
      </c>
      <c r="F105" s="495">
        <v>16.099999999999998</v>
      </c>
      <c r="G105" s="495">
        <v>15.799999999999997</v>
      </c>
      <c r="H105" s="495">
        <v>16.799999999999997</v>
      </c>
      <c r="I105" s="495">
        <v>17.100000000000001</v>
      </c>
      <c r="J105" s="495">
        <v>17.299999999999997</v>
      </c>
      <c r="K105" s="494">
        <v>16.899999999999999</v>
      </c>
      <c r="L105" s="494">
        <v>16.399999999999999</v>
      </c>
      <c r="M105" s="494">
        <v>55.54636</v>
      </c>
    </row>
    <row r="106" spans="1:13">
      <c r="A106" s="254">
        <v>96</v>
      </c>
      <c r="B106" s="497" t="s">
        <v>329</v>
      </c>
      <c r="C106" s="494">
        <v>756.8</v>
      </c>
      <c r="D106" s="495">
        <v>757.25</v>
      </c>
      <c r="E106" s="495">
        <v>744.55</v>
      </c>
      <c r="F106" s="495">
        <v>732.3</v>
      </c>
      <c r="G106" s="495">
        <v>719.59999999999991</v>
      </c>
      <c r="H106" s="495">
        <v>769.5</v>
      </c>
      <c r="I106" s="495">
        <v>782.2</v>
      </c>
      <c r="J106" s="495">
        <v>794.45</v>
      </c>
      <c r="K106" s="494">
        <v>769.95</v>
      </c>
      <c r="L106" s="494">
        <v>745</v>
      </c>
      <c r="M106" s="494">
        <v>14.303430000000001</v>
      </c>
    </row>
    <row r="107" spans="1:13">
      <c r="A107" s="254">
        <v>97</v>
      </c>
      <c r="B107" s="497" t="s">
        <v>330</v>
      </c>
      <c r="C107" s="494">
        <v>310.25</v>
      </c>
      <c r="D107" s="495">
        <v>312.15000000000003</v>
      </c>
      <c r="E107" s="495">
        <v>306.10000000000008</v>
      </c>
      <c r="F107" s="495">
        <v>301.95000000000005</v>
      </c>
      <c r="G107" s="495">
        <v>295.90000000000009</v>
      </c>
      <c r="H107" s="495">
        <v>316.30000000000007</v>
      </c>
      <c r="I107" s="495">
        <v>322.35000000000002</v>
      </c>
      <c r="J107" s="495">
        <v>326.50000000000006</v>
      </c>
      <c r="K107" s="494">
        <v>318.2</v>
      </c>
      <c r="L107" s="494">
        <v>308</v>
      </c>
      <c r="M107" s="494">
        <v>0.94440000000000002</v>
      </c>
    </row>
    <row r="108" spans="1:13">
      <c r="A108" s="254">
        <v>98</v>
      </c>
      <c r="B108" s="497" t="s">
        <v>79</v>
      </c>
      <c r="C108" s="494">
        <v>481.15</v>
      </c>
      <c r="D108" s="495">
        <v>471.2</v>
      </c>
      <c r="E108" s="495">
        <v>457.95</v>
      </c>
      <c r="F108" s="495">
        <v>434.75</v>
      </c>
      <c r="G108" s="495">
        <v>421.5</v>
      </c>
      <c r="H108" s="495">
        <v>494.4</v>
      </c>
      <c r="I108" s="495">
        <v>507.65</v>
      </c>
      <c r="J108" s="495">
        <v>530.84999999999991</v>
      </c>
      <c r="K108" s="494">
        <v>484.45</v>
      </c>
      <c r="L108" s="494">
        <v>448</v>
      </c>
      <c r="M108" s="494">
        <v>16.635020000000001</v>
      </c>
    </row>
    <row r="109" spans="1:13">
      <c r="A109" s="254">
        <v>99</v>
      </c>
      <c r="B109" s="497" t="s">
        <v>331</v>
      </c>
      <c r="C109" s="494">
        <v>3809.3</v>
      </c>
      <c r="D109" s="495">
        <v>3807.5499999999997</v>
      </c>
      <c r="E109" s="495">
        <v>3741.9999999999995</v>
      </c>
      <c r="F109" s="495">
        <v>3674.7</v>
      </c>
      <c r="G109" s="495">
        <v>3609.1499999999996</v>
      </c>
      <c r="H109" s="495">
        <v>3874.8499999999995</v>
      </c>
      <c r="I109" s="495">
        <v>3940.3999999999996</v>
      </c>
      <c r="J109" s="495">
        <v>4007.6999999999994</v>
      </c>
      <c r="K109" s="494">
        <v>3873.1</v>
      </c>
      <c r="L109" s="494">
        <v>3740.25</v>
      </c>
      <c r="M109" s="494">
        <v>0.25552000000000002</v>
      </c>
    </row>
    <row r="110" spans="1:13">
      <c r="A110" s="254">
        <v>100</v>
      </c>
      <c r="B110" s="497" t="s">
        <v>332</v>
      </c>
      <c r="C110" s="494">
        <v>149.19999999999999</v>
      </c>
      <c r="D110" s="495">
        <v>149.76666666666665</v>
      </c>
      <c r="E110" s="495">
        <v>147.68333333333331</v>
      </c>
      <c r="F110" s="495">
        <v>146.16666666666666</v>
      </c>
      <c r="G110" s="495">
        <v>144.08333333333331</v>
      </c>
      <c r="H110" s="495">
        <v>151.2833333333333</v>
      </c>
      <c r="I110" s="495">
        <v>153.36666666666667</v>
      </c>
      <c r="J110" s="495">
        <v>154.8833333333333</v>
      </c>
      <c r="K110" s="494">
        <v>151.85</v>
      </c>
      <c r="L110" s="494">
        <v>148.25</v>
      </c>
      <c r="M110" s="494">
        <v>1.18249</v>
      </c>
    </row>
    <row r="111" spans="1:13">
      <c r="A111" s="254">
        <v>101</v>
      </c>
      <c r="B111" s="497" t="s">
        <v>333</v>
      </c>
      <c r="C111" s="494">
        <v>227.85</v>
      </c>
      <c r="D111" s="495">
        <v>228.65</v>
      </c>
      <c r="E111" s="495">
        <v>223.4</v>
      </c>
      <c r="F111" s="495">
        <v>218.95</v>
      </c>
      <c r="G111" s="495">
        <v>213.7</v>
      </c>
      <c r="H111" s="495">
        <v>233.10000000000002</v>
      </c>
      <c r="I111" s="495">
        <v>238.35000000000002</v>
      </c>
      <c r="J111" s="495">
        <v>242.80000000000004</v>
      </c>
      <c r="K111" s="494">
        <v>233.9</v>
      </c>
      <c r="L111" s="494">
        <v>224.2</v>
      </c>
      <c r="M111" s="494">
        <v>16.42651</v>
      </c>
    </row>
    <row r="112" spans="1:13">
      <c r="A112" s="254">
        <v>102</v>
      </c>
      <c r="B112" s="497" t="s">
        <v>334</v>
      </c>
      <c r="C112" s="494">
        <v>102.8</v>
      </c>
      <c r="D112" s="495">
        <v>102.31666666666666</v>
      </c>
      <c r="E112" s="495">
        <v>100.68333333333332</v>
      </c>
      <c r="F112" s="495">
        <v>98.566666666666663</v>
      </c>
      <c r="G112" s="495">
        <v>96.933333333333323</v>
      </c>
      <c r="H112" s="495">
        <v>104.43333333333332</v>
      </c>
      <c r="I112" s="495">
        <v>106.06666666666665</v>
      </c>
      <c r="J112" s="495">
        <v>108.18333333333332</v>
      </c>
      <c r="K112" s="494">
        <v>103.95</v>
      </c>
      <c r="L112" s="494">
        <v>100.2</v>
      </c>
      <c r="M112" s="494">
        <v>6.3335699999999999</v>
      </c>
    </row>
    <row r="113" spans="1:13">
      <c r="A113" s="254">
        <v>103</v>
      </c>
      <c r="B113" s="497" t="s">
        <v>335</v>
      </c>
      <c r="C113" s="494">
        <v>599.75</v>
      </c>
      <c r="D113" s="495">
        <v>594.01666666666665</v>
      </c>
      <c r="E113" s="495">
        <v>587.0333333333333</v>
      </c>
      <c r="F113" s="495">
        <v>574.31666666666661</v>
      </c>
      <c r="G113" s="495">
        <v>567.33333333333326</v>
      </c>
      <c r="H113" s="495">
        <v>606.73333333333335</v>
      </c>
      <c r="I113" s="495">
        <v>613.7166666666667</v>
      </c>
      <c r="J113" s="495">
        <v>626.43333333333339</v>
      </c>
      <c r="K113" s="494">
        <v>601</v>
      </c>
      <c r="L113" s="494">
        <v>581.29999999999995</v>
      </c>
      <c r="M113" s="494">
        <v>2.4155700000000002</v>
      </c>
    </row>
    <row r="114" spans="1:13">
      <c r="A114" s="254">
        <v>104</v>
      </c>
      <c r="B114" s="497" t="s">
        <v>81</v>
      </c>
      <c r="C114" s="494">
        <v>562.95000000000005</v>
      </c>
      <c r="D114" s="495">
        <v>568.2833333333333</v>
      </c>
      <c r="E114" s="495">
        <v>555.66666666666663</v>
      </c>
      <c r="F114" s="495">
        <v>548.38333333333333</v>
      </c>
      <c r="G114" s="495">
        <v>535.76666666666665</v>
      </c>
      <c r="H114" s="495">
        <v>575.56666666666661</v>
      </c>
      <c r="I114" s="495">
        <v>588.18333333333339</v>
      </c>
      <c r="J114" s="495">
        <v>595.46666666666658</v>
      </c>
      <c r="K114" s="494">
        <v>580.9</v>
      </c>
      <c r="L114" s="494">
        <v>561</v>
      </c>
      <c r="M114" s="494">
        <v>54.760269999999998</v>
      </c>
    </row>
    <row r="115" spans="1:13">
      <c r="A115" s="254">
        <v>105</v>
      </c>
      <c r="B115" s="497" t="s">
        <v>82</v>
      </c>
      <c r="C115" s="494">
        <v>842</v>
      </c>
      <c r="D115" s="495">
        <v>843.61666666666667</v>
      </c>
      <c r="E115" s="495">
        <v>836.7833333333333</v>
      </c>
      <c r="F115" s="495">
        <v>831.56666666666661</v>
      </c>
      <c r="G115" s="495">
        <v>824.73333333333323</v>
      </c>
      <c r="H115" s="495">
        <v>848.83333333333337</v>
      </c>
      <c r="I115" s="495">
        <v>855.66666666666663</v>
      </c>
      <c r="J115" s="495">
        <v>860.88333333333344</v>
      </c>
      <c r="K115" s="494">
        <v>850.45</v>
      </c>
      <c r="L115" s="494">
        <v>838.4</v>
      </c>
      <c r="M115" s="494">
        <v>24.598210000000002</v>
      </c>
    </row>
    <row r="116" spans="1:13">
      <c r="A116" s="254">
        <v>106</v>
      </c>
      <c r="B116" s="497" t="s">
        <v>231</v>
      </c>
      <c r="C116" s="494">
        <v>166.1</v>
      </c>
      <c r="D116" s="495">
        <v>166.66666666666666</v>
      </c>
      <c r="E116" s="495">
        <v>164.63333333333333</v>
      </c>
      <c r="F116" s="495">
        <v>163.16666666666666</v>
      </c>
      <c r="G116" s="495">
        <v>161.13333333333333</v>
      </c>
      <c r="H116" s="495">
        <v>168.13333333333333</v>
      </c>
      <c r="I116" s="495">
        <v>170.16666666666669</v>
      </c>
      <c r="J116" s="495">
        <v>171.63333333333333</v>
      </c>
      <c r="K116" s="494">
        <v>168.7</v>
      </c>
      <c r="L116" s="494">
        <v>165.2</v>
      </c>
      <c r="M116" s="494">
        <v>25.5793</v>
      </c>
    </row>
    <row r="117" spans="1:13">
      <c r="A117" s="254">
        <v>107</v>
      </c>
      <c r="B117" s="497" t="s">
        <v>83</v>
      </c>
      <c r="C117" s="494">
        <v>131.65</v>
      </c>
      <c r="D117" s="495">
        <v>132.19999999999999</v>
      </c>
      <c r="E117" s="495">
        <v>130.64999999999998</v>
      </c>
      <c r="F117" s="495">
        <v>129.64999999999998</v>
      </c>
      <c r="G117" s="495">
        <v>128.09999999999997</v>
      </c>
      <c r="H117" s="495">
        <v>133.19999999999999</v>
      </c>
      <c r="I117" s="495">
        <v>134.75</v>
      </c>
      <c r="J117" s="495">
        <v>135.75</v>
      </c>
      <c r="K117" s="494">
        <v>133.75</v>
      </c>
      <c r="L117" s="494">
        <v>131.19999999999999</v>
      </c>
      <c r="M117" s="494">
        <v>93.303629999999998</v>
      </c>
    </row>
    <row r="118" spans="1:13">
      <c r="A118" s="254">
        <v>108</v>
      </c>
      <c r="B118" s="497" t="s">
        <v>336</v>
      </c>
      <c r="C118" s="494">
        <v>367.05</v>
      </c>
      <c r="D118" s="495">
        <v>368.26666666666665</v>
      </c>
      <c r="E118" s="495">
        <v>363.7833333333333</v>
      </c>
      <c r="F118" s="495">
        <v>360.51666666666665</v>
      </c>
      <c r="G118" s="495">
        <v>356.0333333333333</v>
      </c>
      <c r="H118" s="495">
        <v>371.5333333333333</v>
      </c>
      <c r="I118" s="495">
        <v>376.01666666666665</v>
      </c>
      <c r="J118" s="495">
        <v>379.2833333333333</v>
      </c>
      <c r="K118" s="494">
        <v>372.75</v>
      </c>
      <c r="L118" s="494">
        <v>365</v>
      </c>
      <c r="M118" s="494">
        <v>1.3935299999999999</v>
      </c>
    </row>
    <row r="119" spans="1:13">
      <c r="A119" s="254">
        <v>109</v>
      </c>
      <c r="B119" s="497" t="s">
        <v>822</v>
      </c>
      <c r="C119" s="494">
        <v>3078.95</v>
      </c>
      <c r="D119" s="495">
        <v>3106.2999999999997</v>
      </c>
      <c r="E119" s="495">
        <v>3027.6499999999996</v>
      </c>
      <c r="F119" s="495">
        <v>2976.35</v>
      </c>
      <c r="G119" s="495">
        <v>2897.7</v>
      </c>
      <c r="H119" s="495">
        <v>3157.5999999999995</v>
      </c>
      <c r="I119" s="495">
        <v>3236.25</v>
      </c>
      <c r="J119" s="495">
        <v>3287.5499999999993</v>
      </c>
      <c r="K119" s="494">
        <v>3184.95</v>
      </c>
      <c r="L119" s="494">
        <v>3055</v>
      </c>
      <c r="M119" s="494">
        <v>6.3809100000000001</v>
      </c>
    </row>
    <row r="120" spans="1:13">
      <c r="A120" s="254">
        <v>110</v>
      </c>
      <c r="B120" s="497" t="s">
        <v>84</v>
      </c>
      <c r="C120" s="494">
        <v>1590.1</v>
      </c>
      <c r="D120" s="495">
        <v>1579.2166666666665</v>
      </c>
      <c r="E120" s="495">
        <v>1565.633333333333</v>
      </c>
      <c r="F120" s="495">
        <v>1541.1666666666665</v>
      </c>
      <c r="G120" s="495">
        <v>1527.583333333333</v>
      </c>
      <c r="H120" s="495">
        <v>1603.6833333333329</v>
      </c>
      <c r="I120" s="495">
        <v>1617.2666666666664</v>
      </c>
      <c r="J120" s="495">
        <v>1641.7333333333329</v>
      </c>
      <c r="K120" s="494">
        <v>1592.8</v>
      </c>
      <c r="L120" s="494">
        <v>1554.75</v>
      </c>
      <c r="M120" s="494">
        <v>5.0895700000000001</v>
      </c>
    </row>
    <row r="121" spans="1:13">
      <c r="A121" s="254">
        <v>111</v>
      </c>
      <c r="B121" s="497" t="s">
        <v>85</v>
      </c>
      <c r="C121" s="494">
        <v>590.1</v>
      </c>
      <c r="D121" s="495">
        <v>592.5333333333333</v>
      </c>
      <c r="E121" s="495">
        <v>584.06666666666661</v>
      </c>
      <c r="F121" s="495">
        <v>578.0333333333333</v>
      </c>
      <c r="G121" s="495">
        <v>569.56666666666661</v>
      </c>
      <c r="H121" s="495">
        <v>598.56666666666661</v>
      </c>
      <c r="I121" s="495">
        <v>607.0333333333333</v>
      </c>
      <c r="J121" s="495">
        <v>613.06666666666661</v>
      </c>
      <c r="K121" s="494">
        <v>601</v>
      </c>
      <c r="L121" s="494">
        <v>586.5</v>
      </c>
      <c r="M121" s="494">
        <v>36.315109999999997</v>
      </c>
    </row>
    <row r="122" spans="1:13">
      <c r="A122" s="254">
        <v>112</v>
      </c>
      <c r="B122" s="497" t="s">
        <v>232</v>
      </c>
      <c r="C122" s="494">
        <v>759.2</v>
      </c>
      <c r="D122" s="495">
        <v>757.65</v>
      </c>
      <c r="E122" s="495">
        <v>745.5</v>
      </c>
      <c r="F122" s="495">
        <v>731.80000000000007</v>
      </c>
      <c r="G122" s="495">
        <v>719.65000000000009</v>
      </c>
      <c r="H122" s="495">
        <v>771.34999999999991</v>
      </c>
      <c r="I122" s="495">
        <v>783.49999999999977</v>
      </c>
      <c r="J122" s="495">
        <v>797.19999999999982</v>
      </c>
      <c r="K122" s="494">
        <v>769.8</v>
      </c>
      <c r="L122" s="494">
        <v>743.95</v>
      </c>
      <c r="M122" s="494">
        <v>5.7604300000000004</v>
      </c>
    </row>
    <row r="123" spans="1:13">
      <c r="A123" s="254">
        <v>113</v>
      </c>
      <c r="B123" s="497" t="s">
        <v>337</v>
      </c>
      <c r="C123" s="494">
        <v>614.70000000000005</v>
      </c>
      <c r="D123" s="495">
        <v>618.75</v>
      </c>
      <c r="E123" s="495">
        <v>608</v>
      </c>
      <c r="F123" s="495">
        <v>601.29999999999995</v>
      </c>
      <c r="G123" s="495">
        <v>590.54999999999995</v>
      </c>
      <c r="H123" s="495">
        <v>625.45000000000005</v>
      </c>
      <c r="I123" s="495">
        <v>636.20000000000005</v>
      </c>
      <c r="J123" s="495">
        <v>642.90000000000009</v>
      </c>
      <c r="K123" s="494">
        <v>629.5</v>
      </c>
      <c r="L123" s="494">
        <v>612.04999999999995</v>
      </c>
      <c r="M123" s="494">
        <v>0.95384000000000002</v>
      </c>
    </row>
    <row r="124" spans="1:13">
      <c r="A124" s="254">
        <v>114</v>
      </c>
      <c r="B124" s="497" t="s">
        <v>233</v>
      </c>
      <c r="C124" s="494">
        <v>395.85</v>
      </c>
      <c r="D124" s="495">
        <v>393.90000000000003</v>
      </c>
      <c r="E124" s="495">
        <v>389.70000000000005</v>
      </c>
      <c r="F124" s="495">
        <v>383.55</v>
      </c>
      <c r="G124" s="495">
        <v>379.35</v>
      </c>
      <c r="H124" s="495">
        <v>400.05000000000007</v>
      </c>
      <c r="I124" s="495">
        <v>404.25</v>
      </c>
      <c r="J124" s="495">
        <v>410.40000000000009</v>
      </c>
      <c r="K124" s="494">
        <v>398.1</v>
      </c>
      <c r="L124" s="494">
        <v>387.75</v>
      </c>
      <c r="M124" s="494">
        <v>9.4896600000000007</v>
      </c>
    </row>
    <row r="125" spans="1:13">
      <c r="A125" s="254">
        <v>115</v>
      </c>
      <c r="B125" s="497" t="s">
        <v>86</v>
      </c>
      <c r="C125" s="494">
        <v>885.85</v>
      </c>
      <c r="D125" s="495">
        <v>889.68333333333339</v>
      </c>
      <c r="E125" s="495">
        <v>877.61666666666679</v>
      </c>
      <c r="F125" s="495">
        <v>869.38333333333344</v>
      </c>
      <c r="G125" s="495">
        <v>857.31666666666683</v>
      </c>
      <c r="H125" s="495">
        <v>897.91666666666674</v>
      </c>
      <c r="I125" s="495">
        <v>909.98333333333335</v>
      </c>
      <c r="J125" s="495">
        <v>918.2166666666667</v>
      </c>
      <c r="K125" s="494">
        <v>901.75</v>
      </c>
      <c r="L125" s="494">
        <v>881.45</v>
      </c>
      <c r="M125" s="494">
        <v>6.0046799999999996</v>
      </c>
    </row>
    <row r="126" spans="1:13">
      <c r="A126" s="254">
        <v>116</v>
      </c>
      <c r="B126" s="497" t="s">
        <v>338</v>
      </c>
      <c r="C126" s="494">
        <v>701.2</v>
      </c>
      <c r="D126" s="495">
        <v>700.85</v>
      </c>
      <c r="E126" s="495">
        <v>691.80000000000007</v>
      </c>
      <c r="F126" s="495">
        <v>682.40000000000009</v>
      </c>
      <c r="G126" s="495">
        <v>673.35000000000014</v>
      </c>
      <c r="H126" s="495">
        <v>710.25</v>
      </c>
      <c r="I126" s="495">
        <v>719.3</v>
      </c>
      <c r="J126" s="495">
        <v>728.69999999999993</v>
      </c>
      <c r="K126" s="494">
        <v>709.9</v>
      </c>
      <c r="L126" s="494">
        <v>691.45</v>
      </c>
      <c r="M126" s="494">
        <v>3.7740900000000002</v>
      </c>
    </row>
    <row r="127" spans="1:13">
      <c r="A127" s="254">
        <v>117</v>
      </c>
      <c r="B127" s="497" t="s">
        <v>339</v>
      </c>
      <c r="C127" s="494">
        <v>93.65</v>
      </c>
      <c r="D127" s="495">
        <v>94.350000000000009</v>
      </c>
      <c r="E127" s="495">
        <v>92.300000000000011</v>
      </c>
      <c r="F127" s="495">
        <v>90.95</v>
      </c>
      <c r="G127" s="495">
        <v>88.9</v>
      </c>
      <c r="H127" s="495">
        <v>95.700000000000017</v>
      </c>
      <c r="I127" s="495">
        <v>97.75</v>
      </c>
      <c r="J127" s="495">
        <v>99.100000000000023</v>
      </c>
      <c r="K127" s="494">
        <v>96.4</v>
      </c>
      <c r="L127" s="494">
        <v>93</v>
      </c>
      <c r="M127" s="494">
        <v>1.39829</v>
      </c>
    </row>
    <row r="128" spans="1:13">
      <c r="A128" s="254">
        <v>118</v>
      </c>
      <c r="B128" s="497" t="s">
        <v>340</v>
      </c>
      <c r="C128" s="494">
        <v>101.45</v>
      </c>
      <c r="D128" s="495">
        <v>101.35000000000001</v>
      </c>
      <c r="E128" s="495">
        <v>100.30000000000001</v>
      </c>
      <c r="F128" s="495">
        <v>99.15</v>
      </c>
      <c r="G128" s="495">
        <v>98.100000000000009</v>
      </c>
      <c r="H128" s="495">
        <v>102.50000000000001</v>
      </c>
      <c r="I128" s="495">
        <v>103.55</v>
      </c>
      <c r="J128" s="495">
        <v>104.70000000000002</v>
      </c>
      <c r="K128" s="494">
        <v>102.4</v>
      </c>
      <c r="L128" s="494">
        <v>100.2</v>
      </c>
      <c r="M128" s="494">
        <v>14.343439999999999</v>
      </c>
    </row>
    <row r="129" spans="1:13">
      <c r="A129" s="254">
        <v>119</v>
      </c>
      <c r="B129" s="497" t="s">
        <v>341</v>
      </c>
      <c r="C129" s="494">
        <v>547.20000000000005</v>
      </c>
      <c r="D129" s="495">
        <v>538.4</v>
      </c>
      <c r="E129" s="495">
        <v>522</v>
      </c>
      <c r="F129" s="495">
        <v>496.80000000000007</v>
      </c>
      <c r="G129" s="495">
        <v>480.40000000000009</v>
      </c>
      <c r="H129" s="495">
        <v>563.59999999999991</v>
      </c>
      <c r="I129" s="495">
        <v>579.99999999999977</v>
      </c>
      <c r="J129" s="495">
        <v>605.19999999999982</v>
      </c>
      <c r="K129" s="494">
        <v>554.79999999999995</v>
      </c>
      <c r="L129" s="494">
        <v>513.20000000000005</v>
      </c>
      <c r="M129" s="494">
        <v>1.99394</v>
      </c>
    </row>
    <row r="130" spans="1:13">
      <c r="A130" s="254">
        <v>120</v>
      </c>
      <c r="B130" s="497" t="s">
        <v>92</v>
      </c>
      <c r="C130" s="494">
        <v>280.45</v>
      </c>
      <c r="D130" s="495">
        <v>282.36666666666662</v>
      </c>
      <c r="E130" s="495">
        <v>277.63333333333321</v>
      </c>
      <c r="F130" s="495">
        <v>274.81666666666661</v>
      </c>
      <c r="G130" s="495">
        <v>270.0833333333332</v>
      </c>
      <c r="H130" s="495">
        <v>285.18333333333322</v>
      </c>
      <c r="I130" s="495">
        <v>289.91666666666669</v>
      </c>
      <c r="J130" s="495">
        <v>292.73333333333323</v>
      </c>
      <c r="K130" s="494">
        <v>287.10000000000002</v>
      </c>
      <c r="L130" s="494">
        <v>279.55</v>
      </c>
      <c r="M130" s="494">
        <v>61.740830000000003</v>
      </c>
    </row>
    <row r="131" spans="1:13">
      <c r="A131" s="254">
        <v>121</v>
      </c>
      <c r="B131" s="497" t="s">
        <v>87</v>
      </c>
      <c r="C131" s="494">
        <v>559.15</v>
      </c>
      <c r="D131" s="495">
        <v>556.36666666666667</v>
      </c>
      <c r="E131" s="495">
        <v>551.0333333333333</v>
      </c>
      <c r="F131" s="495">
        <v>542.91666666666663</v>
      </c>
      <c r="G131" s="495">
        <v>537.58333333333326</v>
      </c>
      <c r="H131" s="495">
        <v>564.48333333333335</v>
      </c>
      <c r="I131" s="495">
        <v>569.81666666666661</v>
      </c>
      <c r="J131" s="495">
        <v>577.93333333333339</v>
      </c>
      <c r="K131" s="494">
        <v>561.70000000000005</v>
      </c>
      <c r="L131" s="494">
        <v>548.25</v>
      </c>
      <c r="M131" s="494">
        <v>20.09731</v>
      </c>
    </row>
    <row r="132" spans="1:13">
      <c r="A132" s="254">
        <v>122</v>
      </c>
      <c r="B132" s="497" t="s">
        <v>234</v>
      </c>
      <c r="C132" s="494">
        <v>1559.15</v>
      </c>
      <c r="D132" s="495">
        <v>1557.3833333333332</v>
      </c>
      <c r="E132" s="495">
        <v>1542.7666666666664</v>
      </c>
      <c r="F132" s="495">
        <v>1526.3833333333332</v>
      </c>
      <c r="G132" s="495">
        <v>1511.7666666666664</v>
      </c>
      <c r="H132" s="495">
        <v>1573.7666666666664</v>
      </c>
      <c r="I132" s="495">
        <v>1588.3833333333332</v>
      </c>
      <c r="J132" s="495">
        <v>1604.7666666666664</v>
      </c>
      <c r="K132" s="494">
        <v>1572</v>
      </c>
      <c r="L132" s="494">
        <v>1541</v>
      </c>
      <c r="M132" s="494">
        <v>1.9493499999999999</v>
      </c>
    </row>
    <row r="133" spans="1:13">
      <c r="A133" s="254">
        <v>123</v>
      </c>
      <c r="B133" s="497" t="s">
        <v>342</v>
      </c>
      <c r="C133" s="494">
        <v>1712.1</v>
      </c>
      <c r="D133" s="495">
        <v>1721.7166666666665</v>
      </c>
      <c r="E133" s="495">
        <v>1693.4333333333329</v>
      </c>
      <c r="F133" s="495">
        <v>1674.7666666666664</v>
      </c>
      <c r="G133" s="495">
        <v>1646.4833333333329</v>
      </c>
      <c r="H133" s="495">
        <v>1740.383333333333</v>
      </c>
      <c r="I133" s="495">
        <v>1768.6666666666663</v>
      </c>
      <c r="J133" s="495">
        <v>1787.333333333333</v>
      </c>
      <c r="K133" s="494">
        <v>1750</v>
      </c>
      <c r="L133" s="494">
        <v>1703.05</v>
      </c>
      <c r="M133" s="494">
        <v>12.45796</v>
      </c>
    </row>
    <row r="134" spans="1:13">
      <c r="A134" s="254">
        <v>124</v>
      </c>
      <c r="B134" s="497" t="s">
        <v>343</v>
      </c>
      <c r="C134" s="494">
        <v>157.25</v>
      </c>
      <c r="D134" s="495">
        <v>157.88333333333335</v>
      </c>
      <c r="E134" s="495">
        <v>155.66666666666671</v>
      </c>
      <c r="F134" s="495">
        <v>154.08333333333337</v>
      </c>
      <c r="G134" s="495">
        <v>151.86666666666673</v>
      </c>
      <c r="H134" s="495">
        <v>159.4666666666667</v>
      </c>
      <c r="I134" s="495">
        <v>161.68333333333334</v>
      </c>
      <c r="J134" s="495">
        <v>163.26666666666668</v>
      </c>
      <c r="K134" s="494">
        <v>160.1</v>
      </c>
      <c r="L134" s="494">
        <v>156.30000000000001</v>
      </c>
      <c r="M134" s="494">
        <v>15.28398</v>
      </c>
    </row>
    <row r="135" spans="1:13">
      <c r="A135" s="254">
        <v>125</v>
      </c>
      <c r="B135" s="497" t="s">
        <v>833</v>
      </c>
      <c r="C135" s="494">
        <v>209.1</v>
      </c>
      <c r="D135" s="495">
        <v>204.45000000000002</v>
      </c>
      <c r="E135" s="495">
        <v>198.65000000000003</v>
      </c>
      <c r="F135" s="495">
        <v>188.20000000000002</v>
      </c>
      <c r="G135" s="495">
        <v>182.40000000000003</v>
      </c>
      <c r="H135" s="495">
        <v>214.90000000000003</v>
      </c>
      <c r="I135" s="495">
        <v>220.70000000000005</v>
      </c>
      <c r="J135" s="495">
        <v>231.15000000000003</v>
      </c>
      <c r="K135" s="494">
        <v>210.25</v>
      </c>
      <c r="L135" s="494">
        <v>194</v>
      </c>
      <c r="M135" s="494">
        <v>43.533949999999997</v>
      </c>
    </row>
    <row r="136" spans="1:13">
      <c r="A136" s="254">
        <v>126</v>
      </c>
      <c r="B136" s="497" t="s">
        <v>740</v>
      </c>
      <c r="C136" s="494">
        <v>748.65</v>
      </c>
      <c r="D136" s="495">
        <v>751.55000000000007</v>
      </c>
      <c r="E136" s="495">
        <v>742.10000000000014</v>
      </c>
      <c r="F136" s="495">
        <v>735.55000000000007</v>
      </c>
      <c r="G136" s="495">
        <v>726.10000000000014</v>
      </c>
      <c r="H136" s="495">
        <v>758.10000000000014</v>
      </c>
      <c r="I136" s="495">
        <v>767.55000000000018</v>
      </c>
      <c r="J136" s="495">
        <v>774.10000000000014</v>
      </c>
      <c r="K136" s="494">
        <v>761</v>
      </c>
      <c r="L136" s="494">
        <v>745</v>
      </c>
      <c r="M136" s="494">
        <v>0.52795999999999998</v>
      </c>
    </row>
    <row r="137" spans="1:13">
      <c r="A137" s="254">
        <v>127</v>
      </c>
      <c r="B137" s="497" t="s">
        <v>345</v>
      </c>
      <c r="C137" s="494">
        <v>574.95000000000005</v>
      </c>
      <c r="D137" s="495">
        <v>577.30000000000007</v>
      </c>
      <c r="E137" s="495">
        <v>569.65000000000009</v>
      </c>
      <c r="F137" s="495">
        <v>564.35</v>
      </c>
      <c r="G137" s="495">
        <v>556.70000000000005</v>
      </c>
      <c r="H137" s="495">
        <v>582.60000000000014</v>
      </c>
      <c r="I137" s="495">
        <v>590.25</v>
      </c>
      <c r="J137" s="495">
        <v>595.55000000000018</v>
      </c>
      <c r="K137" s="494">
        <v>584.95000000000005</v>
      </c>
      <c r="L137" s="494">
        <v>572</v>
      </c>
      <c r="M137" s="494">
        <v>1.77823</v>
      </c>
    </row>
    <row r="138" spans="1:13">
      <c r="A138" s="254">
        <v>128</v>
      </c>
      <c r="B138" s="497" t="s">
        <v>89</v>
      </c>
      <c r="C138" s="494">
        <v>10.1</v>
      </c>
      <c r="D138" s="495">
        <v>10.183333333333334</v>
      </c>
      <c r="E138" s="495">
        <v>9.9666666666666668</v>
      </c>
      <c r="F138" s="495">
        <v>9.8333333333333339</v>
      </c>
      <c r="G138" s="495">
        <v>9.6166666666666671</v>
      </c>
      <c r="H138" s="495">
        <v>10.316666666666666</v>
      </c>
      <c r="I138" s="495">
        <v>10.533333333333335</v>
      </c>
      <c r="J138" s="495">
        <v>10.666666666666666</v>
      </c>
      <c r="K138" s="494">
        <v>10.4</v>
      </c>
      <c r="L138" s="494">
        <v>10.050000000000001</v>
      </c>
      <c r="M138" s="494">
        <v>35.645470000000003</v>
      </c>
    </row>
    <row r="139" spans="1:13">
      <c r="A139" s="254">
        <v>129</v>
      </c>
      <c r="B139" s="497" t="s">
        <v>346</v>
      </c>
      <c r="C139" s="494">
        <v>120.75</v>
      </c>
      <c r="D139" s="495">
        <v>121.75</v>
      </c>
      <c r="E139" s="495">
        <v>118.5</v>
      </c>
      <c r="F139" s="495">
        <v>116.25</v>
      </c>
      <c r="G139" s="495">
        <v>113</v>
      </c>
      <c r="H139" s="495">
        <v>124</v>
      </c>
      <c r="I139" s="495">
        <v>127.25</v>
      </c>
      <c r="J139" s="495">
        <v>129.5</v>
      </c>
      <c r="K139" s="494">
        <v>125</v>
      </c>
      <c r="L139" s="494">
        <v>119.5</v>
      </c>
      <c r="M139" s="494">
        <v>7.43912</v>
      </c>
    </row>
    <row r="140" spans="1:13">
      <c r="A140" s="254">
        <v>130</v>
      </c>
      <c r="B140" s="497" t="s">
        <v>90</v>
      </c>
      <c r="C140" s="494">
        <v>3715.15</v>
      </c>
      <c r="D140" s="495">
        <v>3732.1833333333329</v>
      </c>
      <c r="E140" s="495">
        <v>3664.4666666666658</v>
      </c>
      <c r="F140" s="495">
        <v>3613.7833333333328</v>
      </c>
      <c r="G140" s="495">
        <v>3546.0666666666657</v>
      </c>
      <c r="H140" s="495">
        <v>3782.8666666666659</v>
      </c>
      <c r="I140" s="495">
        <v>3850.583333333333</v>
      </c>
      <c r="J140" s="495">
        <v>3901.266666666666</v>
      </c>
      <c r="K140" s="494">
        <v>3799.9</v>
      </c>
      <c r="L140" s="494">
        <v>3681.5</v>
      </c>
      <c r="M140" s="494">
        <v>7.5234300000000003</v>
      </c>
    </row>
    <row r="141" spans="1:13">
      <c r="A141" s="254">
        <v>131</v>
      </c>
      <c r="B141" s="497" t="s">
        <v>347</v>
      </c>
      <c r="C141" s="494">
        <v>3734.5</v>
      </c>
      <c r="D141" s="495">
        <v>3737.8666666666668</v>
      </c>
      <c r="E141" s="495">
        <v>3678.7333333333336</v>
      </c>
      <c r="F141" s="495">
        <v>3622.9666666666667</v>
      </c>
      <c r="G141" s="495">
        <v>3563.8333333333335</v>
      </c>
      <c r="H141" s="495">
        <v>3793.6333333333337</v>
      </c>
      <c r="I141" s="495">
        <v>3852.7666666666669</v>
      </c>
      <c r="J141" s="495">
        <v>3908.5333333333338</v>
      </c>
      <c r="K141" s="494">
        <v>3797</v>
      </c>
      <c r="L141" s="494">
        <v>3682.1</v>
      </c>
      <c r="M141" s="494">
        <v>6.3091799999999996</v>
      </c>
    </row>
    <row r="142" spans="1:13">
      <c r="A142" s="254">
        <v>132</v>
      </c>
      <c r="B142" s="497" t="s">
        <v>348</v>
      </c>
      <c r="C142" s="494">
        <v>3133.45</v>
      </c>
      <c r="D142" s="495">
        <v>3121.0833333333335</v>
      </c>
      <c r="E142" s="495">
        <v>3022.166666666667</v>
      </c>
      <c r="F142" s="495">
        <v>2910.8833333333337</v>
      </c>
      <c r="G142" s="495">
        <v>2811.9666666666672</v>
      </c>
      <c r="H142" s="495">
        <v>3232.3666666666668</v>
      </c>
      <c r="I142" s="495">
        <v>3331.2833333333338</v>
      </c>
      <c r="J142" s="495">
        <v>3442.5666666666666</v>
      </c>
      <c r="K142" s="494">
        <v>3220</v>
      </c>
      <c r="L142" s="494">
        <v>3009.8</v>
      </c>
      <c r="M142" s="494">
        <v>10.299860000000001</v>
      </c>
    </row>
    <row r="143" spans="1:13">
      <c r="A143" s="254">
        <v>133</v>
      </c>
      <c r="B143" s="497" t="s">
        <v>93</v>
      </c>
      <c r="C143" s="494">
        <v>4689.05</v>
      </c>
      <c r="D143" s="495">
        <v>4702.083333333333</v>
      </c>
      <c r="E143" s="495">
        <v>4648.1666666666661</v>
      </c>
      <c r="F143" s="495">
        <v>4607.2833333333328</v>
      </c>
      <c r="G143" s="495">
        <v>4553.3666666666659</v>
      </c>
      <c r="H143" s="495">
        <v>4742.9666666666662</v>
      </c>
      <c r="I143" s="495">
        <v>4796.8833333333323</v>
      </c>
      <c r="J143" s="495">
        <v>4837.7666666666664</v>
      </c>
      <c r="K143" s="494">
        <v>4756</v>
      </c>
      <c r="L143" s="494">
        <v>4661.2</v>
      </c>
      <c r="M143" s="494">
        <v>6.6063499999999999</v>
      </c>
    </row>
    <row r="144" spans="1:13">
      <c r="A144" s="254">
        <v>134</v>
      </c>
      <c r="B144" s="497" t="s">
        <v>349</v>
      </c>
      <c r="C144" s="494">
        <v>328.9</v>
      </c>
      <c r="D144" s="495">
        <v>329.78333333333336</v>
      </c>
      <c r="E144" s="495">
        <v>323.7166666666667</v>
      </c>
      <c r="F144" s="495">
        <v>318.53333333333336</v>
      </c>
      <c r="G144" s="495">
        <v>312.4666666666667</v>
      </c>
      <c r="H144" s="495">
        <v>334.9666666666667</v>
      </c>
      <c r="I144" s="495">
        <v>341.03333333333342</v>
      </c>
      <c r="J144" s="495">
        <v>346.2166666666667</v>
      </c>
      <c r="K144" s="494">
        <v>335.85</v>
      </c>
      <c r="L144" s="494">
        <v>324.60000000000002</v>
      </c>
      <c r="M144" s="494">
        <v>7.3419299999999996</v>
      </c>
    </row>
    <row r="145" spans="1:13">
      <c r="A145" s="254">
        <v>135</v>
      </c>
      <c r="B145" s="497" t="s">
        <v>350</v>
      </c>
      <c r="C145" s="494">
        <v>92.9</v>
      </c>
      <c r="D145" s="495">
        <v>93.25</v>
      </c>
      <c r="E145" s="495">
        <v>92.15</v>
      </c>
      <c r="F145" s="495">
        <v>91.4</v>
      </c>
      <c r="G145" s="495">
        <v>90.300000000000011</v>
      </c>
      <c r="H145" s="495">
        <v>94</v>
      </c>
      <c r="I145" s="495">
        <v>95.1</v>
      </c>
      <c r="J145" s="495">
        <v>95.85</v>
      </c>
      <c r="K145" s="494">
        <v>94.35</v>
      </c>
      <c r="L145" s="494">
        <v>92.5</v>
      </c>
      <c r="M145" s="494">
        <v>2.2637800000000001</v>
      </c>
    </row>
    <row r="146" spans="1:13">
      <c r="A146" s="254">
        <v>136</v>
      </c>
      <c r="B146" s="497" t="s">
        <v>834</v>
      </c>
      <c r="C146" s="494">
        <v>223.15</v>
      </c>
      <c r="D146" s="495">
        <v>225.1</v>
      </c>
      <c r="E146" s="495">
        <v>220.5</v>
      </c>
      <c r="F146" s="495">
        <v>217.85</v>
      </c>
      <c r="G146" s="495">
        <v>213.25</v>
      </c>
      <c r="H146" s="495">
        <v>227.75</v>
      </c>
      <c r="I146" s="495">
        <v>232.34999999999997</v>
      </c>
      <c r="J146" s="495">
        <v>235</v>
      </c>
      <c r="K146" s="494">
        <v>229.7</v>
      </c>
      <c r="L146" s="494">
        <v>222.45</v>
      </c>
      <c r="M146" s="494">
        <v>2.2065100000000002</v>
      </c>
    </row>
    <row r="147" spans="1:13">
      <c r="A147" s="254">
        <v>137</v>
      </c>
      <c r="B147" s="497" t="s">
        <v>742</v>
      </c>
      <c r="C147" s="494">
        <v>1828.25</v>
      </c>
      <c r="D147" s="495">
        <v>1826.0666666666666</v>
      </c>
      <c r="E147" s="495">
        <v>1802.1333333333332</v>
      </c>
      <c r="F147" s="495">
        <v>1776.0166666666667</v>
      </c>
      <c r="G147" s="495">
        <v>1752.0833333333333</v>
      </c>
      <c r="H147" s="495">
        <v>1852.1833333333332</v>
      </c>
      <c r="I147" s="495">
        <v>1876.1166666666666</v>
      </c>
      <c r="J147" s="495">
        <v>1902.2333333333331</v>
      </c>
      <c r="K147" s="494">
        <v>1850</v>
      </c>
      <c r="L147" s="494">
        <v>1799.95</v>
      </c>
      <c r="M147" s="494">
        <v>9.2899999999999996E-2</v>
      </c>
    </row>
    <row r="148" spans="1:13">
      <c r="A148" s="254">
        <v>138</v>
      </c>
      <c r="B148" s="497" t="s">
        <v>235</v>
      </c>
      <c r="C148" s="494">
        <v>68.95</v>
      </c>
      <c r="D148" s="495">
        <v>69.683333333333337</v>
      </c>
      <c r="E148" s="495">
        <v>67.76666666666668</v>
      </c>
      <c r="F148" s="495">
        <v>66.583333333333343</v>
      </c>
      <c r="G148" s="495">
        <v>64.666666666666686</v>
      </c>
      <c r="H148" s="495">
        <v>70.866666666666674</v>
      </c>
      <c r="I148" s="495">
        <v>72.783333333333331</v>
      </c>
      <c r="J148" s="495">
        <v>73.966666666666669</v>
      </c>
      <c r="K148" s="494">
        <v>71.599999999999994</v>
      </c>
      <c r="L148" s="494">
        <v>68.5</v>
      </c>
      <c r="M148" s="494">
        <v>13.48061</v>
      </c>
    </row>
    <row r="149" spans="1:13">
      <c r="A149" s="254">
        <v>139</v>
      </c>
      <c r="B149" s="497" t="s">
        <v>94</v>
      </c>
      <c r="C149" s="494">
        <v>2553</v>
      </c>
      <c r="D149" s="495">
        <v>2565.3333333333335</v>
      </c>
      <c r="E149" s="495">
        <v>2535.666666666667</v>
      </c>
      <c r="F149" s="495">
        <v>2518.3333333333335</v>
      </c>
      <c r="G149" s="495">
        <v>2488.666666666667</v>
      </c>
      <c r="H149" s="495">
        <v>2582.666666666667</v>
      </c>
      <c r="I149" s="495">
        <v>2612.3333333333339</v>
      </c>
      <c r="J149" s="495">
        <v>2629.666666666667</v>
      </c>
      <c r="K149" s="494">
        <v>2595</v>
      </c>
      <c r="L149" s="494">
        <v>2548</v>
      </c>
      <c r="M149" s="494">
        <v>7.6084500000000004</v>
      </c>
    </row>
    <row r="150" spans="1:13">
      <c r="A150" s="254">
        <v>140</v>
      </c>
      <c r="B150" s="497" t="s">
        <v>351</v>
      </c>
      <c r="C150" s="494">
        <v>204.35</v>
      </c>
      <c r="D150" s="495">
        <v>202.76666666666665</v>
      </c>
      <c r="E150" s="495">
        <v>199.58333333333331</v>
      </c>
      <c r="F150" s="495">
        <v>194.81666666666666</v>
      </c>
      <c r="G150" s="495">
        <v>191.63333333333333</v>
      </c>
      <c r="H150" s="495">
        <v>207.5333333333333</v>
      </c>
      <c r="I150" s="495">
        <v>210.71666666666664</v>
      </c>
      <c r="J150" s="495">
        <v>215.48333333333329</v>
      </c>
      <c r="K150" s="494">
        <v>205.95</v>
      </c>
      <c r="L150" s="494">
        <v>198</v>
      </c>
      <c r="M150" s="494">
        <v>0.98140000000000005</v>
      </c>
    </row>
    <row r="151" spans="1:13">
      <c r="A151" s="254">
        <v>141</v>
      </c>
      <c r="B151" s="497" t="s">
        <v>236</v>
      </c>
      <c r="C151" s="494">
        <v>516.4</v>
      </c>
      <c r="D151" s="495">
        <v>513.63333333333333</v>
      </c>
      <c r="E151" s="495">
        <v>507.31666666666661</v>
      </c>
      <c r="F151" s="495">
        <v>498.23333333333329</v>
      </c>
      <c r="G151" s="495">
        <v>491.91666666666657</v>
      </c>
      <c r="H151" s="495">
        <v>522.7166666666667</v>
      </c>
      <c r="I151" s="495">
        <v>529.03333333333353</v>
      </c>
      <c r="J151" s="495">
        <v>538.11666666666667</v>
      </c>
      <c r="K151" s="494">
        <v>519.95000000000005</v>
      </c>
      <c r="L151" s="494">
        <v>504.55</v>
      </c>
      <c r="M151" s="494">
        <v>2.94747</v>
      </c>
    </row>
    <row r="152" spans="1:13">
      <c r="A152" s="254">
        <v>142</v>
      </c>
      <c r="B152" s="497" t="s">
        <v>237</v>
      </c>
      <c r="C152" s="494">
        <v>1388.15</v>
      </c>
      <c r="D152" s="495">
        <v>1387.8</v>
      </c>
      <c r="E152" s="495">
        <v>1370.6</v>
      </c>
      <c r="F152" s="495">
        <v>1353.05</v>
      </c>
      <c r="G152" s="495">
        <v>1335.85</v>
      </c>
      <c r="H152" s="495">
        <v>1405.35</v>
      </c>
      <c r="I152" s="495">
        <v>1422.5500000000002</v>
      </c>
      <c r="J152" s="495">
        <v>1440.1</v>
      </c>
      <c r="K152" s="494">
        <v>1405</v>
      </c>
      <c r="L152" s="494">
        <v>1370.25</v>
      </c>
      <c r="M152" s="494">
        <v>3.3948999999999998</v>
      </c>
    </row>
    <row r="153" spans="1:13">
      <c r="A153" s="254">
        <v>143</v>
      </c>
      <c r="B153" s="497" t="s">
        <v>238</v>
      </c>
      <c r="C153" s="494">
        <v>76.45</v>
      </c>
      <c r="D153" s="495">
        <v>76.849999999999994</v>
      </c>
      <c r="E153" s="495">
        <v>75.699999999999989</v>
      </c>
      <c r="F153" s="495">
        <v>74.949999999999989</v>
      </c>
      <c r="G153" s="495">
        <v>73.799999999999983</v>
      </c>
      <c r="H153" s="495">
        <v>77.599999999999994</v>
      </c>
      <c r="I153" s="495">
        <v>78.75</v>
      </c>
      <c r="J153" s="495">
        <v>79.5</v>
      </c>
      <c r="K153" s="494">
        <v>78</v>
      </c>
      <c r="L153" s="494">
        <v>76.099999999999994</v>
      </c>
      <c r="M153" s="494">
        <v>22.415299999999998</v>
      </c>
    </row>
    <row r="154" spans="1:13">
      <c r="A154" s="254">
        <v>144</v>
      </c>
      <c r="B154" s="497" t="s">
        <v>95</v>
      </c>
      <c r="C154" s="494">
        <v>82.6</v>
      </c>
      <c r="D154" s="495">
        <v>82.899999999999991</v>
      </c>
      <c r="E154" s="495">
        <v>81.899999999999977</v>
      </c>
      <c r="F154" s="495">
        <v>81.199999999999989</v>
      </c>
      <c r="G154" s="495">
        <v>80.199999999999974</v>
      </c>
      <c r="H154" s="495">
        <v>83.59999999999998</v>
      </c>
      <c r="I154" s="495">
        <v>84.600000000000009</v>
      </c>
      <c r="J154" s="495">
        <v>85.299999999999983</v>
      </c>
      <c r="K154" s="494">
        <v>83.9</v>
      </c>
      <c r="L154" s="494">
        <v>82.2</v>
      </c>
      <c r="M154" s="494">
        <v>7.0614400000000002</v>
      </c>
    </row>
    <row r="155" spans="1:13">
      <c r="A155" s="254">
        <v>145</v>
      </c>
      <c r="B155" s="497" t="s">
        <v>352</v>
      </c>
      <c r="C155" s="494">
        <v>586.75</v>
      </c>
      <c r="D155" s="495">
        <v>587.31666666666661</v>
      </c>
      <c r="E155" s="495">
        <v>581.53333333333319</v>
      </c>
      <c r="F155" s="495">
        <v>576.31666666666661</v>
      </c>
      <c r="G155" s="495">
        <v>570.53333333333319</v>
      </c>
      <c r="H155" s="495">
        <v>592.53333333333319</v>
      </c>
      <c r="I155" s="495">
        <v>598.31666666666649</v>
      </c>
      <c r="J155" s="495">
        <v>603.53333333333319</v>
      </c>
      <c r="K155" s="494">
        <v>593.1</v>
      </c>
      <c r="L155" s="494">
        <v>582.1</v>
      </c>
      <c r="M155" s="494">
        <v>0.49880999999999998</v>
      </c>
    </row>
    <row r="156" spans="1:13">
      <c r="A156" s="254">
        <v>146</v>
      </c>
      <c r="B156" s="497" t="s">
        <v>96</v>
      </c>
      <c r="C156" s="494">
        <v>1270.75</v>
      </c>
      <c r="D156" s="495">
        <v>1266.75</v>
      </c>
      <c r="E156" s="495">
        <v>1247.5999999999999</v>
      </c>
      <c r="F156" s="495">
        <v>1224.4499999999998</v>
      </c>
      <c r="G156" s="495">
        <v>1205.2999999999997</v>
      </c>
      <c r="H156" s="495">
        <v>1289.9000000000001</v>
      </c>
      <c r="I156" s="495">
        <v>1309.0500000000002</v>
      </c>
      <c r="J156" s="495">
        <v>1332.2000000000003</v>
      </c>
      <c r="K156" s="494">
        <v>1285.9000000000001</v>
      </c>
      <c r="L156" s="494">
        <v>1243.5999999999999</v>
      </c>
      <c r="M156" s="494">
        <v>12.850149999999999</v>
      </c>
    </row>
    <row r="157" spans="1:13">
      <c r="A157" s="254">
        <v>147</v>
      </c>
      <c r="B157" s="497" t="s">
        <v>97</v>
      </c>
      <c r="C157" s="494">
        <v>186.3</v>
      </c>
      <c r="D157" s="495">
        <v>187.13333333333333</v>
      </c>
      <c r="E157" s="495">
        <v>185.06666666666666</v>
      </c>
      <c r="F157" s="495">
        <v>183.83333333333334</v>
      </c>
      <c r="G157" s="495">
        <v>181.76666666666668</v>
      </c>
      <c r="H157" s="495">
        <v>188.36666666666665</v>
      </c>
      <c r="I157" s="495">
        <v>190.43333333333331</v>
      </c>
      <c r="J157" s="495">
        <v>191.66666666666663</v>
      </c>
      <c r="K157" s="494">
        <v>189.2</v>
      </c>
      <c r="L157" s="494">
        <v>185.9</v>
      </c>
      <c r="M157" s="494">
        <v>31.917390000000001</v>
      </c>
    </row>
    <row r="158" spans="1:13">
      <c r="A158" s="254">
        <v>148</v>
      </c>
      <c r="B158" s="497" t="s">
        <v>354</v>
      </c>
      <c r="C158" s="494">
        <v>289.8</v>
      </c>
      <c r="D158" s="495">
        <v>289.90000000000003</v>
      </c>
      <c r="E158" s="495">
        <v>285.40000000000009</v>
      </c>
      <c r="F158" s="495">
        <v>281.00000000000006</v>
      </c>
      <c r="G158" s="495">
        <v>276.50000000000011</v>
      </c>
      <c r="H158" s="495">
        <v>294.30000000000007</v>
      </c>
      <c r="I158" s="495">
        <v>298.79999999999995</v>
      </c>
      <c r="J158" s="495">
        <v>303.20000000000005</v>
      </c>
      <c r="K158" s="494">
        <v>294.39999999999998</v>
      </c>
      <c r="L158" s="494">
        <v>285.5</v>
      </c>
      <c r="M158" s="494">
        <v>1.59152</v>
      </c>
    </row>
    <row r="159" spans="1:13">
      <c r="A159" s="254">
        <v>149</v>
      </c>
      <c r="B159" s="497" t="s">
        <v>98</v>
      </c>
      <c r="C159" s="494">
        <v>77.8</v>
      </c>
      <c r="D159" s="495">
        <v>78.55</v>
      </c>
      <c r="E159" s="495">
        <v>76.75</v>
      </c>
      <c r="F159" s="495">
        <v>75.7</v>
      </c>
      <c r="G159" s="495">
        <v>73.900000000000006</v>
      </c>
      <c r="H159" s="495">
        <v>79.599999999999994</v>
      </c>
      <c r="I159" s="495">
        <v>81.399999999999977</v>
      </c>
      <c r="J159" s="495">
        <v>82.449999999999989</v>
      </c>
      <c r="K159" s="494">
        <v>80.349999999999994</v>
      </c>
      <c r="L159" s="494">
        <v>77.5</v>
      </c>
      <c r="M159" s="494">
        <v>223.33908</v>
      </c>
    </row>
    <row r="160" spans="1:13">
      <c r="A160" s="254">
        <v>150</v>
      </c>
      <c r="B160" s="497" t="s">
        <v>355</v>
      </c>
      <c r="C160" s="494">
        <v>2421.4</v>
      </c>
      <c r="D160" s="495">
        <v>2421.7999999999997</v>
      </c>
      <c r="E160" s="495">
        <v>2394.5999999999995</v>
      </c>
      <c r="F160" s="495">
        <v>2367.7999999999997</v>
      </c>
      <c r="G160" s="495">
        <v>2340.5999999999995</v>
      </c>
      <c r="H160" s="495">
        <v>2448.5999999999995</v>
      </c>
      <c r="I160" s="495">
        <v>2475.7999999999993</v>
      </c>
      <c r="J160" s="495">
        <v>2502.5999999999995</v>
      </c>
      <c r="K160" s="494">
        <v>2449</v>
      </c>
      <c r="L160" s="494">
        <v>2395</v>
      </c>
      <c r="M160" s="494">
        <v>1.07172</v>
      </c>
    </row>
    <row r="161" spans="1:13">
      <c r="A161" s="254">
        <v>151</v>
      </c>
      <c r="B161" s="497" t="s">
        <v>356</v>
      </c>
      <c r="C161" s="494">
        <v>378.45</v>
      </c>
      <c r="D161" s="495">
        <v>378.95</v>
      </c>
      <c r="E161" s="495">
        <v>375</v>
      </c>
      <c r="F161" s="495">
        <v>371.55</v>
      </c>
      <c r="G161" s="495">
        <v>367.6</v>
      </c>
      <c r="H161" s="495">
        <v>382.4</v>
      </c>
      <c r="I161" s="495">
        <v>386.34999999999991</v>
      </c>
      <c r="J161" s="495">
        <v>389.79999999999995</v>
      </c>
      <c r="K161" s="494">
        <v>382.9</v>
      </c>
      <c r="L161" s="494">
        <v>375.5</v>
      </c>
      <c r="M161" s="494">
        <v>1.0747899999999999</v>
      </c>
    </row>
    <row r="162" spans="1:13">
      <c r="A162" s="254">
        <v>152</v>
      </c>
      <c r="B162" s="497" t="s">
        <v>357</v>
      </c>
      <c r="C162" s="494">
        <v>678.8</v>
      </c>
      <c r="D162" s="495">
        <v>680.61666666666667</v>
      </c>
      <c r="E162" s="495">
        <v>675.23333333333335</v>
      </c>
      <c r="F162" s="495">
        <v>671.66666666666663</v>
      </c>
      <c r="G162" s="495">
        <v>666.2833333333333</v>
      </c>
      <c r="H162" s="495">
        <v>684.18333333333339</v>
      </c>
      <c r="I162" s="495">
        <v>689.56666666666683</v>
      </c>
      <c r="J162" s="495">
        <v>693.13333333333344</v>
      </c>
      <c r="K162" s="494">
        <v>686</v>
      </c>
      <c r="L162" s="494">
        <v>677.05</v>
      </c>
      <c r="M162" s="494">
        <v>1.22662</v>
      </c>
    </row>
    <row r="163" spans="1:13">
      <c r="A163" s="254">
        <v>153</v>
      </c>
      <c r="B163" s="497" t="s">
        <v>358</v>
      </c>
      <c r="C163" s="494">
        <v>120.8</v>
      </c>
      <c r="D163" s="495">
        <v>121.43333333333332</v>
      </c>
      <c r="E163" s="495">
        <v>118.96666666666664</v>
      </c>
      <c r="F163" s="495">
        <v>117.13333333333331</v>
      </c>
      <c r="G163" s="495">
        <v>114.66666666666663</v>
      </c>
      <c r="H163" s="495">
        <v>123.26666666666665</v>
      </c>
      <c r="I163" s="495">
        <v>125.73333333333332</v>
      </c>
      <c r="J163" s="495">
        <v>127.56666666666666</v>
      </c>
      <c r="K163" s="494">
        <v>123.9</v>
      </c>
      <c r="L163" s="494">
        <v>119.6</v>
      </c>
      <c r="M163" s="494">
        <v>36.572330000000001</v>
      </c>
    </row>
    <row r="164" spans="1:13">
      <c r="A164" s="254">
        <v>154</v>
      </c>
      <c r="B164" s="497" t="s">
        <v>359</v>
      </c>
      <c r="C164" s="494">
        <v>212.35</v>
      </c>
      <c r="D164" s="495">
        <v>215.54999999999998</v>
      </c>
      <c r="E164" s="495">
        <v>207.79999999999995</v>
      </c>
      <c r="F164" s="495">
        <v>203.24999999999997</v>
      </c>
      <c r="G164" s="495">
        <v>195.49999999999994</v>
      </c>
      <c r="H164" s="495">
        <v>220.09999999999997</v>
      </c>
      <c r="I164" s="495">
        <v>227.85000000000002</v>
      </c>
      <c r="J164" s="495">
        <v>232.39999999999998</v>
      </c>
      <c r="K164" s="494">
        <v>223.3</v>
      </c>
      <c r="L164" s="494">
        <v>211</v>
      </c>
      <c r="M164" s="494">
        <v>59.933489999999999</v>
      </c>
    </row>
    <row r="165" spans="1:13">
      <c r="A165" s="254">
        <v>155</v>
      </c>
      <c r="B165" s="497" t="s">
        <v>239</v>
      </c>
      <c r="C165" s="494">
        <v>7</v>
      </c>
      <c r="D165" s="495">
        <v>7.0333333333333341</v>
      </c>
      <c r="E165" s="495">
        <v>6.866666666666668</v>
      </c>
      <c r="F165" s="495">
        <v>6.7333333333333343</v>
      </c>
      <c r="G165" s="495">
        <v>6.5666666666666682</v>
      </c>
      <c r="H165" s="495">
        <v>7.1666666666666679</v>
      </c>
      <c r="I165" s="495">
        <v>7.3333333333333339</v>
      </c>
      <c r="J165" s="495">
        <v>7.4666666666666677</v>
      </c>
      <c r="K165" s="494">
        <v>7.2</v>
      </c>
      <c r="L165" s="494">
        <v>6.9</v>
      </c>
      <c r="M165" s="494">
        <v>44.801690000000001</v>
      </c>
    </row>
    <row r="166" spans="1:13">
      <c r="A166" s="254">
        <v>156</v>
      </c>
      <c r="B166" s="497" t="s">
        <v>240</v>
      </c>
      <c r="C166" s="494">
        <v>50.25</v>
      </c>
      <c r="D166" s="495">
        <v>50.683333333333337</v>
      </c>
      <c r="E166" s="495">
        <v>48.716666666666676</v>
      </c>
      <c r="F166" s="495">
        <v>47.183333333333337</v>
      </c>
      <c r="G166" s="495">
        <v>45.216666666666676</v>
      </c>
      <c r="H166" s="495">
        <v>52.216666666666676</v>
      </c>
      <c r="I166" s="495">
        <v>54.183333333333344</v>
      </c>
      <c r="J166" s="495">
        <v>55.716666666666676</v>
      </c>
      <c r="K166" s="494">
        <v>52.65</v>
      </c>
      <c r="L166" s="494">
        <v>49.15</v>
      </c>
      <c r="M166" s="494">
        <v>96.25188</v>
      </c>
    </row>
    <row r="167" spans="1:13">
      <c r="A167" s="254">
        <v>157</v>
      </c>
      <c r="B167" s="497" t="s">
        <v>99</v>
      </c>
      <c r="C167" s="494">
        <v>138.55000000000001</v>
      </c>
      <c r="D167" s="495">
        <v>139.1</v>
      </c>
      <c r="E167" s="495">
        <v>137.19999999999999</v>
      </c>
      <c r="F167" s="495">
        <v>135.85</v>
      </c>
      <c r="G167" s="495">
        <v>133.94999999999999</v>
      </c>
      <c r="H167" s="495">
        <v>140.44999999999999</v>
      </c>
      <c r="I167" s="495">
        <v>142.35000000000002</v>
      </c>
      <c r="J167" s="495">
        <v>143.69999999999999</v>
      </c>
      <c r="K167" s="494">
        <v>141</v>
      </c>
      <c r="L167" s="494">
        <v>137.75</v>
      </c>
      <c r="M167" s="494">
        <v>135.93573000000001</v>
      </c>
    </row>
    <row r="168" spans="1:13">
      <c r="A168" s="254">
        <v>158</v>
      </c>
      <c r="B168" s="497" t="s">
        <v>360</v>
      </c>
      <c r="C168" s="494">
        <v>275.10000000000002</v>
      </c>
      <c r="D168" s="495">
        <v>276.45</v>
      </c>
      <c r="E168" s="495">
        <v>273</v>
      </c>
      <c r="F168" s="495">
        <v>270.90000000000003</v>
      </c>
      <c r="G168" s="495">
        <v>267.45000000000005</v>
      </c>
      <c r="H168" s="495">
        <v>278.54999999999995</v>
      </c>
      <c r="I168" s="495">
        <v>281.99999999999989</v>
      </c>
      <c r="J168" s="495">
        <v>284.09999999999991</v>
      </c>
      <c r="K168" s="494">
        <v>279.89999999999998</v>
      </c>
      <c r="L168" s="494">
        <v>274.35000000000002</v>
      </c>
      <c r="M168" s="494">
        <v>0.47903000000000001</v>
      </c>
    </row>
    <row r="169" spans="1:13">
      <c r="A169" s="254">
        <v>159</v>
      </c>
      <c r="B169" s="497" t="s">
        <v>361</v>
      </c>
      <c r="C169" s="494">
        <v>232.3</v>
      </c>
      <c r="D169" s="495">
        <v>232.26666666666665</v>
      </c>
      <c r="E169" s="495">
        <v>230.0333333333333</v>
      </c>
      <c r="F169" s="495">
        <v>227.76666666666665</v>
      </c>
      <c r="G169" s="495">
        <v>225.5333333333333</v>
      </c>
      <c r="H169" s="495">
        <v>234.5333333333333</v>
      </c>
      <c r="I169" s="495">
        <v>236.76666666666665</v>
      </c>
      <c r="J169" s="495">
        <v>239.0333333333333</v>
      </c>
      <c r="K169" s="494">
        <v>234.5</v>
      </c>
      <c r="L169" s="494">
        <v>230</v>
      </c>
      <c r="M169" s="494">
        <v>1.3888499999999999</v>
      </c>
    </row>
    <row r="170" spans="1:13">
      <c r="A170" s="254">
        <v>160</v>
      </c>
      <c r="B170" s="497" t="s">
        <v>744</v>
      </c>
      <c r="C170" s="494">
        <v>4308.6499999999996</v>
      </c>
      <c r="D170" s="495">
        <v>4322.9833333333336</v>
      </c>
      <c r="E170" s="495">
        <v>4272.666666666667</v>
      </c>
      <c r="F170" s="495">
        <v>4236.6833333333334</v>
      </c>
      <c r="G170" s="495">
        <v>4186.3666666666668</v>
      </c>
      <c r="H170" s="495">
        <v>4358.9666666666672</v>
      </c>
      <c r="I170" s="495">
        <v>4409.2833333333328</v>
      </c>
      <c r="J170" s="495">
        <v>4445.2666666666673</v>
      </c>
      <c r="K170" s="494">
        <v>4373.3</v>
      </c>
      <c r="L170" s="494">
        <v>4287</v>
      </c>
      <c r="M170" s="494">
        <v>0.44291999999999998</v>
      </c>
    </row>
    <row r="171" spans="1:13">
      <c r="A171" s="254">
        <v>161</v>
      </c>
      <c r="B171" s="497" t="s">
        <v>102</v>
      </c>
      <c r="C171" s="494">
        <v>24.4</v>
      </c>
      <c r="D171" s="495">
        <v>24.433333333333334</v>
      </c>
      <c r="E171" s="495">
        <v>24.116666666666667</v>
      </c>
      <c r="F171" s="495">
        <v>23.833333333333332</v>
      </c>
      <c r="G171" s="495">
        <v>23.516666666666666</v>
      </c>
      <c r="H171" s="495">
        <v>24.716666666666669</v>
      </c>
      <c r="I171" s="495">
        <v>25.033333333333339</v>
      </c>
      <c r="J171" s="495">
        <v>25.31666666666667</v>
      </c>
      <c r="K171" s="494">
        <v>24.75</v>
      </c>
      <c r="L171" s="494">
        <v>24.15</v>
      </c>
      <c r="M171" s="494">
        <v>135.39876000000001</v>
      </c>
    </row>
    <row r="172" spans="1:13">
      <c r="A172" s="254">
        <v>162</v>
      </c>
      <c r="B172" s="497" t="s">
        <v>362</v>
      </c>
      <c r="C172" s="494">
        <v>2572.65</v>
      </c>
      <c r="D172" s="495">
        <v>2566.9166666666665</v>
      </c>
      <c r="E172" s="495">
        <v>2531.833333333333</v>
      </c>
      <c r="F172" s="495">
        <v>2491.0166666666664</v>
      </c>
      <c r="G172" s="495">
        <v>2455.9333333333329</v>
      </c>
      <c r="H172" s="495">
        <v>2607.7333333333331</v>
      </c>
      <c r="I172" s="495">
        <v>2642.8166666666662</v>
      </c>
      <c r="J172" s="495">
        <v>2683.6333333333332</v>
      </c>
      <c r="K172" s="494">
        <v>2602</v>
      </c>
      <c r="L172" s="494">
        <v>2526.1</v>
      </c>
      <c r="M172" s="494">
        <v>0.39881</v>
      </c>
    </row>
    <row r="173" spans="1:13">
      <c r="A173" s="254">
        <v>163</v>
      </c>
      <c r="B173" s="497" t="s">
        <v>745</v>
      </c>
      <c r="C173" s="494">
        <v>186.8</v>
      </c>
      <c r="D173" s="495">
        <v>186.9</v>
      </c>
      <c r="E173" s="495">
        <v>185.4</v>
      </c>
      <c r="F173" s="495">
        <v>184</v>
      </c>
      <c r="G173" s="495">
        <v>182.5</v>
      </c>
      <c r="H173" s="495">
        <v>188.3</v>
      </c>
      <c r="I173" s="495">
        <v>189.8</v>
      </c>
      <c r="J173" s="495">
        <v>191.20000000000002</v>
      </c>
      <c r="K173" s="494">
        <v>188.4</v>
      </c>
      <c r="L173" s="494">
        <v>185.5</v>
      </c>
      <c r="M173" s="494">
        <v>0.78105999999999998</v>
      </c>
    </row>
    <row r="174" spans="1:13">
      <c r="A174" s="254">
        <v>164</v>
      </c>
      <c r="B174" s="497" t="s">
        <v>363</v>
      </c>
      <c r="C174" s="494">
        <v>2586.0500000000002</v>
      </c>
      <c r="D174" s="495">
        <v>2587.4666666666667</v>
      </c>
      <c r="E174" s="495">
        <v>2565.1833333333334</v>
      </c>
      <c r="F174" s="495">
        <v>2544.3166666666666</v>
      </c>
      <c r="G174" s="495">
        <v>2522.0333333333333</v>
      </c>
      <c r="H174" s="495">
        <v>2608.3333333333335</v>
      </c>
      <c r="I174" s="495">
        <v>2630.6166666666672</v>
      </c>
      <c r="J174" s="495">
        <v>2651.4833333333336</v>
      </c>
      <c r="K174" s="494">
        <v>2609.75</v>
      </c>
      <c r="L174" s="494">
        <v>2566.6</v>
      </c>
      <c r="M174" s="494">
        <v>5.3359999999999998E-2</v>
      </c>
    </row>
    <row r="175" spans="1:13">
      <c r="A175" s="254">
        <v>165</v>
      </c>
      <c r="B175" s="497" t="s">
        <v>241</v>
      </c>
      <c r="C175" s="494">
        <v>213.55</v>
      </c>
      <c r="D175" s="495">
        <v>212.61666666666667</v>
      </c>
      <c r="E175" s="495">
        <v>207.43333333333334</v>
      </c>
      <c r="F175" s="495">
        <v>201.31666666666666</v>
      </c>
      <c r="G175" s="495">
        <v>196.13333333333333</v>
      </c>
      <c r="H175" s="495">
        <v>218.73333333333335</v>
      </c>
      <c r="I175" s="495">
        <v>223.91666666666669</v>
      </c>
      <c r="J175" s="495">
        <v>230.03333333333336</v>
      </c>
      <c r="K175" s="494">
        <v>217.8</v>
      </c>
      <c r="L175" s="494">
        <v>206.5</v>
      </c>
      <c r="M175" s="494">
        <v>13.52341</v>
      </c>
    </row>
    <row r="176" spans="1:13">
      <c r="A176" s="254">
        <v>166</v>
      </c>
      <c r="B176" s="497" t="s">
        <v>364</v>
      </c>
      <c r="C176" s="494">
        <v>5546.05</v>
      </c>
      <c r="D176" s="495">
        <v>5578</v>
      </c>
      <c r="E176" s="495">
        <v>5508.05</v>
      </c>
      <c r="F176" s="495">
        <v>5470.05</v>
      </c>
      <c r="G176" s="495">
        <v>5400.1</v>
      </c>
      <c r="H176" s="495">
        <v>5616</v>
      </c>
      <c r="I176" s="495">
        <v>5685.9500000000007</v>
      </c>
      <c r="J176" s="495">
        <v>5723.95</v>
      </c>
      <c r="K176" s="494">
        <v>5647.95</v>
      </c>
      <c r="L176" s="494">
        <v>5540</v>
      </c>
      <c r="M176" s="494">
        <v>7.1400000000000005E-2</v>
      </c>
    </row>
    <row r="177" spans="1:13">
      <c r="A177" s="254">
        <v>167</v>
      </c>
      <c r="B177" s="497" t="s">
        <v>365</v>
      </c>
      <c r="C177" s="494">
        <v>1425.4</v>
      </c>
      <c r="D177" s="495">
        <v>1428.45</v>
      </c>
      <c r="E177" s="495">
        <v>1417</v>
      </c>
      <c r="F177" s="495">
        <v>1408.6</v>
      </c>
      <c r="G177" s="495">
        <v>1397.1499999999999</v>
      </c>
      <c r="H177" s="495">
        <v>1436.8500000000001</v>
      </c>
      <c r="I177" s="495">
        <v>1448.3000000000004</v>
      </c>
      <c r="J177" s="495">
        <v>1456.7000000000003</v>
      </c>
      <c r="K177" s="494">
        <v>1439.9</v>
      </c>
      <c r="L177" s="494">
        <v>1420.05</v>
      </c>
      <c r="M177" s="494">
        <v>0.18068000000000001</v>
      </c>
    </row>
    <row r="178" spans="1:13">
      <c r="A178" s="254">
        <v>168</v>
      </c>
      <c r="B178" s="497" t="s">
        <v>100</v>
      </c>
      <c r="C178" s="494">
        <v>504.9</v>
      </c>
      <c r="D178" s="495">
        <v>507.31666666666666</v>
      </c>
      <c r="E178" s="495">
        <v>497.7833333333333</v>
      </c>
      <c r="F178" s="495">
        <v>490.66666666666663</v>
      </c>
      <c r="G178" s="495">
        <v>481.13333333333327</v>
      </c>
      <c r="H178" s="495">
        <v>514.43333333333339</v>
      </c>
      <c r="I178" s="495">
        <v>523.9666666666667</v>
      </c>
      <c r="J178" s="495">
        <v>531.08333333333337</v>
      </c>
      <c r="K178" s="494">
        <v>516.85</v>
      </c>
      <c r="L178" s="494">
        <v>500.2</v>
      </c>
      <c r="M178" s="494">
        <v>25.455290000000002</v>
      </c>
    </row>
    <row r="179" spans="1:13">
      <c r="A179" s="254">
        <v>169</v>
      </c>
      <c r="B179" s="497" t="s">
        <v>366</v>
      </c>
      <c r="C179" s="494">
        <v>910.9</v>
      </c>
      <c r="D179" s="495">
        <v>910.11666666666667</v>
      </c>
      <c r="E179" s="495">
        <v>905.88333333333333</v>
      </c>
      <c r="F179" s="495">
        <v>900.86666666666667</v>
      </c>
      <c r="G179" s="495">
        <v>896.63333333333333</v>
      </c>
      <c r="H179" s="495">
        <v>915.13333333333333</v>
      </c>
      <c r="I179" s="495">
        <v>919.36666666666667</v>
      </c>
      <c r="J179" s="495">
        <v>924.38333333333333</v>
      </c>
      <c r="K179" s="494">
        <v>914.35</v>
      </c>
      <c r="L179" s="494">
        <v>905.1</v>
      </c>
      <c r="M179" s="494">
        <v>0.16233</v>
      </c>
    </row>
    <row r="180" spans="1:13">
      <c r="A180" s="254">
        <v>170</v>
      </c>
      <c r="B180" s="497" t="s">
        <v>242</v>
      </c>
      <c r="C180" s="494">
        <v>507</v>
      </c>
      <c r="D180" s="495">
        <v>508.66666666666669</v>
      </c>
      <c r="E180" s="495">
        <v>503.43333333333339</v>
      </c>
      <c r="F180" s="495">
        <v>499.86666666666673</v>
      </c>
      <c r="G180" s="495">
        <v>494.63333333333344</v>
      </c>
      <c r="H180" s="495">
        <v>512.23333333333335</v>
      </c>
      <c r="I180" s="495">
        <v>517.46666666666658</v>
      </c>
      <c r="J180" s="495">
        <v>521.0333333333333</v>
      </c>
      <c r="K180" s="494">
        <v>513.9</v>
      </c>
      <c r="L180" s="494">
        <v>505.1</v>
      </c>
      <c r="M180" s="494">
        <v>0.92689999999999995</v>
      </c>
    </row>
    <row r="181" spans="1:13">
      <c r="A181" s="254">
        <v>171</v>
      </c>
      <c r="B181" s="497" t="s">
        <v>103</v>
      </c>
      <c r="C181" s="494">
        <v>739.9</v>
      </c>
      <c r="D181" s="495">
        <v>740.18333333333339</v>
      </c>
      <c r="E181" s="495">
        <v>732.36666666666679</v>
      </c>
      <c r="F181" s="495">
        <v>724.83333333333337</v>
      </c>
      <c r="G181" s="495">
        <v>717.01666666666677</v>
      </c>
      <c r="H181" s="495">
        <v>747.71666666666681</v>
      </c>
      <c r="I181" s="495">
        <v>755.53333333333342</v>
      </c>
      <c r="J181" s="495">
        <v>763.06666666666683</v>
      </c>
      <c r="K181" s="494">
        <v>748</v>
      </c>
      <c r="L181" s="494">
        <v>732.65</v>
      </c>
      <c r="M181" s="494">
        <v>20.884530000000002</v>
      </c>
    </row>
    <row r="182" spans="1:13">
      <c r="A182" s="254">
        <v>172</v>
      </c>
      <c r="B182" s="497" t="s">
        <v>243</v>
      </c>
      <c r="C182" s="494">
        <v>541.54999999999995</v>
      </c>
      <c r="D182" s="495">
        <v>541.54999999999995</v>
      </c>
      <c r="E182" s="495">
        <v>538.19999999999993</v>
      </c>
      <c r="F182" s="495">
        <v>534.85</v>
      </c>
      <c r="G182" s="495">
        <v>531.5</v>
      </c>
      <c r="H182" s="495">
        <v>544.89999999999986</v>
      </c>
      <c r="I182" s="495">
        <v>548.24999999999977</v>
      </c>
      <c r="J182" s="495">
        <v>551.5999999999998</v>
      </c>
      <c r="K182" s="494">
        <v>544.9</v>
      </c>
      <c r="L182" s="494">
        <v>538.20000000000005</v>
      </c>
      <c r="M182" s="494">
        <v>1.0087699999999999</v>
      </c>
    </row>
    <row r="183" spans="1:13">
      <c r="A183" s="254">
        <v>173</v>
      </c>
      <c r="B183" s="497" t="s">
        <v>244</v>
      </c>
      <c r="C183" s="494">
        <v>1385.55</v>
      </c>
      <c r="D183" s="495">
        <v>1387.5166666666667</v>
      </c>
      <c r="E183" s="495">
        <v>1368.0333333333333</v>
      </c>
      <c r="F183" s="495">
        <v>1350.5166666666667</v>
      </c>
      <c r="G183" s="495">
        <v>1331.0333333333333</v>
      </c>
      <c r="H183" s="495">
        <v>1405.0333333333333</v>
      </c>
      <c r="I183" s="495">
        <v>1424.5166666666664</v>
      </c>
      <c r="J183" s="495">
        <v>1442.0333333333333</v>
      </c>
      <c r="K183" s="494">
        <v>1407</v>
      </c>
      <c r="L183" s="494">
        <v>1370</v>
      </c>
      <c r="M183" s="494">
        <v>6.4672999999999998</v>
      </c>
    </row>
    <row r="184" spans="1:13">
      <c r="A184" s="254">
        <v>174</v>
      </c>
      <c r="B184" s="497" t="s">
        <v>367</v>
      </c>
      <c r="C184" s="494">
        <v>333</v>
      </c>
      <c r="D184" s="495">
        <v>333.78333333333336</v>
      </c>
      <c r="E184" s="495">
        <v>328.06666666666672</v>
      </c>
      <c r="F184" s="495">
        <v>323.13333333333338</v>
      </c>
      <c r="G184" s="495">
        <v>317.41666666666674</v>
      </c>
      <c r="H184" s="495">
        <v>338.7166666666667</v>
      </c>
      <c r="I184" s="495">
        <v>344.43333333333328</v>
      </c>
      <c r="J184" s="495">
        <v>349.36666666666667</v>
      </c>
      <c r="K184" s="494">
        <v>339.5</v>
      </c>
      <c r="L184" s="494">
        <v>328.85</v>
      </c>
      <c r="M184" s="494">
        <v>27.817910000000001</v>
      </c>
    </row>
    <row r="185" spans="1:13">
      <c r="A185" s="254">
        <v>175</v>
      </c>
      <c r="B185" s="497" t="s">
        <v>245</v>
      </c>
      <c r="C185" s="494">
        <v>693.05</v>
      </c>
      <c r="D185" s="495">
        <v>692.80000000000007</v>
      </c>
      <c r="E185" s="495">
        <v>645.60000000000014</v>
      </c>
      <c r="F185" s="495">
        <v>598.15000000000009</v>
      </c>
      <c r="G185" s="495">
        <v>550.95000000000016</v>
      </c>
      <c r="H185" s="495">
        <v>740.25000000000011</v>
      </c>
      <c r="I185" s="495">
        <v>787.45000000000016</v>
      </c>
      <c r="J185" s="495">
        <v>834.90000000000009</v>
      </c>
      <c r="K185" s="494">
        <v>740</v>
      </c>
      <c r="L185" s="494">
        <v>645.35</v>
      </c>
      <c r="M185" s="494">
        <v>133.02163999999999</v>
      </c>
    </row>
    <row r="186" spans="1:13">
      <c r="A186" s="254">
        <v>176</v>
      </c>
      <c r="B186" s="497" t="s">
        <v>104</v>
      </c>
      <c r="C186" s="494">
        <v>1447.8</v>
      </c>
      <c r="D186" s="495">
        <v>1448.2166666666665</v>
      </c>
      <c r="E186" s="495">
        <v>1433.133333333333</v>
      </c>
      <c r="F186" s="495">
        <v>1418.4666666666665</v>
      </c>
      <c r="G186" s="495">
        <v>1403.383333333333</v>
      </c>
      <c r="H186" s="495">
        <v>1462.883333333333</v>
      </c>
      <c r="I186" s="495">
        <v>1477.9666666666665</v>
      </c>
      <c r="J186" s="495">
        <v>1492.633333333333</v>
      </c>
      <c r="K186" s="494">
        <v>1463.3</v>
      </c>
      <c r="L186" s="494">
        <v>1433.55</v>
      </c>
      <c r="M186" s="494">
        <v>15.66826</v>
      </c>
    </row>
    <row r="187" spans="1:13">
      <c r="A187" s="254">
        <v>177</v>
      </c>
      <c r="B187" s="497" t="s">
        <v>368</v>
      </c>
      <c r="C187" s="494">
        <v>308.85000000000002</v>
      </c>
      <c r="D187" s="495">
        <v>306.09999999999997</v>
      </c>
      <c r="E187" s="495">
        <v>300.74999999999994</v>
      </c>
      <c r="F187" s="495">
        <v>292.64999999999998</v>
      </c>
      <c r="G187" s="495">
        <v>287.29999999999995</v>
      </c>
      <c r="H187" s="495">
        <v>314.19999999999993</v>
      </c>
      <c r="I187" s="495">
        <v>319.54999999999995</v>
      </c>
      <c r="J187" s="495">
        <v>327.64999999999992</v>
      </c>
      <c r="K187" s="494">
        <v>311.45</v>
      </c>
      <c r="L187" s="494">
        <v>298</v>
      </c>
      <c r="M187" s="494">
        <v>2.49702</v>
      </c>
    </row>
    <row r="188" spans="1:13">
      <c r="A188" s="254">
        <v>178</v>
      </c>
      <c r="B188" s="497" t="s">
        <v>369</v>
      </c>
      <c r="C188" s="494">
        <v>132.80000000000001</v>
      </c>
      <c r="D188" s="495">
        <v>134.41666666666669</v>
      </c>
      <c r="E188" s="495">
        <v>129.93333333333337</v>
      </c>
      <c r="F188" s="495">
        <v>127.06666666666669</v>
      </c>
      <c r="G188" s="495">
        <v>122.58333333333337</v>
      </c>
      <c r="H188" s="495">
        <v>137.28333333333336</v>
      </c>
      <c r="I188" s="495">
        <v>141.76666666666671</v>
      </c>
      <c r="J188" s="495">
        <v>144.63333333333335</v>
      </c>
      <c r="K188" s="494">
        <v>138.9</v>
      </c>
      <c r="L188" s="494">
        <v>131.55000000000001</v>
      </c>
      <c r="M188" s="494">
        <v>14.52084</v>
      </c>
    </row>
    <row r="189" spans="1:13">
      <c r="A189" s="254">
        <v>179</v>
      </c>
      <c r="B189" s="497" t="s">
        <v>370</v>
      </c>
      <c r="C189" s="494">
        <v>926.15</v>
      </c>
      <c r="D189" s="495">
        <v>931.69999999999993</v>
      </c>
      <c r="E189" s="495">
        <v>915.44999999999982</v>
      </c>
      <c r="F189" s="495">
        <v>904.74999999999989</v>
      </c>
      <c r="G189" s="495">
        <v>888.49999999999977</v>
      </c>
      <c r="H189" s="495">
        <v>942.39999999999986</v>
      </c>
      <c r="I189" s="495">
        <v>958.65000000000009</v>
      </c>
      <c r="J189" s="495">
        <v>969.34999999999991</v>
      </c>
      <c r="K189" s="494">
        <v>947.95</v>
      </c>
      <c r="L189" s="494">
        <v>921</v>
      </c>
      <c r="M189" s="494">
        <v>0.25600000000000001</v>
      </c>
    </row>
    <row r="190" spans="1:13">
      <c r="A190" s="254">
        <v>180</v>
      </c>
      <c r="B190" s="497" t="s">
        <v>371</v>
      </c>
      <c r="C190" s="494">
        <v>346.45</v>
      </c>
      <c r="D190" s="495">
        <v>347.90000000000003</v>
      </c>
      <c r="E190" s="495">
        <v>343.10000000000008</v>
      </c>
      <c r="F190" s="495">
        <v>339.75000000000006</v>
      </c>
      <c r="G190" s="495">
        <v>334.9500000000001</v>
      </c>
      <c r="H190" s="495">
        <v>351.25000000000006</v>
      </c>
      <c r="I190" s="495">
        <v>356.05</v>
      </c>
      <c r="J190" s="495">
        <v>359.40000000000003</v>
      </c>
      <c r="K190" s="494">
        <v>352.7</v>
      </c>
      <c r="L190" s="494">
        <v>344.55</v>
      </c>
      <c r="M190" s="494">
        <v>0.66879999999999995</v>
      </c>
    </row>
    <row r="191" spans="1:13">
      <c r="A191" s="254">
        <v>181</v>
      </c>
      <c r="B191" s="497" t="s">
        <v>743</v>
      </c>
      <c r="C191" s="494">
        <v>134.75</v>
      </c>
      <c r="D191" s="495">
        <v>133.88333333333333</v>
      </c>
      <c r="E191" s="495">
        <v>132.26666666666665</v>
      </c>
      <c r="F191" s="495">
        <v>129.78333333333333</v>
      </c>
      <c r="G191" s="495">
        <v>128.16666666666666</v>
      </c>
      <c r="H191" s="495">
        <v>136.36666666666665</v>
      </c>
      <c r="I191" s="495">
        <v>137.98333333333332</v>
      </c>
      <c r="J191" s="495">
        <v>140.46666666666664</v>
      </c>
      <c r="K191" s="494">
        <v>135.5</v>
      </c>
      <c r="L191" s="494">
        <v>131.4</v>
      </c>
      <c r="M191" s="494">
        <v>3.1978300000000002</v>
      </c>
    </row>
    <row r="192" spans="1:13">
      <c r="A192" s="254">
        <v>182</v>
      </c>
      <c r="B192" s="497" t="s">
        <v>773</v>
      </c>
      <c r="C192" s="494">
        <v>620.65</v>
      </c>
      <c r="D192" s="495">
        <v>624.55000000000007</v>
      </c>
      <c r="E192" s="495">
        <v>614.10000000000014</v>
      </c>
      <c r="F192" s="495">
        <v>607.55000000000007</v>
      </c>
      <c r="G192" s="495">
        <v>597.10000000000014</v>
      </c>
      <c r="H192" s="495">
        <v>631.10000000000014</v>
      </c>
      <c r="I192" s="495">
        <v>641.55000000000018</v>
      </c>
      <c r="J192" s="495">
        <v>648.10000000000014</v>
      </c>
      <c r="K192" s="494">
        <v>635</v>
      </c>
      <c r="L192" s="494">
        <v>618</v>
      </c>
      <c r="M192" s="494">
        <v>0.50151999999999997</v>
      </c>
    </row>
    <row r="193" spans="1:13">
      <c r="A193" s="254">
        <v>183</v>
      </c>
      <c r="B193" s="497" t="s">
        <v>372</v>
      </c>
      <c r="C193" s="494">
        <v>549.9</v>
      </c>
      <c r="D193" s="495">
        <v>547.4666666666667</v>
      </c>
      <c r="E193" s="495">
        <v>537.43333333333339</v>
      </c>
      <c r="F193" s="495">
        <v>524.9666666666667</v>
      </c>
      <c r="G193" s="495">
        <v>514.93333333333339</v>
      </c>
      <c r="H193" s="495">
        <v>559.93333333333339</v>
      </c>
      <c r="I193" s="495">
        <v>569.9666666666667</v>
      </c>
      <c r="J193" s="495">
        <v>582.43333333333339</v>
      </c>
      <c r="K193" s="494">
        <v>557.5</v>
      </c>
      <c r="L193" s="494">
        <v>535</v>
      </c>
      <c r="M193" s="494">
        <v>10.576969999999999</v>
      </c>
    </row>
    <row r="194" spans="1:13">
      <c r="A194" s="254">
        <v>184</v>
      </c>
      <c r="B194" s="497" t="s">
        <v>373</v>
      </c>
      <c r="C194" s="494">
        <v>58.85</v>
      </c>
      <c r="D194" s="495">
        <v>59.166666666666664</v>
      </c>
      <c r="E194" s="495">
        <v>56.93333333333333</v>
      </c>
      <c r="F194" s="495">
        <v>55.016666666666666</v>
      </c>
      <c r="G194" s="495">
        <v>52.783333333333331</v>
      </c>
      <c r="H194" s="495">
        <v>61.083333333333329</v>
      </c>
      <c r="I194" s="495">
        <v>63.316666666666663</v>
      </c>
      <c r="J194" s="495">
        <v>65.23333333333332</v>
      </c>
      <c r="K194" s="494">
        <v>61.4</v>
      </c>
      <c r="L194" s="494">
        <v>57.25</v>
      </c>
      <c r="M194" s="494">
        <v>42.79598</v>
      </c>
    </row>
    <row r="195" spans="1:13">
      <c r="A195" s="254">
        <v>185</v>
      </c>
      <c r="B195" s="497" t="s">
        <v>374</v>
      </c>
      <c r="C195" s="494">
        <v>327.45</v>
      </c>
      <c r="D195" s="495">
        <v>328.98333333333335</v>
      </c>
      <c r="E195" s="495">
        <v>324.2166666666667</v>
      </c>
      <c r="F195" s="495">
        <v>320.98333333333335</v>
      </c>
      <c r="G195" s="495">
        <v>316.2166666666667</v>
      </c>
      <c r="H195" s="495">
        <v>332.2166666666667</v>
      </c>
      <c r="I195" s="495">
        <v>336.98333333333335</v>
      </c>
      <c r="J195" s="495">
        <v>340.2166666666667</v>
      </c>
      <c r="K195" s="494">
        <v>333.75</v>
      </c>
      <c r="L195" s="494">
        <v>325.75</v>
      </c>
      <c r="M195" s="494">
        <v>14.15385</v>
      </c>
    </row>
    <row r="196" spans="1:13">
      <c r="A196" s="254">
        <v>186</v>
      </c>
      <c r="B196" s="497" t="s">
        <v>375</v>
      </c>
      <c r="C196" s="494">
        <v>101.65</v>
      </c>
      <c r="D196" s="495">
        <v>102.61666666666667</v>
      </c>
      <c r="E196" s="495">
        <v>100.23333333333335</v>
      </c>
      <c r="F196" s="495">
        <v>98.816666666666677</v>
      </c>
      <c r="G196" s="495">
        <v>96.433333333333351</v>
      </c>
      <c r="H196" s="495">
        <v>104.03333333333335</v>
      </c>
      <c r="I196" s="495">
        <v>106.41666666666667</v>
      </c>
      <c r="J196" s="495">
        <v>107.83333333333334</v>
      </c>
      <c r="K196" s="494">
        <v>105</v>
      </c>
      <c r="L196" s="494">
        <v>101.2</v>
      </c>
      <c r="M196" s="494">
        <v>5.8026</v>
      </c>
    </row>
    <row r="197" spans="1:13">
      <c r="A197" s="254">
        <v>187</v>
      </c>
      <c r="B197" s="497" t="s">
        <v>376</v>
      </c>
      <c r="C197" s="494">
        <v>91.5</v>
      </c>
      <c r="D197" s="495">
        <v>91.766666666666652</v>
      </c>
      <c r="E197" s="495">
        <v>88.3333333333333</v>
      </c>
      <c r="F197" s="495">
        <v>85.166666666666643</v>
      </c>
      <c r="G197" s="495">
        <v>81.733333333333292</v>
      </c>
      <c r="H197" s="495">
        <v>94.933333333333309</v>
      </c>
      <c r="I197" s="495">
        <v>98.366666666666646</v>
      </c>
      <c r="J197" s="495">
        <v>101.53333333333332</v>
      </c>
      <c r="K197" s="494">
        <v>95.2</v>
      </c>
      <c r="L197" s="494">
        <v>88.6</v>
      </c>
      <c r="M197" s="494">
        <v>35.02899</v>
      </c>
    </row>
    <row r="198" spans="1:13">
      <c r="A198" s="254">
        <v>188</v>
      </c>
      <c r="B198" s="497" t="s">
        <v>246</v>
      </c>
      <c r="C198" s="494">
        <v>269.64999999999998</v>
      </c>
      <c r="D198" s="495">
        <v>271.73333333333335</v>
      </c>
      <c r="E198" s="495">
        <v>265.11666666666667</v>
      </c>
      <c r="F198" s="495">
        <v>260.58333333333331</v>
      </c>
      <c r="G198" s="495">
        <v>253.96666666666664</v>
      </c>
      <c r="H198" s="495">
        <v>276.26666666666671</v>
      </c>
      <c r="I198" s="495">
        <v>282.88333333333338</v>
      </c>
      <c r="J198" s="495">
        <v>287.41666666666674</v>
      </c>
      <c r="K198" s="494">
        <v>278.35000000000002</v>
      </c>
      <c r="L198" s="494">
        <v>267.2</v>
      </c>
      <c r="M198" s="494">
        <v>7.6463299999999998</v>
      </c>
    </row>
    <row r="199" spans="1:13">
      <c r="A199" s="254">
        <v>189</v>
      </c>
      <c r="B199" s="497" t="s">
        <v>377</v>
      </c>
      <c r="C199" s="494">
        <v>721.6</v>
      </c>
      <c r="D199" s="495">
        <v>725.05000000000007</v>
      </c>
      <c r="E199" s="495">
        <v>716.65000000000009</v>
      </c>
      <c r="F199" s="495">
        <v>711.7</v>
      </c>
      <c r="G199" s="495">
        <v>703.30000000000007</v>
      </c>
      <c r="H199" s="495">
        <v>730.00000000000011</v>
      </c>
      <c r="I199" s="495">
        <v>738.4</v>
      </c>
      <c r="J199" s="495">
        <v>743.35000000000014</v>
      </c>
      <c r="K199" s="494">
        <v>733.45</v>
      </c>
      <c r="L199" s="494">
        <v>720.1</v>
      </c>
      <c r="M199" s="494">
        <v>0.11047</v>
      </c>
    </row>
    <row r="200" spans="1:13">
      <c r="A200" s="254">
        <v>190</v>
      </c>
      <c r="B200" s="497" t="s">
        <v>247</v>
      </c>
      <c r="C200" s="494">
        <v>2366.4</v>
      </c>
      <c r="D200" s="495">
        <v>2298.8666666666668</v>
      </c>
      <c r="E200" s="495">
        <v>2229.5333333333338</v>
      </c>
      <c r="F200" s="495">
        <v>2092.666666666667</v>
      </c>
      <c r="G200" s="495">
        <v>2023.3333333333339</v>
      </c>
      <c r="H200" s="495">
        <v>2435.7333333333336</v>
      </c>
      <c r="I200" s="495">
        <v>2505.0666666666666</v>
      </c>
      <c r="J200" s="495">
        <v>2641.9333333333334</v>
      </c>
      <c r="K200" s="494">
        <v>2368.1999999999998</v>
      </c>
      <c r="L200" s="494">
        <v>2162</v>
      </c>
      <c r="M200" s="494">
        <v>24.492260000000002</v>
      </c>
    </row>
    <row r="201" spans="1:13">
      <c r="A201" s="254">
        <v>191</v>
      </c>
      <c r="B201" s="497" t="s">
        <v>107</v>
      </c>
      <c r="C201" s="494">
        <v>1037.5</v>
      </c>
      <c r="D201" s="495">
        <v>1041.1833333333334</v>
      </c>
      <c r="E201" s="495">
        <v>1027.9666666666667</v>
      </c>
      <c r="F201" s="495">
        <v>1018.4333333333334</v>
      </c>
      <c r="G201" s="495">
        <v>1005.2166666666667</v>
      </c>
      <c r="H201" s="495">
        <v>1050.7166666666667</v>
      </c>
      <c r="I201" s="495">
        <v>1063.9333333333334</v>
      </c>
      <c r="J201" s="495">
        <v>1073.4666666666667</v>
      </c>
      <c r="K201" s="494">
        <v>1054.4000000000001</v>
      </c>
      <c r="L201" s="494">
        <v>1031.6500000000001</v>
      </c>
      <c r="M201" s="494">
        <v>48.520679999999999</v>
      </c>
    </row>
    <row r="202" spans="1:13">
      <c r="A202" s="254">
        <v>192</v>
      </c>
      <c r="B202" s="497" t="s">
        <v>248</v>
      </c>
      <c r="C202" s="494">
        <v>3005.4</v>
      </c>
      <c r="D202" s="495">
        <v>2980.0833333333335</v>
      </c>
      <c r="E202" s="495">
        <v>2918.166666666667</v>
      </c>
      <c r="F202" s="495">
        <v>2830.9333333333334</v>
      </c>
      <c r="G202" s="495">
        <v>2769.0166666666669</v>
      </c>
      <c r="H202" s="495">
        <v>3067.3166666666671</v>
      </c>
      <c r="I202" s="495">
        <v>3129.233333333334</v>
      </c>
      <c r="J202" s="495">
        <v>3216.4666666666672</v>
      </c>
      <c r="K202" s="494">
        <v>3042</v>
      </c>
      <c r="L202" s="494">
        <v>2892.85</v>
      </c>
      <c r="M202" s="494">
        <v>4.6253299999999999</v>
      </c>
    </row>
    <row r="203" spans="1:13">
      <c r="A203" s="254">
        <v>193</v>
      </c>
      <c r="B203" s="497" t="s">
        <v>109</v>
      </c>
      <c r="C203" s="494">
        <v>1432.8</v>
      </c>
      <c r="D203" s="495">
        <v>1441.3999999999999</v>
      </c>
      <c r="E203" s="495">
        <v>1421.8999999999996</v>
      </c>
      <c r="F203" s="495">
        <v>1410.9999999999998</v>
      </c>
      <c r="G203" s="495">
        <v>1391.4999999999995</v>
      </c>
      <c r="H203" s="495">
        <v>1452.2999999999997</v>
      </c>
      <c r="I203" s="495">
        <v>1471.8000000000002</v>
      </c>
      <c r="J203" s="495">
        <v>1482.6999999999998</v>
      </c>
      <c r="K203" s="494">
        <v>1460.9</v>
      </c>
      <c r="L203" s="494">
        <v>1430.5</v>
      </c>
      <c r="M203" s="494">
        <v>88.067959999999999</v>
      </c>
    </row>
    <row r="204" spans="1:13">
      <c r="A204" s="254">
        <v>194</v>
      </c>
      <c r="B204" s="497" t="s">
        <v>249</v>
      </c>
      <c r="C204" s="494">
        <v>701.45</v>
      </c>
      <c r="D204" s="495">
        <v>701.58333333333337</v>
      </c>
      <c r="E204" s="495">
        <v>697.16666666666674</v>
      </c>
      <c r="F204" s="495">
        <v>692.88333333333333</v>
      </c>
      <c r="G204" s="495">
        <v>688.4666666666667</v>
      </c>
      <c r="H204" s="495">
        <v>705.86666666666679</v>
      </c>
      <c r="I204" s="495">
        <v>710.28333333333353</v>
      </c>
      <c r="J204" s="495">
        <v>714.56666666666683</v>
      </c>
      <c r="K204" s="494">
        <v>706</v>
      </c>
      <c r="L204" s="494">
        <v>697.3</v>
      </c>
      <c r="M204" s="494">
        <v>18.173929999999999</v>
      </c>
    </row>
    <row r="205" spans="1:13">
      <c r="A205" s="254">
        <v>195</v>
      </c>
      <c r="B205" s="497" t="s">
        <v>382</v>
      </c>
      <c r="C205" s="494">
        <v>25.6</v>
      </c>
      <c r="D205" s="495">
        <v>25.716666666666669</v>
      </c>
      <c r="E205" s="495">
        <v>25.333333333333336</v>
      </c>
      <c r="F205" s="495">
        <v>25.066666666666666</v>
      </c>
      <c r="G205" s="495">
        <v>24.683333333333334</v>
      </c>
      <c r="H205" s="495">
        <v>25.983333333333338</v>
      </c>
      <c r="I205" s="495">
        <v>26.366666666666671</v>
      </c>
      <c r="J205" s="495">
        <v>26.63333333333334</v>
      </c>
      <c r="K205" s="494">
        <v>26.1</v>
      </c>
      <c r="L205" s="494">
        <v>25.45</v>
      </c>
      <c r="M205" s="494">
        <v>41.96387</v>
      </c>
    </row>
    <row r="206" spans="1:13">
      <c r="A206" s="254">
        <v>196</v>
      </c>
      <c r="B206" s="497" t="s">
        <v>378</v>
      </c>
      <c r="C206" s="494">
        <v>23.8</v>
      </c>
      <c r="D206" s="495">
        <v>23.966666666666669</v>
      </c>
      <c r="E206" s="495">
        <v>23.433333333333337</v>
      </c>
      <c r="F206" s="495">
        <v>23.06666666666667</v>
      </c>
      <c r="G206" s="495">
        <v>22.533333333333339</v>
      </c>
      <c r="H206" s="495">
        <v>24.333333333333336</v>
      </c>
      <c r="I206" s="495">
        <v>24.866666666666667</v>
      </c>
      <c r="J206" s="495">
        <v>25.233333333333334</v>
      </c>
      <c r="K206" s="494">
        <v>24.5</v>
      </c>
      <c r="L206" s="494">
        <v>23.6</v>
      </c>
      <c r="M206" s="494">
        <v>9.0727899999999995</v>
      </c>
    </row>
    <row r="207" spans="1:13">
      <c r="A207" s="254">
        <v>197</v>
      </c>
      <c r="B207" s="497" t="s">
        <v>379</v>
      </c>
      <c r="C207" s="494">
        <v>764.6</v>
      </c>
      <c r="D207" s="495">
        <v>768.55000000000007</v>
      </c>
      <c r="E207" s="495">
        <v>754.90000000000009</v>
      </c>
      <c r="F207" s="495">
        <v>745.2</v>
      </c>
      <c r="G207" s="495">
        <v>731.55000000000007</v>
      </c>
      <c r="H207" s="495">
        <v>778.25000000000011</v>
      </c>
      <c r="I207" s="495">
        <v>791.9</v>
      </c>
      <c r="J207" s="495">
        <v>801.60000000000014</v>
      </c>
      <c r="K207" s="494">
        <v>782.2</v>
      </c>
      <c r="L207" s="494">
        <v>758.85</v>
      </c>
      <c r="M207" s="494">
        <v>0.32468999999999998</v>
      </c>
    </row>
    <row r="208" spans="1:13">
      <c r="A208" s="254">
        <v>198</v>
      </c>
      <c r="B208" s="497" t="s">
        <v>105</v>
      </c>
      <c r="C208" s="494">
        <v>1059.75</v>
      </c>
      <c r="D208" s="495">
        <v>1059.5833333333333</v>
      </c>
      <c r="E208" s="495">
        <v>1049.1666666666665</v>
      </c>
      <c r="F208" s="495">
        <v>1038.5833333333333</v>
      </c>
      <c r="G208" s="495">
        <v>1028.1666666666665</v>
      </c>
      <c r="H208" s="495">
        <v>1070.1666666666665</v>
      </c>
      <c r="I208" s="495">
        <v>1080.583333333333</v>
      </c>
      <c r="J208" s="495">
        <v>1091.1666666666665</v>
      </c>
      <c r="K208" s="494">
        <v>1070</v>
      </c>
      <c r="L208" s="494">
        <v>1049</v>
      </c>
      <c r="M208" s="494">
        <v>11.897410000000001</v>
      </c>
    </row>
    <row r="209" spans="1:13">
      <c r="A209" s="254">
        <v>199</v>
      </c>
      <c r="B209" s="497" t="s">
        <v>380</v>
      </c>
      <c r="C209" s="494">
        <v>247.85</v>
      </c>
      <c r="D209" s="495">
        <v>248.91666666666666</v>
      </c>
      <c r="E209" s="495">
        <v>243.98333333333332</v>
      </c>
      <c r="F209" s="495">
        <v>240.11666666666667</v>
      </c>
      <c r="G209" s="495">
        <v>235.18333333333334</v>
      </c>
      <c r="H209" s="495">
        <v>252.7833333333333</v>
      </c>
      <c r="I209" s="495">
        <v>257.71666666666664</v>
      </c>
      <c r="J209" s="495">
        <v>261.58333333333326</v>
      </c>
      <c r="K209" s="494">
        <v>253.85</v>
      </c>
      <c r="L209" s="494">
        <v>245.05</v>
      </c>
      <c r="M209" s="494">
        <v>4.6049899999999999</v>
      </c>
    </row>
    <row r="210" spans="1:13">
      <c r="A210" s="254">
        <v>200</v>
      </c>
      <c r="B210" s="497" t="s">
        <v>381</v>
      </c>
      <c r="C210" s="494">
        <v>319.7</v>
      </c>
      <c r="D210" s="495">
        <v>320.33333333333331</v>
      </c>
      <c r="E210" s="495">
        <v>313.71666666666664</v>
      </c>
      <c r="F210" s="495">
        <v>307.73333333333335</v>
      </c>
      <c r="G210" s="495">
        <v>301.11666666666667</v>
      </c>
      <c r="H210" s="495">
        <v>326.31666666666661</v>
      </c>
      <c r="I210" s="495">
        <v>332.93333333333328</v>
      </c>
      <c r="J210" s="495">
        <v>338.91666666666657</v>
      </c>
      <c r="K210" s="494">
        <v>326.95</v>
      </c>
      <c r="L210" s="494">
        <v>314.35000000000002</v>
      </c>
      <c r="M210" s="494">
        <v>0.63322999999999996</v>
      </c>
    </row>
    <row r="211" spans="1:13">
      <c r="A211" s="254">
        <v>201</v>
      </c>
      <c r="B211" s="497" t="s">
        <v>110</v>
      </c>
      <c r="C211" s="494">
        <v>2928</v>
      </c>
      <c r="D211" s="495">
        <v>2943.9166666666665</v>
      </c>
      <c r="E211" s="495">
        <v>2897.4833333333331</v>
      </c>
      <c r="F211" s="495">
        <v>2866.9666666666667</v>
      </c>
      <c r="G211" s="495">
        <v>2820.5333333333333</v>
      </c>
      <c r="H211" s="495">
        <v>2974.4333333333329</v>
      </c>
      <c r="I211" s="495">
        <v>3020.8666666666663</v>
      </c>
      <c r="J211" s="495">
        <v>3051.3833333333328</v>
      </c>
      <c r="K211" s="494">
        <v>2990.35</v>
      </c>
      <c r="L211" s="494">
        <v>2913.4</v>
      </c>
      <c r="M211" s="494">
        <v>9.5344999999999995</v>
      </c>
    </row>
    <row r="212" spans="1:13">
      <c r="A212" s="254">
        <v>202</v>
      </c>
      <c r="B212" s="497" t="s">
        <v>383</v>
      </c>
      <c r="C212" s="494">
        <v>45.2</v>
      </c>
      <c r="D212" s="495">
        <v>45.566666666666663</v>
      </c>
      <c r="E212" s="495">
        <v>44.433333333333323</v>
      </c>
      <c r="F212" s="495">
        <v>43.666666666666657</v>
      </c>
      <c r="G212" s="495">
        <v>42.533333333333317</v>
      </c>
      <c r="H212" s="495">
        <v>46.333333333333329</v>
      </c>
      <c r="I212" s="495">
        <v>47.466666666666669</v>
      </c>
      <c r="J212" s="495">
        <v>48.233333333333334</v>
      </c>
      <c r="K212" s="494">
        <v>46.7</v>
      </c>
      <c r="L212" s="494">
        <v>44.8</v>
      </c>
      <c r="M212" s="494">
        <v>121.67008</v>
      </c>
    </row>
    <row r="213" spans="1:13">
      <c r="A213" s="254">
        <v>203</v>
      </c>
      <c r="B213" s="497" t="s">
        <v>112</v>
      </c>
      <c r="C213" s="494">
        <v>365.2</v>
      </c>
      <c r="D213" s="495">
        <v>364.61666666666662</v>
      </c>
      <c r="E213" s="495">
        <v>355.23333333333323</v>
      </c>
      <c r="F213" s="495">
        <v>345.26666666666659</v>
      </c>
      <c r="G213" s="495">
        <v>335.88333333333321</v>
      </c>
      <c r="H213" s="495">
        <v>374.58333333333326</v>
      </c>
      <c r="I213" s="495">
        <v>383.96666666666658</v>
      </c>
      <c r="J213" s="495">
        <v>393.93333333333328</v>
      </c>
      <c r="K213" s="494">
        <v>374</v>
      </c>
      <c r="L213" s="494">
        <v>354.65</v>
      </c>
      <c r="M213" s="494">
        <v>287.68468999999999</v>
      </c>
    </row>
    <row r="214" spans="1:13">
      <c r="A214" s="254">
        <v>204</v>
      </c>
      <c r="B214" s="497" t="s">
        <v>384</v>
      </c>
      <c r="C214" s="494">
        <v>1010.35</v>
      </c>
      <c r="D214" s="495">
        <v>1012.1833333333334</v>
      </c>
      <c r="E214" s="495">
        <v>1004.3666666666668</v>
      </c>
      <c r="F214" s="495">
        <v>998.38333333333344</v>
      </c>
      <c r="G214" s="495">
        <v>990.56666666666683</v>
      </c>
      <c r="H214" s="495">
        <v>1018.1666666666667</v>
      </c>
      <c r="I214" s="495">
        <v>1025.9833333333333</v>
      </c>
      <c r="J214" s="495">
        <v>1031.9666666666667</v>
      </c>
      <c r="K214" s="494">
        <v>1020</v>
      </c>
      <c r="L214" s="494">
        <v>1006.2</v>
      </c>
      <c r="M214" s="494">
        <v>1.4372199999999999</v>
      </c>
    </row>
    <row r="215" spans="1:13">
      <c r="A215" s="254">
        <v>205</v>
      </c>
      <c r="B215" s="497" t="s">
        <v>385</v>
      </c>
      <c r="C215" s="494">
        <v>142.9</v>
      </c>
      <c r="D215" s="495">
        <v>142.76666666666668</v>
      </c>
      <c r="E215" s="495">
        <v>136.13333333333335</v>
      </c>
      <c r="F215" s="495">
        <v>129.36666666666667</v>
      </c>
      <c r="G215" s="495">
        <v>122.73333333333335</v>
      </c>
      <c r="H215" s="495">
        <v>149.53333333333336</v>
      </c>
      <c r="I215" s="495">
        <v>156.16666666666669</v>
      </c>
      <c r="J215" s="495">
        <v>162.93333333333337</v>
      </c>
      <c r="K215" s="494">
        <v>149.4</v>
      </c>
      <c r="L215" s="494">
        <v>136</v>
      </c>
      <c r="M215" s="494">
        <v>107.86715</v>
      </c>
    </row>
    <row r="216" spans="1:13">
      <c r="A216" s="254">
        <v>206</v>
      </c>
      <c r="B216" s="497" t="s">
        <v>113</v>
      </c>
      <c r="C216" s="494">
        <v>238.75</v>
      </c>
      <c r="D216" s="495">
        <v>238.51666666666665</v>
      </c>
      <c r="E216" s="495">
        <v>236.1333333333333</v>
      </c>
      <c r="F216" s="495">
        <v>233.51666666666665</v>
      </c>
      <c r="G216" s="495">
        <v>231.1333333333333</v>
      </c>
      <c r="H216" s="495">
        <v>241.1333333333333</v>
      </c>
      <c r="I216" s="495">
        <v>243.51666666666662</v>
      </c>
      <c r="J216" s="495">
        <v>246.1333333333333</v>
      </c>
      <c r="K216" s="494">
        <v>240.9</v>
      </c>
      <c r="L216" s="494">
        <v>235.9</v>
      </c>
      <c r="M216" s="494">
        <v>47.058599999999998</v>
      </c>
    </row>
    <row r="217" spans="1:13">
      <c r="A217" s="254">
        <v>207</v>
      </c>
      <c r="B217" s="497" t="s">
        <v>114</v>
      </c>
      <c r="C217" s="494">
        <v>2409.9</v>
      </c>
      <c r="D217" s="495">
        <v>2414.8333333333335</v>
      </c>
      <c r="E217" s="495">
        <v>2390.666666666667</v>
      </c>
      <c r="F217" s="495">
        <v>2371.4333333333334</v>
      </c>
      <c r="G217" s="495">
        <v>2347.2666666666669</v>
      </c>
      <c r="H217" s="495">
        <v>2434.0666666666671</v>
      </c>
      <c r="I217" s="495">
        <v>2458.233333333334</v>
      </c>
      <c r="J217" s="495">
        <v>2477.4666666666672</v>
      </c>
      <c r="K217" s="494">
        <v>2439</v>
      </c>
      <c r="L217" s="494">
        <v>2395.6</v>
      </c>
      <c r="M217" s="494">
        <v>18.145150000000001</v>
      </c>
    </row>
    <row r="218" spans="1:13">
      <c r="A218" s="254">
        <v>208</v>
      </c>
      <c r="B218" s="497" t="s">
        <v>250</v>
      </c>
      <c r="C218" s="494">
        <v>319.10000000000002</v>
      </c>
      <c r="D218" s="495">
        <v>316.40000000000003</v>
      </c>
      <c r="E218" s="495">
        <v>309.30000000000007</v>
      </c>
      <c r="F218" s="495">
        <v>299.50000000000006</v>
      </c>
      <c r="G218" s="495">
        <v>292.40000000000009</v>
      </c>
      <c r="H218" s="495">
        <v>326.20000000000005</v>
      </c>
      <c r="I218" s="495">
        <v>333.30000000000007</v>
      </c>
      <c r="J218" s="495">
        <v>343.1</v>
      </c>
      <c r="K218" s="494">
        <v>323.5</v>
      </c>
      <c r="L218" s="494">
        <v>306.60000000000002</v>
      </c>
      <c r="M218" s="494">
        <v>33.544060000000002</v>
      </c>
    </row>
    <row r="219" spans="1:13">
      <c r="A219" s="254">
        <v>209</v>
      </c>
      <c r="B219" s="497" t="s">
        <v>386</v>
      </c>
      <c r="C219" s="494">
        <v>43561.2</v>
      </c>
      <c r="D219" s="495">
        <v>43965.883333333331</v>
      </c>
      <c r="E219" s="495">
        <v>43049.766666666663</v>
      </c>
      <c r="F219" s="495">
        <v>42538.333333333328</v>
      </c>
      <c r="G219" s="495">
        <v>41622.21666666666</v>
      </c>
      <c r="H219" s="495">
        <v>44477.316666666666</v>
      </c>
      <c r="I219" s="495">
        <v>45393.433333333334</v>
      </c>
      <c r="J219" s="495">
        <v>45904.866666666669</v>
      </c>
      <c r="K219" s="494">
        <v>44882</v>
      </c>
      <c r="L219" s="494">
        <v>43454.45</v>
      </c>
      <c r="M219" s="494">
        <v>3.5639999999999998E-2</v>
      </c>
    </row>
    <row r="220" spans="1:13">
      <c r="A220" s="254">
        <v>210</v>
      </c>
      <c r="B220" s="497" t="s">
        <v>251</v>
      </c>
      <c r="C220" s="494">
        <v>45.65</v>
      </c>
      <c r="D220" s="495">
        <v>45.933333333333337</v>
      </c>
      <c r="E220" s="495">
        <v>45.116666666666674</v>
      </c>
      <c r="F220" s="495">
        <v>44.583333333333336</v>
      </c>
      <c r="G220" s="495">
        <v>43.766666666666673</v>
      </c>
      <c r="H220" s="495">
        <v>46.466666666666676</v>
      </c>
      <c r="I220" s="495">
        <v>47.283333333333339</v>
      </c>
      <c r="J220" s="495">
        <v>47.816666666666677</v>
      </c>
      <c r="K220" s="494">
        <v>46.75</v>
      </c>
      <c r="L220" s="494">
        <v>45.4</v>
      </c>
      <c r="M220" s="494">
        <v>17.6587</v>
      </c>
    </row>
    <row r="221" spans="1:13">
      <c r="A221" s="254">
        <v>211</v>
      </c>
      <c r="B221" s="497" t="s">
        <v>108</v>
      </c>
      <c r="C221" s="494">
        <v>2502.5500000000002</v>
      </c>
      <c r="D221" s="495">
        <v>2506.4</v>
      </c>
      <c r="E221" s="495">
        <v>2481.9</v>
      </c>
      <c r="F221" s="495">
        <v>2461.25</v>
      </c>
      <c r="G221" s="495">
        <v>2436.75</v>
      </c>
      <c r="H221" s="495">
        <v>2527.0500000000002</v>
      </c>
      <c r="I221" s="495">
        <v>2551.5500000000002</v>
      </c>
      <c r="J221" s="495">
        <v>2572.2000000000003</v>
      </c>
      <c r="K221" s="494">
        <v>2530.9</v>
      </c>
      <c r="L221" s="494">
        <v>2485.75</v>
      </c>
      <c r="M221" s="494">
        <v>25.10746</v>
      </c>
    </row>
    <row r="222" spans="1:13">
      <c r="A222" s="254">
        <v>212</v>
      </c>
      <c r="B222" s="497" t="s">
        <v>835</v>
      </c>
      <c r="C222" s="494">
        <v>276.60000000000002</v>
      </c>
      <c r="D222" s="495">
        <v>278.15000000000003</v>
      </c>
      <c r="E222" s="495">
        <v>273.45000000000005</v>
      </c>
      <c r="F222" s="495">
        <v>270.3</v>
      </c>
      <c r="G222" s="495">
        <v>265.60000000000002</v>
      </c>
      <c r="H222" s="495">
        <v>281.30000000000007</v>
      </c>
      <c r="I222" s="495">
        <v>286</v>
      </c>
      <c r="J222" s="495">
        <v>289.15000000000009</v>
      </c>
      <c r="K222" s="494">
        <v>282.85000000000002</v>
      </c>
      <c r="L222" s="494">
        <v>275</v>
      </c>
      <c r="M222" s="494">
        <v>0.74760000000000004</v>
      </c>
    </row>
    <row r="223" spans="1:13">
      <c r="A223" s="254">
        <v>213</v>
      </c>
      <c r="B223" s="497" t="s">
        <v>116</v>
      </c>
      <c r="C223" s="494">
        <v>576.70000000000005</v>
      </c>
      <c r="D223" s="495">
        <v>578.61666666666667</v>
      </c>
      <c r="E223" s="495">
        <v>571.38333333333333</v>
      </c>
      <c r="F223" s="495">
        <v>566.06666666666661</v>
      </c>
      <c r="G223" s="495">
        <v>558.83333333333326</v>
      </c>
      <c r="H223" s="495">
        <v>583.93333333333339</v>
      </c>
      <c r="I223" s="495">
        <v>591.16666666666674</v>
      </c>
      <c r="J223" s="495">
        <v>596.48333333333346</v>
      </c>
      <c r="K223" s="494">
        <v>585.85</v>
      </c>
      <c r="L223" s="494">
        <v>573.29999999999995</v>
      </c>
      <c r="M223" s="494">
        <v>192.62565000000001</v>
      </c>
    </row>
    <row r="224" spans="1:13">
      <c r="A224" s="254">
        <v>214</v>
      </c>
      <c r="B224" s="497" t="s">
        <v>252</v>
      </c>
      <c r="C224" s="494">
        <v>1430.5</v>
      </c>
      <c r="D224" s="495">
        <v>1440.2333333333333</v>
      </c>
      <c r="E224" s="495">
        <v>1416.0166666666667</v>
      </c>
      <c r="F224" s="495">
        <v>1401.5333333333333</v>
      </c>
      <c r="G224" s="495">
        <v>1377.3166666666666</v>
      </c>
      <c r="H224" s="495">
        <v>1454.7166666666667</v>
      </c>
      <c r="I224" s="495">
        <v>1478.9333333333334</v>
      </c>
      <c r="J224" s="495">
        <v>1493.4166666666667</v>
      </c>
      <c r="K224" s="494">
        <v>1464.45</v>
      </c>
      <c r="L224" s="494">
        <v>1425.75</v>
      </c>
      <c r="M224" s="494">
        <v>6.2853300000000001</v>
      </c>
    </row>
    <row r="225" spans="1:13">
      <c r="A225" s="254">
        <v>215</v>
      </c>
      <c r="B225" s="497" t="s">
        <v>117</v>
      </c>
      <c r="C225" s="494">
        <v>454.85</v>
      </c>
      <c r="D225" s="495">
        <v>455.66666666666669</v>
      </c>
      <c r="E225" s="495">
        <v>451.18333333333339</v>
      </c>
      <c r="F225" s="495">
        <v>447.51666666666671</v>
      </c>
      <c r="G225" s="495">
        <v>443.03333333333342</v>
      </c>
      <c r="H225" s="495">
        <v>459.33333333333337</v>
      </c>
      <c r="I225" s="495">
        <v>463.81666666666661</v>
      </c>
      <c r="J225" s="495">
        <v>467.48333333333335</v>
      </c>
      <c r="K225" s="494">
        <v>460.15</v>
      </c>
      <c r="L225" s="494">
        <v>452</v>
      </c>
      <c r="M225" s="494">
        <v>14.789199999999999</v>
      </c>
    </row>
    <row r="226" spans="1:13">
      <c r="A226" s="254">
        <v>216</v>
      </c>
      <c r="B226" s="497" t="s">
        <v>387</v>
      </c>
      <c r="C226" s="494">
        <v>393.05</v>
      </c>
      <c r="D226" s="495">
        <v>393.38333333333338</v>
      </c>
      <c r="E226" s="495">
        <v>387.76666666666677</v>
      </c>
      <c r="F226" s="495">
        <v>382.48333333333341</v>
      </c>
      <c r="G226" s="495">
        <v>376.86666666666679</v>
      </c>
      <c r="H226" s="495">
        <v>398.66666666666674</v>
      </c>
      <c r="I226" s="495">
        <v>404.28333333333342</v>
      </c>
      <c r="J226" s="495">
        <v>409.56666666666672</v>
      </c>
      <c r="K226" s="494">
        <v>399</v>
      </c>
      <c r="L226" s="494">
        <v>388.1</v>
      </c>
      <c r="M226" s="494">
        <v>4.5973499999999996</v>
      </c>
    </row>
    <row r="227" spans="1:13">
      <c r="A227" s="254">
        <v>217</v>
      </c>
      <c r="B227" s="497" t="s">
        <v>388</v>
      </c>
      <c r="C227" s="494">
        <v>3542.9</v>
      </c>
      <c r="D227" s="495">
        <v>3590.7333333333336</v>
      </c>
      <c r="E227" s="495">
        <v>3437.166666666667</v>
      </c>
      <c r="F227" s="495">
        <v>3331.4333333333334</v>
      </c>
      <c r="G227" s="495">
        <v>3177.8666666666668</v>
      </c>
      <c r="H227" s="495">
        <v>3696.4666666666672</v>
      </c>
      <c r="I227" s="495">
        <v>3850.0333333333338</v>
      </c>
      <c r="J227" s="495">
        <v>3955.7666666666673</v>
      </c>
      <c r="K227" s="494">
        <v>3744.3</v>
      </c>
      <c r="L227" s="494">
        <v>3485</v>
      </c>
      <c r="M227" s="494">
        <v>0.46711000000000003</v>
      </c>
    </row>
    <row r="228" spans="1:13">
      <c r="A228" s="254">
        <v>218</v>
      </c>
      <c r="B228" s="497" t="s">
        <v>253</v>
      </c>
      <c r="C228" s="494">
        <v>37.15</v>
      </c>
      <c r="D228" s="495">
        <v>37.416666666666664</v>
      </c>
      <c r="E228" s="495">
        <v>36.633333333333326</v>
      </c>
      <c r="F228" s="495">
        <v>36.11666666666666</v>
      </c>
      <c r="G228" s="495">
        <v>35.333333333333321</v>
      </c>
      <c r="H228" s="495">
        <v>37.93333333333333</v>
      </c>
      <c r="I228" s="495">
        <v>38.716666666666676</v>
      </c>
      <c r="J228" s="495">
        <v>39.233333333333334</v>
      </c>
      <c r="K228" s="494">
        <v>38.200000000000003</v>
      </c>
      <c r="L228" s="494">
        <v>36.9</v>
      </c>
      <c r="M228" s="494">
        <v>123.1837</v>
      </c>
    </row>
    <row r="229" spans="1:13">
      <c r="A229" s="254">
        <v>219</v>
      </c>
      <c r="B229" s="497" t="s">
        <v>119</v>
      </c>
      <c r="C229" s="494">
        <v>57.45</v>
      </c>
      <c r="D229" s="495">
        <v>57.633333333333333</v>
      </c>
      <c r="E229" s="495">
        <v>56.916666666666664</v>
      </c>
      <c r="F229" s="495">
        <v>56.383333333333333</v>
      </c>
      <c r="G229" s="495">
        <v>55.666666666666664</v>
      </c>
      <c r="H229" s="495">
        <v>58.166666666666664</v>
      </c>
      <c r="I229" s="495">
        <v>58.883333333333333</v>
      </c>
      <c r="J229" s="495">
        <v>59.416666666666664</v>
      </c>
      <c r="K229" s="494">
        <v>58.35</v>
      </c>
      <c r="L229" s="494">
        <v>57.1</v>
      </c>
      <c r="M229" s="494">
        <v>550.92435</v>
      </c>
    </row>
    <row r="230" spans="1:13">
      <c r="A230" s="254">
        <v>220</v>
      </c>
      <c r="B230" s="497" t="s">
        <v>389</v>
      </c>
      <c r="C230" s="494">
        <v>50</v>
      </c>
      <c r="D230" s="495">
        <v>50.1</v>
      </c>
      <c r="E230" s="495">
        <v>49.300000000000004</v>
      </c>
      <c r="F230" s="495">
        <v>48.6</v>
      </c>
      <c r="G230" s="495">
        <v>47.800000000000004</v>
      </c>
      <c r="H230" s="495">
        <v>50.800000000000004</v>
      </c>
      <c r="I230" s="495">
        <v>51.6</v>
      </c>
      <c r="J230" s="495">
        <v>52.300000000000004</v>
      </c>
      <c r="K230" s="494">
        <v>50.9</v>
      </c>
      <c r="L230" s="494">
        <v>49.4</v>
      </c>
      <c r="M230" s="494">
        <v>35.888449999999999</v>
      </c>
    </row>
    <row r="231" spans="1:13">
      <c r="A231" s="254">
        <v>221</v>
      </c>
      <c r="B231" s="497" t="s">
        <v>390</v>
      </c>
      <c r="C231" s="494">
        <v>1172.8499999999999</v>
      </c>
      <c r="D231" s="495">
        <v>1174.6166666666666</v>
      </c>
      <c r="E231" s="495">
        <v>1151.2333333333331</v>
      </c>
      <c r="F231" s="495">
        <v>1129.6166666666666</v>
      </c>
      <c r="G231" s="495">
        <v>1106.2333333333331</v>
      </c>
      <c r="H231" s="495">
        <v>1196.2333333333331</v>
      </c>
      <c r="I231" s="495">
        <v>1219.6166666666668</v>
      </c>
      <c r="J231" s="495">
        <v>1241.2333333333331</v>
      </c>
      <c r="K231" s="494">
        <v>1198</v>
      </c>
      <c r="L231" s="494">
        <v>1153</v>
      </c>
      <c r="M231" s="494">
        <v>0.97704000000000002</v>
      </c>
    </row>
    <row r="232" spans="1:13">
      <c r="A232" s="254">
        <v>222</v>
      </c>
      <c r="B232" s="497" t="s">
        <v>391</v>
      </c>
      <c r="C232" s="494">
        <v>280.14999999999998</v>
      </c>
      <c r="D232" s="495">
        <v>282.51666666666665</v>
      </c>
      <c r="E232" s="495">
        <v>276.0333333333333</v>
      </c>
      <c r="F232" s="495">
        <v>271.91666666666663</v>
      </c>
      <c r="G232" s="495">
        <v>265.43333333333328</v>
      </c>
      <c r="H232" s="495">
        <v>286.63333333333333</v>
      </c>
      <c r="I232" s="495">
        <v>293.11666666666667</v>
      </c>
      <c r="J232" s="495">
        <v>297.23333333333335</v>
      </c>
      <c r="K232" s="494">
        <v>289</v>
      </c>
      <c r="L232" s="494">
        <v>278.39999999999998</v>
      </c>
      <c r="M232" s="494">
        <v>0.94020000000000004</v>
      </c>
    </row>
    <row r="233" spans="1:13">
      <c r="A233" s="254">
        <v>223</v>
      </c>
      <c r="B233" s="497" t="s">
        <v>746</v>
      </c>
      <c r="C233" s="494">
        <v>1284.45</v>
      </c>
      <c r="D233" s="495">
        <v>1284.8166666666666</v>
      </c>
      <c r="E233" s="495">
        <v>1270.6333333333332</v>
      </c>
      <c r="F233" s="495">
        <v>1256.8166666666666</v>
      </c>
      <c r="G233" s="495">
        <v>1242.6333333333332</v>
      </c>
      <c r="H233" s="495">
        <v>1298.6333333333332</v>
      </c>
      <c r="I233" s="495">
        <v>1312.8166666666666</v>
      </c>
      <c r="J233" s="495">
        <v>1326.6333333333332</v>
      </c>
      <c r="K233" s="494">
        <v>1299</v>
      </c>
      <c r="L233" s="494">
        <v>1271</v>
      </c>
      <c r="M233" s="494">
        <v>0.37264999999999998</v>
      </c>
    </row>
    <row r="234" spans="1:13">
      <c r="A234" s="254">
        <v>224</v>
      </c>
      <c r="B234" s="497" t="s">
        <v>750</v>
      </c>
      <c r="C234" s="494">
        <v>609.79999999999995</v>
      </c>
      <c r="D234" s="495">
        <v>607.21666666666658</v>
      </c>
      <c r="E234" s="495">
        <v>590.63333333333321</v>
      </c>
      <c r="F234" s="495">
        <v>571.46666666666658</v>
      </c>
      <c r="G234" s="495">
        <v>554.88333333333321</v>
      </c>
      <c r="H234" s="495">
        <v>626.38333333333321</v>
      </c>
      <c r="I234" s="495">
        <v>642.96666666666647</v>
      </c>
      <c r="J234" s="495">
        <v>662.13333333333321</v>
      </c>
      <c r="K234" s="494">
        <v>623.79999999999995</v>
      </c>
      <c r="L234" s="494">
        <v>588.04999999999995</v>
      </c>
      <c r="M234" s="494">
        <v>14.240159999999999</v>
      </c>
    </row>
    <row r="235" spans="1:13">
      <c r="A235" s="254">
        <v>225</v>
      </c>
      <c r="B235" s="497" t="s">
        <v>392</v>
      </c>
      <c r="C235" s="494">
        <v>109.05</v>
      </c>
      <c r="D235" s="495">
        <v>109.51666666666667</v>
      </c>
      <c r="E235" s="495">
        <v>107.53333333333333</v>
      </c>
      <c r="F235" s="495">
        <v>106.01666666666667</v>
      </c>
      <c r="G235" s="495">
        <v>104.03333333333333</v>
      </c>
      <c r="H235" s="495">
        <v>111.03333333333333</v>
      </c>
      <c r="I235" s="495">
        <v>113.01666666666665</v>
      </c>
      <c r="J235" s="495">
        <v>114.53333333333333</v>
      </c>
      <c r="K235" s="494">
        <v>111.5</v>
      </c>
      <c r="L235" s="494">
        <v>108</v>
      </c>
      <c r="M235" s="494">
        <v>6.9610900000000004</v>
      </c>
    </row>
    <row r="236" spans="1:13">
      <c r="A236" s="254">
        <v>226</v>
      </c>
      <c r="B236" s="497" t="s">
        <v>393</v>
      </c>
      <c r="C236" s="494">
        <v>90</v>
      </c>
      <c r="D236" s="495">
        <v>89.966666666666654</v>
      </c>
      <c r="E236" s="495">
        <v>89.333333333333314</v>
      </c>
      <c r="F236" s="495">
        <v>88.666666666666657</v>
      </c>
      <c r="G236" s="495">
        <v>88.033333333333317</v>
      </c>
      <c r="H236" s="495">
        <v>90.633333333333312</v>
      </c>
      <c r="I236" s="495">
        <v>91.266666666666666</v>
      </c>
      <c r="J236" s="495">
        <v>91.933333333333309</v>
      </c>
      <c r="K236" s="494">
        <v>90.6</v>
      </c>
      <c r="L236" s="494">
        <v>89.3</v>
      </c>
      <c r="M236" s="494">
        <v>30.44069</v>
      </c>
    </row>
    <row r="237" spans="1:13">
      <c r="A237" s="254">
        <v>227</v>
      </c>
      <c r="B237" s="497" t="s">
        <v>126</v>
      </c>
      <c r="C237" s="494">
        <v>213.25</v>
      </c>
      <c r="D237" s="495">
        <v>214.06666666666669</v>
      </c>
      <c r="E237" s="495">
        <v>212.03333333333339</v>
      </c>
      <c r="F237" s="495">
        <v>210.81666666666669</v>
      </c>
      <c r="G237" s="495">
        <v>208.78333333333339</v>
      </c>
      <c r="H237" s="495">
        <v>215.28333333333339</v>
      </c>
      <c r="I237" s="495">
        <v>217.31666666666669</v>
      </c>
      <c r="J237" s="495">
        <v>218.53333333333339</v>
      </c>
      <c r="K237" s="494">
        <v>216.1</v>
      </c>
      <c r="L237" s="494">
        <v>212.85</v>
      </c>
      <c r="M237" s="494">
        <v>141.16874000000001</v>
      </c>
    </row>
    <row r="238" spans="1:13">
      <c r="A238" s="254">
        <v>228</v>
      </c>
      <c r="B238" s="497" t="s">
        <v>395</v>
      </c>
      <c r="C238" s="494">
        <v>116.6</v>
      </c>
      <c r="D238" s="495">
        <v>117.28333333333335</v>
      </c>
      <c r="E238" s="495">
        <v>115.2166666666667</v>
      </c>
      <c r="F238" s="495">
        <v>113.83333333333336</v>
      </c>
      <c r="G238" s="495">
        <v>111.76666666666671</v>
      </c>
      <c r="H238" s="495">
        <v>118.66666666666669</v>
      </c>
      <c r="I238" s="495">
        <v>120.73333333333332</v>
      </c>
      <c r="J238" s="495">
        <v>122.11666666666667</v>
      </c>
      <c r="K238" s="494">
        <v>119.35</v>
      </c>
      <c r="L238" s="494">
        <v>115.9</v>
      </c>
      <c r="M238" s="494">
        <v>5.5730599999999999</v>
      </c>
    </row>
    <row r="239" spans="1:13">
      <c r="A239" s="254">
        <v>229</v>
      </c>
      <c r="B239" s="497" t="s">
        <v>396</v>
      </c>
      <c r="C239" s="494">
        <v>183.25</v>
      </c>
      <c r="D239" s="495">
        <v>180.4</v>
      </c>
      <c r="E239" s="495">
        <v>174.55</v>
      </c>
      <c r="F239" s="495">
        <v>165.85</v>
      </c>
      <c r="G239" s="495">
        <v>160</v>
      </c>
      <c r="H239" s="495">
        <v>189.10000000000002</v>
      </c>
      <c r="I239" s="495">
        <v>194.95</v>
      </c>
      <c r="J239" s="495">
        <v>203.65000000000003</v>
      </c>
      <c r="K239" s="494">
        <v>186.25</v>
      </c>
      <c r="L239" s="494">
        <v>171.7</v>
      </c>
      <c r="M239" s="494">
        <v>70.820750000000004</v>
      </c>
    </row>
    <row r="240" spans="1:13">
      <c r="A240" s="254">
        <v>230</v>
      </c>
      <c r="B240" s="497" t="s">
        <v>115</v>
      </c>
      <c r="C240" s="494">
        <v>191.25</v>
      </c>
      <c r="D240" s="495">
        <v>193.04999999999998</v>
      </c>
      <c r="E240" s="495">
        <v>188.79999999999995</v>
      </c>
      <c r="F240" s="495">
        <v>186.34999999999997</v>
      </c>
      <c r="G240" s="495">
        <v>182.09999999999994</v>
      </c>
      <c r="H240" s="495">
        <v>195.49999999999997</v>
      </c>
      <c r="I240" s="495">
        <v>199.75000000000003</v>
      </c>
      <c r="J240" s="495">
        <v>202.2</v>
      </c>
      <c r="K240" s="494">
        <v>197.3</v>
      </c>
      <c r="L240" s="494">
        <v>190.6</v>
      </c>
      <c r="M240" s="494">
        <v>155.39748</v>
      </c>
    </row>
    <row r="241" spans="1:13">
      <c r="A241" s="254">
        <v>231</v>
      </c>
      <c r="B241" s="497" t="s">
        <v>397</v>
      </c>
      <c r="C241" s="494">
        <v>84.65</v>
      </c>
      <c r="D241" s="495">
        <v>84.95</v>
      </c>
      <c r="E241" s="495">
        <v>83.2</v>
      </c>
      <c r="F241" s="495">
        <v>81.75</v>
      </c>
      <c r="G241" s="495">
        <v>80</v>
      </c>
      <c r="H241" s="495">
        <v>86.4</v>
      </c>
      <c r="I241" s="495">
        <v>88.15</v>
      </c>
      <c r="J241" s="495">
        <v>89.600000000000009</v>
      </c>
      <c r="K241" s="494">
        <v>86.7</v>
      </c>
      <c r="L241" s="494">
        <v>83.5</v>
      </c>
      <c r="M241" s="494">
        <v>67.500519999999995</v>
      </c>
    </row>
    <row r="242" spans="1:13">
      <c r="A242" s="254">
        <v>232</v>
      </c>
      <c r="B242" s="497" t="s">
        <v>747</v>
      </c>
      <c r="C242" s="494">
        <v>8216.75</v>
      </c>
      <c r="D242" s="495">
        <v>8186.666666666667</v>
      </c>
      <c r="E242" s="495">
        <v>8098.3333333333339</v>
      </c>
      <c r="F242" s="495">
        <v>7979.916666666667</v>
      </c>
      <c r="G242" s="495">
        <v>7891.5833333333339</v>
      </c>
      <c r="H242" s="495">
        <v>8305.0833333333339</v>
      </c>
      <c r="I242" s="495">
        <v>8393.4166666666679</v>
      </c>
      <c r="J242" s="495">
        <v>8511.8333333333339</v>
      </c>
      <c r="K242" s="494">
        <v>8275</v>
      </c>
      <c r="L242" s="494">
        <v>8068.25</v>
      </c>
      <c r="M242" s="494">
        <v>0.72048000000000001</v>
      </c>
    </row>
    <row r="243" spans="1:13">
      <c r="A243" s="254">
        <v>233</v>
      </c>
      <c r="B243" s="497" t="s">
        <v>254</v>
      </c>
      <c r="C243" s="494">
        <v>113.45</v>
      </c>
      <c r="D243" s="495">
        <v>114.39999999999999</v>
      </c>
      <c r="E243" s="495">
        <v>112.04999999999998</v>
      </c>
      <c r="F243" s="495">
        <v>110.64999999999999</v>
      </c>
      <c r="G243" s="495">
        <v>108.29999999999998</v>
      </c>
      <c r="H243" s="495">
        <v>115.79999999999998</v>
      </c>
      <c r="I243" s="495">
        <v>118.14999999999998</v>
      </c>
      <c r="J243" s="495">
        <v>119.54999999999998</v>
      </c>
      <c r="K243" s="494">
        <v>116.75</v>
      </c>
      <c r="L243" s="494">
        <v>113</v>
      </c>
      <c r="M243" s="494">
        <v>11.83845</v>
      </c>
    </row>
    <row r="244" spans="1:13">
      <c r="A244" s="254">
        <v>234</v>
      </c>
      <c r="B244" s="497" t="s">
        <v>398</v>
      </c>
      <c r="C244" s="494">
        <v>351.55</v>
      </c>
      <c r="D244" s="495">
        <v>353.98333333333335</v>
      </c>
      <c r="E244" s="495">
        <v>348.11666666666667</v>
      </c>
      <c r="F244" s="495">
        <v>344.68333333333334</v>
      </c>
      <c r="G244" s="495">
        <v>338.81666666666666</v>
      </c>
      <c r="H244" s="495">
        <v>357.41666666666669</v>
      </c>
      <c r="I244" s="495">
        <v>363.28333333333336</v>
      </c>
      <c r="J244" s="495">
        <v>366.7166666666667</v>
      </c>
      <c r="K244" s="494">
        <v>359.85</v>
      </c>
      <c r="L244" s="494">
        <v>350.55</v>
      </c>
      <c r="M244" s="494">
        <v>19.365960000000001</v>
      </c>
    </row>
    <row r="245" spans="1:13">
      <c r="A245" s="254">
        <v>235</v>
      </c>
      <c r="B245" s="497" t="s">
        <v>255</v>
      </c>
      <c r="C245" s="494">
        <v>108.85</v>
      </c>
      <c r="D245" s="495">
        <v>110.10000000000001</v>
      </c>
      <c r="E245" s="495">
        <v>106.75000000000001</v>
      </c>
      <c r="F245" s="495">
        <v>104.65</v>
      </c>
      <c r="G245" s="495">
        <v>101.30000000000001</v>
      </c>
      <c r="H245" s="495">
        <v>112.20000000000002</v>
      </c>
      <c r="I245" s="495">
        <v>115.55000000000001</v>
      </c>
      <c r="J245" s="495">
        <v>117.65000000000002</v>
      </c>
      <c r="K245" s="494">
        <v>113.45</v>
      </c>
      <c r="L245" s="494">
        <v>108</v>
      </c>
      <c r="M245" s="494">
        <v>18.75779</v>
      </c>
    </row>
    <row r="246" spans="1:13">
      <c r="A246" s="254">
        <v>236</v>
      </c>
      <c r="B246" s="497" t="s">
        <v>125</v>
      </c>
      <c r="C246" s="494">
        <v>92.95</v>
      </c>
      <c r="D246" s="495">
        <v>93.05</v>
      </c>
      <c r="E246" s="495">
        <v>92.399999999999991</v>
      </c>
      <c r="F246" s="495">
        <v>91.85</v>
      </c>
      <c r="G246" s="495">
        <v>91.199999999999989</v>
      </c>
      <c r="H246" s="495">
        <v>93.6</v>
      </c>
      <c r="I246" s="495">
        <v>94.25</v>
      </c>
      <c r="J246" s="495">
        <v>94.8</v>
      </c>
      <c r="K246" s="494">
        <v>93.7</v>
      </c>
      <c r="L246" s="494">
        <v>92.5</v>
      </c>
      <c r="M246" s="494">
        <v>127.83404</v>
      </c>
    </row>
    <row r="247" spans="1:13">
      <c r="A247" s="254">
        <v>237</v>
      </c>
      <c r="B247" s="497" t="s">
        <v>399</v>
      </c>
      <c r="C247" s="494">
        <v>16.05</v>
      </c>
      <c r="D247" s="495">
        <v>16.150000000000002</v>
      </c>
      <c r="E247" s="495">
        <v>15.900000000000006</v>
      </c>
      <c r="F247" s="495">
        <v>15.750000000000004</v>
      </c>
      <c r="G247" s="495">
        <v>15.500000000000007</v>
      </c>
      <c r="H247" s="495">
        <v>16.300000000000004</v>
      </c>
      <c r="I247" s="495">
        <v>16.549999999999997</v>
      </c>
      <c r="J247" s="495">
        <v>16.700000000000003</v>
      </c>
      <c r="K247" s="494">
        <v>16.399999999999999</v>
      </c>
      <c r="L247" s="494">
        <v>16</v>
      </c>
      <c r="M247" s="494">
        <v>45.357759999999999</v>
      </c>
    </row>
    <row r="248" spans="1:13">
      <c r="A248" s="254">
        <v>238</v>
      </c>
      <c r="B248" s="497" t="s">
        <v>772</v>
      </c>
      <c r="C248" s="494">
        <v>1726.4</v>
      </c>
      <c r="D248" s="495">
        <v>1715.2</v>
      </c>
      <c r="E248" s="495">
        <v>1691.2</v>
      </c>
      <c r="F248" s="495">
        <v>1656</v>
      </c>
      <c r="G248" s="495">
        <v>1632</v>
      </c>
      <c r="H248" s="495">
        <v>1750.4</v>
      </c>
      <c r="I248" s="495">
        <v>1774.4</v>
      </c>
      <c r="J248" s="495">
        <v>1809.6000000000001</v>
      </c>
      <c r="K248" s="494">
        <v>1739.2</v>
      </c>
      <c r="L248" s="494">
        <v>1680</v>
      </c>
      <c r="M248" s="494">
        <v>19.404350000000001</v>
      </c>
    </row>
    <row r="249" spans="1:13">
      <c r="A249" s="254">
        <v>239</v>
      </c>
      <c r="B249" s="497" t="s">
        <v>748</v>
      </c>
      <c r="C249" s="494">
        <v>303.7</v>
      </c>
      <c r="D249" s="495">
        <v>302.7833333333333</v>
      </c>
      <c r="E249" s="495">
        <v>296.36666666666662</v>
      </c>
      <c r="F249" s="495">
        <v>289.0333333333333</v>
      </c>
      <c r="G249" s="495">
        <v>282.61666666666662</v>
      </c>
      <c r="H249" s="495">
        <v>310.11666666666662</v>
      </c>
      <c r="I249" s="495">
        <v>316.53333333333336</v>
      </c>
      <c r="J249" s="495">
        <v>323.86666666666662</v>
      </c>
      <c r="K249" s="494">
        <v>309.2</v>
      </c>
      <c r="L249" s="494">
        <v>295.45</v>
      </c>
      <c r="M249" s="494">
        <v>2.097</v>
      </c>
    </row>
    <row r="250" spans="1:13">
      <c r="A250" s="254">
        <v>240</v>
      </c>
      <c r="B250" s="497" t="s">
        <v>120</v>
      </c>
      <c r="C250" s="494">
        <v>525.85</v>
      </c>
      <c r="D250" s="495">
        <v>520.35</v>
      </c>
      <c r="E250" s="495">
        <v>513</v>
      </c>
      <c r="F250" s="495">
        <v>500.15</v>
      </c>
      <c r="G250" s="495">
        <v>492.79999999999995</v>
      </c>
      <c r="H250" s="495">
        <v>533.20000000000005</v>
      </c>
      <c r="I250" s="495">
        <v>540.55000000000018</v>
      </c>
      <c r="J250" s="495">
        <v>553.40000000000009</v>
      </c>
      <c r="K250" s="494">
        <v>527.70000000000005</v>
      </c>
      <c r="L250" s="494">
        <v>507.5</v>
      </c>
      <c r="M250" s="494">
        <v>30.175909999999998</v>
      </c>
    </row>
    <row r="251" spans="1:13">
      <c r="A251" s="254">
        <v>241</v>
      </c>
      <c r="B251" s="497" t="s">
        <v>826</v>
      </c>
      <c r="C251" s="494">
        <v>263.75</v>
      </c>
      <c r="D251" s="495">
        <v>261.7833333333333</v>
      </c>
      <c r="E251" s="495">
        <v>254.26666666666659</v>
      </c>
      <c r="F251" s="495">
        <v>244.7833333333333</v>
      </c>
      <c r="G251" s="495">
        <v>237.26666666666659</v>
      </c>
      <c r="H251" s="495">
        <v>271.26666666666659</v>
      </c>
      <c r="I251" s="495">
        <v>278.78333333333325</v>
      </c>
      <c r="J251" s="495">
        <v>288.26666666666659</v>
      </c>
      <c r="K251" s="494">
        <v>269.3</v>
      </c>
      <c r="L251" s="494">
        <v>252.3</v>
      </c>
      <c r="M251" s="494">
        <v>76.855170000000001</v>
      </c>
    </row>
    <row r="252" spans="1:13">
      <c r="A252" s="254">
        <v>242</v>
      </c>
      <c r="B252" s="497" t="s">
        <v>122</v>
      </c>
      <c r="C252" s="494">
        <v>934.9</v>
      </c>
      <c r="D252" s="495">
        <v>941.61666666666667</v>
      </c>
      <c r="E252" s="495">
        <v>925.2833333333333</v>
      </c>
      <c r="F252" s="495">
        <v>915.66666666666663</v>
      </c>
      <c r="G252" s="495">
        <v>899.33333333333326</v>
      </c>
      <c r="H252" s="495">
        <v>951.23333333333335</v>
      </c>
      <c r="I252" s="495">
        <v>967.56666666666661</v>
      </c>
      <c r="J252" s="495">
        <v>977.18333333333339</v>
      </c>
      <c r="K252" s="494">
        <v>957.95</v>
      </c>
      <c r="L252" s="494">
        <v>932</v>
      </c>
      <c r="M252" s="494">
        <v>39.462389999999999</v>
      </c>
    </row>
    <row r="253" spans="1:13">
      <c r="A253" s="254">
        <v>243</v>
      </c>
      <c r="B253" s="497" t="s">
        <v>256</v>
      </c>
      <c r="C253" s="494">
        <v>4842</v>
      </c>
      <c r="D253" s="495">
        <v>4819.5166666666664</v>
      </c>
      <c r="E253" s="495">
        <v>4719.0333333333328</v>
      </c>
      <c r="F253" s="495">
        <v>4596.0666666666666</v>
      </c>
      <c r="G253" s="495">
        <v>4495.583333333333</v>
      </c>
      <c r="H253" s="495">
        <v>4942.4833333333327</v>
      </c>
      <c r="I253" s="495">
        <v>5042.9666666666662</v>
      </c>
      <c r="J253" s="495">
        <v>5165.9333333333325</v>
      </c>
      <c r="K253" s="494">
        <v>4920</v>
      </c>
      <c r="L253" s="494">
        <v>4696.55</v>
      </c>
      <c r="M253" s="494">
        <v>14.08872</v>
      </c>
    </row>
    <row r="254" spans="1:13">
      <c r="A254" s="254">
        <v>244</v>
      </c>
      <c r="B254" s="497" t="s">
        <v>124</v>
      </c>
      <c r="C254" s="494">
        <v>1439.85</v>
      </c>
      <c r="D254" s="495">
        <v>1437.5166666666667</v>
      </c>
      <c r="E254" s="495">
        <v>1423.3333333333333</v>
      </c>
      <c r="F254" s="495">
        <v>1406.8166666666666</v>
      </c>
      <c r="G254" s="495">
        <v>1392.6333333333332</v>
      </c>
      <c r="H254" s="495">
        <v>1454.0333333333333</v>
      </c>
      <c r="I254" s="495">
        <v>1468.2166666666667</v>
      </c>
      <c r="J254" s="495">
        <v>1484.7333333333333</v>
      </c>
      <c r="K254" s="494">
        <v>1451.7</v>
      </c>
      <c r="L254" s="494">
        <v>1421</v>
      </c>
      <c r="M254" s="494">
        <v>56.544339999999998</v>
      </c>
    </row>
    <row r="255" spans="1:13">
      <c r="A255" s="254">
        <v>245</v>
      </c>
      <c r="B255" s="497" t="s">
        <v>749</v>
      </c>
      <c r="C255" s="494">
        <v>727.1</v>
      </c>
      <c r="D255" s="495">
        <v>724.58333333333337</v>
      </c>
      <c r="E255" s="495">
        <v>714.16666666666674</v>
      </c>
      <c r="F255" s="495">
        <v>701.23333333333335</v>
      </c>
      <c r="G255" s="495">
        <v>690.81666666666672</v>
      </c>
      <c r="H255" s="495">
        <v>737.51666666666677</v>
      </c>
      <c r="I255" s="495">
        <v>747.93333333333351</v>
      </c>
      <c r="J255" s="495">
        <v>760.86666666666679</v>
      </c>
      <c r="K255" s="494">
        <v>735</v>
      </c>
      <c r="L255" s="494">
        <v>711.65</v>
      </c>
      <c r="M255" s="494">
        <v>0.23941000000000001</v>
      </c>
    </row>
    <row r="256" spans="1:13">
      <c r="A256" s="254">
        <v>246</v>
      </c>
      <c r="B256" s="497" t="s">
        <v>400</v>
      </c>
      <c r="C256" s="494">
        <v>276.89999999999998</v>
      </c>
      <c r="D256" s="495">
        <v>273.96666666666664</v>
      </c>
      <c r="E256" s="495">
        <v>267.93333333333328</v>
      </c>
      <c r="F256" s="495">
        <v>258.96666666666664</v>
      </c>
      <c r="G256" s="495">
        <v>252.93333333333328</v>
      </c>
      <c r="H256" s="495">
        <v>282.93333333333328</v>
      </c>
      <c r="I256" s="495">
        <v>288.9666666666667</v>
      </c>
      <c r="J256" s="495">
        <v>297.93333333333328</v>
      </c>
      <c r="K256" s="494">
        <v>280</v>
      </c>
      <c r="L256" s="494">
        <v>265</v>
      </c>
      <c r="M256" s="494">
        <v>3.5765099999999999</v>
      </c>
    </row>
    <row r="257" spans="1:13">
      <c r="A257" s="254">
        <v>247</v>
      </c>
      <c r="B257" s="497" t="s">
        <v>121</v>
      </c>
      <c r="C257" s="494">
        <v>1640.75</v>
      </c>
      <c r="D257" s="495">
        <v>1628.45</v>
      </c>
      <c r="E257" s="495">
        <v>1607.95</v>
      </c>
      <c r="F257" s="495">
        <v>1575.15</v>
      </c>
      <c r="G257" s="495">
        <v>1554.65</v>
      </c>
      <c r="H257" s="495">
        <v>1661.25</v>
      </c>
      <c r="I257" s="495">
        <v>1681.75</v>
      </c>
      <c r="J257" s="495">
        <v>1714.55</v>
      </c>
      <c r="K257" s="494">
        <v>1648.95</v>
      </c>
      <c r="L257" s="494">
        <v>1595.65</v>
      </c>
      <c r="M257" s="494">
        <v>8.1268200000000004</v>
      </c>
    </row>
    <row r="258" spans="1:13">
      <c r="A258" s="254">
        <v>248</v>
      </c>
      <c r="B258" s="497" t="s">
        <v>257</v>
      </c>
      <c r="C258" s="494">
        <v>2060.1999999999998</v>
      </c>
      <c r="D258" s="495">
        <v>2065.7333333333331</v>
      </c>
      <c r="E258" s="495">
        <v>2016.4666666666662</v>
      </c>
      <c r="F258" s="495">
        <v>1972.7333333333331</v>
      </c>
      <c r="G258" s="495">
        <v>1923.4666666666662</v>
      </c>
      <c r="H258" s="495">
        <v>2109.4666666666662</v>
      </c>
      <c r="I258" s="495">
        <v>2158.7333333333336</v>
      </c>
      <c r="J258" s="495">
        <v>2202.4666666666662</v>
      </c>
      <c r="K258" s="494">
        <v>2115</v>
      </c>
      <c r="L258" s="494">
        <v>2022</v>
      </c>
      <c r="M258" s="494">
        <v>4.2025300000000003</v>
      </c>
    </row>
    <row r="259" spans="1:13">
      <c r="A259" s="254">
        <v>249</v>
      </c>
      <c r="B259" s="497" t="s">
        <v>401</v>
      </c>
      <c r="C259" s="494">
        <v>1244.8</v>
      </c>
      <c r="D259" s="495">
        <v>1252.8833333333334</v>
      </c>
      <c r="E259" s="495">
        <v>1230.8166666666668</v>
      </c>
      <c r="F259" s="495">
        <v>1216.8333333333335</v>
      </c>
      <c r="G259" s="495">
        <v>1194.7666666666669</v>
      </c>
      <c r="H259" s="495">
        <v>1266.8666666666668</v>
      </c>
      <c r="I259" s="495">
        <v>1288.9333333333334</v>
      </c>
      <c r="J259" s="495">
        <v>1302.9166666666667</v>
      </c>
      <c r="K259" s="494">
        <v>1274.95</v>
      </c>
      <c r="L259" s="494">
        <v>1238.9000000000001</v>
      </c>
      <c r="M259" s="494">
        <v>1.0342</v>
      </c>
    </row>
    <row r="260" spans="1:13">
      <c r="A260" s="254">
        <v>250</v>
      </c>
      <c r="B260" s="497" t="s">
        <v>402</v>
      </c>
      <c r="C260" s="494">
        <v>3015.1</v>
      </c>
      <c r="D260" s="495">
        <v>3037.4833333333336</v>
      </c>
      <c r="E260" s="495">
        <v>2925.166666666667</v>
      </c>
      <c r="F260" s="495">
        <v>2835.2333333333336</v>
      </c>
      <c r="G260" s="495">
        <v>2722.916666666667</v>
      </c>
      <c r="H260" s="495">
        <v>3127.416666666667</v>
      </c>
      <c r="I260" s="495">
        <v>3239.7333333333336</v>
      </c>
      <c r="J260" s="495">
        <v>3329.666666666667</v>
      </c>
      <c r="K260" s="494">
        <v>3149.8</v>
      </c>
      <c r="L260" s="494">
        <v>2947.55</v>
      </c>
      <c r="M260" s="494">
        <v>0.90083999999999997</v>
      </c>
    </row>
    <row r="261" spans="1:13">
      <c r="A261" s="254">
        <v>251</v>
      </c>
      <c r="B261" s="497" t="s">
        <v>403</v>
      </c>
      <c r="C261" s="494">
        <v>439.15</v>
      </c>
      <c r="D261" s="495">
        <v>436.38333333333338</v>
      </c>
      <c r="E261" s="495">
        <v>427.86666666666679</v>
      </c>
      <c r="F261" s="495">
        <v>416.58333333333343</v>
      </c>
      <c r="G261" s="495">
        <v>408.06666666666683</v>
      </c>
      <c r="H261" s="495">
        <v>447.66666666666674</v>
      </c>
      <c r="I261" s="495">
        <v>456.18333333333328</v>
      </c>
      <c r="J261" s="495">
        <v>467.4666666666667</v>
      </c>
      <c r="K261" s="494">
        <v>444.9</v>
      </c>
      <c r="L261" s="494">
        <v>425.1</v>
      </c>
      <c r="M261" s="494">
        <v>5.1542599999999998</v>
      </c>
    </row>
    <row r="262" spans="1:13">
      <c r="A262" s="254">
        <v>252</v>
      </c>
      <c r="B262" s="497" t="s">
        <v>404</v>
      </c>
      <c r="C262" s="494">
        <v>144.30000000000001</v>
      </c>
      <c r="D262" s="495">
        <v>145.79999999999998</v>
      </c>
      <c r="E262" s="495">
        <v>140.99999999999997</v>
      </c>
      <c r="F262" s="495">
        <v>137.69999999999999</v>
      </c>
      <c r="G262" s="495">
        <v>132.89999999999998</v>
      </c>
      <c r="H262" s="495">
        <v>149.09999999999997</v>
      </c>
      <c r="I262" s="495">
        <v>153.89999999999998</v>
      </c>
      <c r="J262" s="495">
        <v>157.19999999999996</v>
      </c>
      <c r="K262" s="494">
        <v>150.6</v>
      </c>
      <c r="L262" s="494">
        <v>142.5</v>
      </c>
      <c r="M262" s="494">
        <v>11.0619</v>
      </c>
    </row>
    <row r="263" spans="1:13">
      <c r="A263" s="254">
        <v>253</v>
      </c>
      <c r="B263" s="497" t="s">
        <v>405</v>
      </c>
      <c r="C263" s="494">
        <v>120.35</v>
      </c>
      <c r="D263" s="495">
        <v>121.11666666666667</v>
      </c>
      <c r="E263" s="495">
        <v>118.23333333333335</v>
      </c>
      <c r="F263" s="495">
        <v>116.11666666666667</v>
      </c>
      <c r="G263" s="495">
        <v>113.23333333333335</v>
      </c>
      <c r="H263" s="495">
        <v>123.23333333333335</v>
      </c>
      <c r="I263" s="495">
        <v>126.11666666666667</v>
      </c>
      <c r="J263" s="495">
        <v>128.23333333333335</v>
      </c>
      <c r="K263" s="494">
        <v>124</v>
      </c>
      <c r="L263" s="494">
        <v>119</v>
      </c>
      <c r="M263" s="494">
        <v>16.619140000000002</v>
      </c>
    </row>
    <row r="264" spans="1:13">
      <c r="A264" s="254">
        <v>254</v>
      </c>
      <c r="B264" s="497" t="s">
        <v>406</v>
      </c>
      <c r="C264" s="494">
        <v>85.7</v>
      </c>
      <c r="D264" s="495">
        <v>85.933333333333337</v>
      </c>
      <c r="E264" s="495">
        <v>85.166666666666671</v>
      </c>
      <c r="F264" s="495">
        <v>84.63333333333334</v>
      </c>
      <c r="G264" s="495">
        <v>83.866666666666674</v>
      </c>
      <c r="H264" s="495">
        <v>86.466666666666669</v>
      </c>
      <c r="I264" s="495">
        <v>87.23333333333332</v>
      </c>
      <c r="J264" s="495">
        <v>87.766666666666666</v>
      </c>
      <c r="K264" s="494">
        <v>86.7</v>
      </c>
      <c r="L264" s="494">
        <v>85.4</v>
      </c>
      <c r="M264" s="494">
        <v>3.30525</v>
      </c>
    </row>
    <row r="265" spans="1:13">
      <c r="A265" s="254">
        <v>255</v>
      </c>
      <c r="B265" s="497" t="s">
        <v>258</v>
      </c>
      <c r="C265" s="494">
        <v>88.65</v>
      </c>
      <c r="D265" s="495">
        <v>88.8</v>
      </c>
      <c r="E265" s="495">
        <v>87.35</v>
      </c>
      <c r="F265" s="495">
        <v>86.05</v>
      </c>
      <c r="G265" s="495">
        <v>84.6</v>
      </c>
      <c r="H265" s="495">
        <v>90.1</v>
      </c>
      <c r="I265" s="495">
        <v>91.550000000000011</v>
      </c>
      <c r="J265" s="495">
        <v>92.85</v>
      </c>
      <c r="K265" s="494">
        <v>90.25</v>
      </c>
      <c r="L265" s="494">
        <v>87.5</v>
      </c>
      <c r="M265" s="494">
        <v>51.012270000000001</v>
      </c>
    </row>
    <row r="266" spans="1:13">
      <c r="A266" s="254">
        <v>256</v>
      </c>
      <c r="B266" s="497" t="s">
        <v>128</v>
      </c>
      <c r="C266" s="494">
        <v>614.1</v>
      </c>
      <c r="D266" s="495">
        <v>605.44999999999993</v>
      </c>
      <c r="E266" s="495">
        <v>571.89999999999986</v>
      </c>
      <c r="F266" s="495">
        <v>529.69999999999993</v>
      </c>
      <c r="G266" s="495">
        <v>496.14999999999986</v>
      </c>
      <c r="H266" s="495">
        <v>647.64999999999986</v>
      </c>
      <c r="I266" s="495">
        <v>681.19999999999982</v>
      </c>
      <c r="J266" s="495">
        <v>723.39999999999986</v>
      </c>
      <c r="K266" s="494">
        <v>639</v>
      </c>
      <c r="L266" s="494">
        <v>563.25</v>
      </c>
      <c r="M266" s="494">
        <v>720.06146999999999</v>
      </c>
    </row>
    <row r="267" spans="1:13">
      <c r="A267" s="254">
        <v>257</v>
      </c>
      <c r="B267" s="497" t="s">
        <v>751</v>
      </c>
      <c r="C267" s="494">
        <v>85.5</v>
      </c>
      <c r="D267" s="495">
        <v>86.266666666666666</v>
      </c>
      <c r="E267" s="495">
        <v>84.383333333333326</v>
      </c>
      <c r="F267" s="495">
        <v>83.266666666666666</v>
      </c>
      <c r="G267" s="495">
        <v>81.383333333333326</v>
      </c>
      <c r="H267" s="495">
        <v>87.383333333333326</v>
      </c>
      <c r="I267" s="495">
        <v>89.26666666666668</v>
      </c>
      <c r="J267" s="495">
        <v>90.383333333333326</v>
      </c>
      <c r="K267" s="494">
        <v>88.15</v>
      </c>
      <c r="L267" s="494">
        <v>85.15</v>
      </c>
      <c r="M267" s="494">
        <v>3.3727900000000002</v>
      </c>
    </row>
    <row r="268" spans="1:13">
      <c r="A268" s="254">
        <v>258</v>
      </c>
      <c r="B268" s="497" t="s">
        <v>407</v>
      </c>
      <c r="C268" s="494">
        <v>59.25</v>
      </c>
      <c r="D268" s="495">
        <v>59.15</v>
      </c>
      <c r="E268" s="495">
        <v>58.949999999999996</v>
      </c>
      <c r="F268" s="495">
        <v>58.65</v>
      </c>
      <c r="G268" s="495">
        <v>58.449999999999996</v>
      </c>
      <c r="H268" s="495">
        <v>59.449999999999996</v>
      </c>
      <c r="I268" s="495">
        <v>59.65</v>
      </c>
      <c r="J268" s="495">
        <v>59.949999999999996</v>
      </c>
      <c r="K268" s="494">
        <v>59.35</v>
      </c>
      <c r="L268" s="494">
        <v>58.85</v>
      </c>
      <c r="M268" s="494">
        <v>4.5126799999999996</v>
      </c>
    </row>
    <row r="269" spans="1:13">
      <c r="A269" s="254">
        <v>259</v>
      </c>
      <c r="B269" s="497" t="s">
        <v>408</v>
      </c>
      <c r="C269" s="494">
        <v>89.6</v>
      </c>
      <c r="D269" s="495">
        <v>89.566666666666677</v>
      </c>
      <c r="E269" s="495">
        <v>88.433333333333351</v>
      </c>
      <c r="F269" s="495">
        <v>87.26666666666668</v>
      </c>
      <c r="G269" s="495">
        <v>86.133333333333354</v>
      </c>
      <c r="H269" s="495">
        <v>90.733333333333348</v>
      </c>
      <c r="I269" s="495">
        <v>91.866666666666674</v>
      </c>
      <c r="J269" s="495">
        <v>93.033333333333346</v>
      </c>
      <c r="K269" s="494">
        <v>90.7</v>
      </c>
      <c r="L269" s="494">
        <v>88.4</v>
      </c>
      <c r="M269" s="494">
        <v>11.242839999999999</v>
      </c>
    </row>
    <row r="270" spans="1:13">
      <c r="A270" s="254">
        <v>260</v>
      </c>
      <c r="B270" s="497" t="s">
        <v>409</v>
      </c>
      <c r="C270" s="494">
        <v>26.05</v>
      </c>
      <c r="D270" s="495">
        <v>26.266666666666666</v>
      </c>
      <c r="E270" s="495">
        <v>25.783333333333331</v>
      </c>
      <c r="F270" s="495">
        <v>25.516666666666666</v>
      </c>
      <c r="G270" s="495">
        <v>25.033333333333331</v>
      </c>
      <c r="H270" s="495">
        <v>26.533333333333331</v>
      </c>
      <c r="I270" s="495">
        <v>27.016666666666666</v>
      </c>
      <c r="J270" s="495">
        <v>27.283333333333331</v>
      </c>
      <c r="K270" s="494">
        <v>26.75</v>
      </c>
      <c r="L270" s="494">
        <v>26</v>
      </c>
      <c r="M270" s="494">
        <v>12.31334</v>
      </c>
    </row>
    <row r="271" spans="1:13">
      <c r="A271" s="254">
        <v>261</v>
      </c>
      <c r="B271" s="497" t="s">
        <v>410</v>
      </c>
      <c r="C271" s="494">
        <v>72</v>
      </c>
      <c r="D271" s="495">
        <v>71.600000000000009</v>
      </c>
      <c r="E271" s="495">
        <v>70.700000000000017</v>
      </c>
      <c r="F271" s="495">
        <v>69.400000000000006</v>
      </c>
      <c r="G271" s="495">
        <v>68.500000000000014</v>
      </c>
      <c r="H271" s="495">
        <v>72.90000000000002</v>
      </c>
      <c r="I271" s="495">
        <v>73.800000000000026</v>
      </c>
      <c r="J271" s="495">
        <v>75.100000000000023</v>
      </c>
      <c r="K271" s="494">
        <v>72.5</v>
      </c>
      <c r="L271" s="494">
        <v>70.3</v>
      </c>
      <c r="M271" s="494">
        <v>11.02669</v>
      </c>
    </row>
    <row r="272" spans="1:13">
      <c r="A272" s="254">
        <v>262</v>
      </c>
      <c r="B272" s="497" t="s">
        <v>411</v>
      </c>
      <c r="C272" s="494">
        <v>78.099999999999994</v>
      </c>
      <c r="D272" s="495">
        <v>78.216666666666654</v>
      </c>
      <c r="E272" s="495">
        <v>75.433333333333309</v>
      </c>
      <c r="F272" s="495">
        <v>72.766666666666652</v>
      </c>
      <c r="G272" s="495">
        <v>69.983333333333306</v>
      </c>
      <c r="H272" s="495">
        <v>80.883333333333312</v>
      </c>
      <c r="I272" s="495">
        <v>83.666666666666643</v>
      </c>
      <c r="J272" s="495">
        <v>86.333333333333314</v>
      </c>
      <c r="K272" s="494">
        <v>81</v>
      </c>
      <c r="L272" s="494">
        <v>75.55</v>
      </c>
      <c r="M272" s="494">
        <v>41.75703</v>
      </c>
    </row>
    <row r="273" spans="1:13">
      <c r="A273" s="254">
        <v>263</v>
      </c>
      <c r="B273" s="497" t="s">
        <v>412</v>
      </c>
      <c r="C273" s="494">
        <v>135.5</v>
      </c>
      <c r="D273" s="495">
        <v>136.11666666666667</v>
      </c>
      <c r="E273" s="495">
        <v>132.48333333333335</v>
      </c>
      <c r="F273" s="495">
        <v>129.46666666666667</v>
      </c>
      <c r="G273" s="495">
        <v>125.83333333333334</v>
      </c>
      <c r="H273" s="495">
        <v>139.13333333333335</v>
      </c>
      <c r="I273" s="495">
        <v>142.76666666666668</v>
      </c>
      <c r="J273" s="495">
        <v>145.78333333333336</v>
      </c>
      <c r="K273" s="494">
        <v>139.75</v>
      </c>
      <c r="L273" s="494">
        <v>133.1</v>
      </c>
      <c r="M273" s="494">
        <v>9.6099899999999998</v>
      </c>
    </row>
    <row r="274" spans="1:13">
      <c r="A274" s="254">
        <v>264</v>
      </c>
      <c r="B274" s="497" t="s">
        <v>413</v>
      </c>
      <c r="C274" s="494">
        <v>74.599999999999994</v>
      </c>
      <c r="D274" s="495">
        <v>74.150000000000006</v>
      </c>
      <c r="E274" s="495">
        <v>72.100000000000009</v>
      </c>
      <c r="F274" s="495">
        <v>69.600000000000009</v>
      </c>
      <c r="G274" s="495">
        <v>67.550000000000011</v>
      </c>
      <c r="H274" s="495">
        <v>76.650000000000006</v>
      </c>
      <c r="I274" s="495">
        <v>78.700000000000017</v>
      </c>
      <c r="J274" s="495">
        <v>81.2</v>
      </c>
      <c r="K274" s="494">
        <v>76.2</v>
      </c>
      <c r="L274" s="494">
        <v>71.650000000000006</v>
      </c>
      <c r="M274" s="494">
        <v>24.952089999999998</v>
      </c>
    </row>
    <row r="275" spans="1:13">
      <c r="A275" s="254">
        <v>265</v>
      </c>
      <c r="B275" s="497" t="s">
        <v>127</v>
      </c>
      <c r="C275" s="494">
        <v>415.65</v>
      </c>
      <c r="D275" s="495">
        <v>411.51666666666665</v>
      </c>
      <c r="E275" s="495">
        <v>395.5333333333333</v>
      </c>
      <c r="F275" s="495">
        <v>375.41666666666663</v>
      </c>
      <c r="G275" s="495">
        <v>359.43333333333328</v>
      </c>
      <c r="H275" s="495">
        <v>431.63333333333333</v>
      </c>
      <c r="I275" s="495">
        <v>447.61666666666667</v>
      </c>
      <c r="J275" s="495">
        <v>467.73333333333335</v>
      </c>
      <c r="K275" s="494">
        <v>427.5</v>
      </c>
      <c r="L275" s="494">
        <v>391.4</v>
      </c>
      <c r="M275" s="494">
        <v>273.65406000000002</v>
      </c>
    </row>
    <row r="276" spans="1:13">
      <c r="A276" s="254">
        <v>266</v>
      </c>
      <c r="B276" s="497" t="s">
        <v>414</v>
      </c>
      <c r="C276" s="494">
        <v>2628.2</v>
      </c>
      <c r="D276" s="495">
        <v>2636.9166666666665</v>
      </c>
      <c r="E276" s="495">
        <v>2612.2833333333328</v>
      </c>
      <c r="F276" s="495">
        <v>2596.3666666666663</v>
      </c>
      <c r="G276" s="495">
        <v>2571.7333333333327</v>
      </c>
      <c r="H276" s="495">
        <v>2652.833333333333</v>
      </c>
      <c r="I276" s="495">
        <v>2677.4666666666672</v>
      </c>
      <c r="J276" s="495">
        <v>2693.3833333333332</v>
      </c>
      <c r="K276" s="494">
        <v>2661.55</v>
      </c>
      <c r="L276" s="494">
        <v>2621</v>
      </c>
      <c r="M276" s="494">
        <v>7.1239999999999998E-2</v>
      </c>
    </row>
    <row r="277" spans="1:13">
      <c r="A277" s="254">
        <v>267</v>
      </c>
      <c r="B277" s="497" t="s">
        <v>129</v>
      </c>
      <c r="C277" s="494">
        <v>2868.5</v>
      </c>
      <c r="D277" s="495">
        <v>2882.8333333333335</v>
      </c>
      <c r="E277" s="495">
        <v>2845.666666666667</v>
      </c>
      <c r="F277" s="495">
        <v>2822.8333333333335</v>
      </c>
      <c r="G277" s="495">
        <v>2785.666666666667</v>
      </c>
      <c r="H277" s="495">
        <v>2905.666666666667</v>
      </c>
      <c r="I277" s="495">
        <v>2942.8333333333339</v>
      </c>
      <c r="J277" s="495">
        <v>2965.666666666667</v>
      </c>
      <c r="K277" s="494">
        <v>2920</v>
      </c>
      <c r="L277" s="494">
        <v>2860</v>
      </c>
      <c r="M277" s="494">
        <v>6.81656</v>
      </c>
    </row>
    <row r="278" spans="1:13">
      <c r="A278" s="254">
        <v>268</v>
      </c>
      <c r="B278" s="497" t="s">
        <v>130</v>
      </c>
      <c r="C278" s="494">
        <v>962.55</v>
      </c>
      <c r="D278" s="495">
        <v>950.5333333333333</v>
      </c>
      <c r="E278" s="495">
        <v>907.16666666666663</v>
      </c>
      <c r="F278" s="495">
        <v>851.7833333333333</v>
      </c>
      <c r="G278" s="495">
        <v>808.41666666666663</v>
      </c>
      <c r="H278" s="495">
        <v>1005.9166666666666</v>
      </c>
      <c r="I278" s="495">
        <v>1049.2833333333333</v>
      </c>
      <c r="J278" s="495">
        <v>1104.6666666666665</v>
      </c>
      <c r="K278" s="494">
        <v>993.9</v>
      </c>
      <c r="L278" s="494">
        <v>895.15</v>
      </c>
      <c r="M278" s="494">
        <v>75.671379999999999</v>
      </c>
    </row>
    <row r="279" spans="1:13">
      <c r="A279" s="254">
        <v>269</v>
      </c>
      <c r="B279" s="497" t="s">
        <v>415</v>
      </c>
      <c r="C279" s="494">
        <v>145.9</v>
      </c>
      <c r="D279" s="495">
        <v>146.04999999999998</v>
      </c>
      <c r="E279" s="495">
        <v>142.74999999999997</v>
      </c>
      <c r="F279" s="495">
        <v>139.6</v>
      </c>
      <c r="G279" s="495">
        <v>136.29999999999998</v>
      </c>
      <c r="H279" s="495">
        <v>149.19999999999996</v>
      </c>
      <c r="I279" s="495">
        <v>152.49999999999997</v>
      </c>
      <c r="J279" s="495">
        <v>155.64999999999995</v>
      </c>
      <c r="K279" s="494">
        <v>149.35</v>
      </c>
      <c r="L279" s="494">
        <v>142.9</v>
      </c>
      <c r="M279" s="494">
        <v>5.2241400000000002</v>
      </c>
    </row>
    <row r="280" spans="1:13">
      <c r="A280" s="254">
        <v>270</v>
      </c>
      <c r="B280" s="497" t="s">
        <v>417</v>
      </c>
      <c r="C280" s="494">
        <v>532.79999999999995</v>
      </c>
      <c r="D280" s="495">
        <v>526.93333333333328</v>
      </c>
      <c r="E280" s="495">
        <v>515.86666666666656</v>
      </c>
      <c r="F280" s="495">
        <v>498.93333333333328</v>
      </c>
      <c r="G280" s="495">
        <v>487.86666666666656</v>
      </c>
      <c r="H280" s="495">
        <v>543.86666666666656</v>
      </c>
      <c r="I280" s="495">
        <v>554.93333333333339</v>
      </c>
      <c r="J280" s="495">
        <v>571.86666666666656</v>
      </c>
      <c r="K280" s="494">
        <v>538</v>
      </c>
      <c r="L280" s="494">
        <v>510</v>
      </c>
      <c r="M280" s="494">
        <v>2.5795300000000001</v>
      </c>
    </row>
    <row r="281" spans="1:13">
      <c r="A281" s="254">
        <v>271</v>
      </c>
      <c r="B281" s="497" t="s">
        <v>418</v>
      </c>
      <c r="C281" s="494">
        <v>218.3</v>
      </c>
      <c r="D281" s="495">
        <v>218.23333333333335</v>
      </c>
      <c r="E281" s="495">
        <v>215.4666666666667</v>
      </c>
      <c r="F281" s="495">
        <v>212.63333333333335</v>
      </c>
      <c r="G281" s="495">
        <v>209.8666666666667</v>
      </c>
      <c r="H281" s="495">
        <v>221.06666666666669</v>
      </c>
      <c r="I281" s="495">
        <v>223.83333333333334</v>
      </c>
      <c r="J281" s="495">
        <v>226.66666666666669</v>
      </c>
      <c r="K281" s="494">
        <v>221</v>
      </c>
      <c r="L281" s="494">
        <v>215.4</v>
      </c>
      <c r="M281" s="494">
        <v>9.5512200000000007</v>
      </c>
    </row>
    <row r="282" spans="1:13">
      <c r="A282" s="254">
        <v>272</v>
      </c>
      <c r="B282" s="497" t="s">
        <v>419</v>
      </c>
      <c r="C282" s="494">
        <v>188.85</v>
      </c>
      <c r="D282" s="495">
        <v>189.63333333333335</v>
      </c>
      <c r="E282" s="495">
        <v>186.26666666666671</v>
      </c>
      <c r="F282" s="495">
        <v>183.68333333333337</v>
      </c>
      <c r="G282" s="495">
        <v>180.31666666666672</v>
      </c>
      <c r="H282" s="495">
        <v>192.2166666666667</v>
      </c>
      <c r="I282" s="495">
        <v>195.58333333333331</v>
      </c>
      <c r="J282" s="495">
        <v>198.16666666666669</v>
      </c>
      <c r="K282" s="494">
        <v>193</v>
      </c>
      <c r="L282" s="494">
        <v>187.05</v>
      </c>
      <c r="M282" s="494">
        <v>4.8346499999999999</v>
      </c>
    </row>
    <row r="283" spans="1:13">
      <c r="A283" s="254">
        <v>273</v>
      </c>
      <c r="B283" s="497" t="s">
        <v>752</v>
      </c>
      <c r="C283" s="494">
        <v>900.75</v>
      </c>
      <c r="D283" s="495">
        <v>905</v>
      </c>
      <c r="E283" s="495">
        <v>887.5</v>
      </c>
      <c r="F283" s="495">
        <v>874.25</v>
      </c>
      <c r="G283" s="495">
        <v>856.75</v>
      </c>
      <c r="H283" s="495">
        <v>918.25</v>
      </c>
      <c r="I283" s="495">
        <v>935.75</v>
      </c>
      <c r="J283" s="495">
        <v>949</v>
      </c>
      <c r="K283" s="494">
        <v>922.5</v>
      </c>
      <c r="L283" s="494">
        <v>891.75</v>
      </c>
      <c r="M283" s="494">
        <v>0.60555000000000003</v>
      </c>
    </row>
    <row r="284" spans="1:13">
      <c r="A284" s="254">
        <v>274</v>
      </c>
      <c r="B284" s="497" t="s">
        <v>420</v>
      </c>
      <c r="C284" s="494">
        <v>971.95</v>
      </c>
      <c r="D284" s="495">
        <v>974.93333333333339</v>
      </c>
      <c r="E284" s="495">
        <v>959.86666666666679</v>
      </c>
      <c r="F284" s="495">
        <v>947.78333333333342</v>
      </c>
      <c r="G284" s="495">
        <v>932.71666666666681</v>
      </c>
      <c r="H284" s="495">
        <v>987.01666666666677</v>
      </c>
      <c r="I284" s="495">
        <v>1002.0833333333334</v>
      </c>
      <c r="J284" s="495">
        <v>1014.1666666666667</v>
      </c>
      <c r="K284" s="494">
        <v>990</v>
      </c>
      <c r="L284" s="494">
        <v>962.85</v>
      </c>
      <c r="M284" s="494">
        <v>3.1369099999999999</v>
      </c>
    </row>
    <row r="285" spans="1:13">
      <c r="A285" s="254">
        <v>275</v>
      </c>
      <c r="B285" s="497" t="s">
        <v>421</v>
      </c>
      <c r="C285" s="494">
        <v>396.55</v>
      </c>
      <c r="D285" s="495">
        <v>392.59999999999997</v>
      </c>
      <c r="E285" s="495">
        <v>378.19999999999993</v>
      </c>
      <c r="F285" s="495">
        <v>359.84999999999997</v>
      </c>
      <c r="G285" s="495">
        <v>345.44999999999993</v>
      </c>
      <c r="H285" s="495">
        <v>410.94999999999993</v>
      </c>
      <c r="I285" s="495">
        <v>425.34999999999991</v>
      </c>
      <c r="J285" s="495">
        <v>443.69999999999993</v>
      </c>
      <c r="K285" s="494">
        <v>407</v>
      </c>
      <c r="L285" s="494">
        <v>374.25</v>
      </c>
      <c r="M285" s="494">
        <v>6.4655100000000001</v>
      </c>
    </row>
    <row r="286" spans="1:13">
      <c r="A286" s="254">
        <v>276</v>
      </c>
      <c r="B286" s="497" t="s">
        <v>422</v>
      </c>
      <c r="C286" s="494">
        <v>594.5</v>
      </c>
      <c r="D286" s="495">
        <v>594.6</v>
      </c>
      <c r="E286" s="495">
        <v>590.20000000000005</v>
      </c>
      <c r="F286" s="495">
        <v>585.9</v>
      </c>
      <c r="G286" s="495">
        <v>581.5</v>
      </c>
      <c r="H286" s="495">
        <v>598.90000000000009</v>
      </c>
      <c r="I286" s="495">
        <v>603.29999999999995</v>
      </c>
      <c r="J286" s="495">
        <v>607.60000000000014</v>
      </c>
      <c r="K286" s="494">
        <v>599</v>
      </c>
      <c r="L286" s="494">
        <v>590.29999999999995</v>
      </c>
      <c r="M286" s="494">
        <v>0.68569000000000002</v>
      </c>
    </row>
    <row r="287" spans="1:13">
      <c r="A287" s="254">
        <v>277</v>
      </c>
      <c r="B287" s="497" t="s">
        <v>423</v>
      </c>
      <c r="C287" s="494">
        <v>63.15</v>
      </c>
      <c r="D287" s="495">
        <v>63.433333333333337</v>
      </c>
      <c r="E287" s="495">
        <v>62.666666666666671</v>
      </c>
      <c r="F287" s="495">
        <v>62.183333333333337</v>
      </c>
      <c r="G287" s="495">
        <v>61.416666666666671</v>
      </c>
      <c r="H287" s="495">
        <v>63.916666666666671</v>
      </c>
      <c r="I287" s="495">
        <v>64.683333333333337</v>
      </c>
      <c r="J287" s="495">
        <v>65.166666666666671</v>
      </c>
      <c r="K287" s="494">
        <v>64.2</v>
      </c>
      <c r="L287" s="494">
        <v>62.95</v>
      </c>
      <c r="M287" s="494">
        <v>12.119</v>
      </c>
    </row>
    <row r="288" spans="1:13">
      <c r="A288" s="254">
        <v>278</v>
      </c>
      <c r="B288" s="497" t="s">
        <v>424</v>
      </c>
      <c r="C288" s="494">
        <v>57.45</v>
      </c>
      <c r="D288" s="495">
        <v>57.133333333333333</v>
      </c>
      <c r="E288" s="495">
        <v>56.316666666666663</v>
      </c>
      <c r="F288" s="495">
        <v>55.18333333333333</v>
      </c>
      <c r="G288" s="495">
        <v>54.36666666666666</v>
      </c>
      <c r="H288" s="495">
        <v>58.266666666666666</v>
      </c>
      <c r="I288" s="495">
        <v>59.083333333333343</v>
      </c>
      <c r="J288" s="495">
        <v>60.216666666666669</v>
      </c>
      <c r="K288" s="494">
        <v>57.95</v>
      </c>
      <c r="L288" s="494">
        <v>56</v>
      </c>
      <c r="M288" s="494">
        <v>17.757349999999999</v>
      </c>
    </row>
    <row r="289" spans="1:13">
      <c r="A289" s="254">
        <v>279</v>
      </c>
      <c r="B289" s="497" t="s">
        <v>425</v>
      </c>
      <c r="C289" s="494">
        <v>541.54999999999995</v>
      </c>
      <c r="D289" s="495">
        <v>544.01666666666665</v>
      </c>
      <c r="E289" s="495">
        <v>537.5333333333333</v>
      </c>
      <c r="F289" s="495">
        <v>533.51666666666665</v>
      </c>
      <c r="G289" s="495">
        <v>527.0333333333333</v>
      </c>
      <c r="H289" s="495">
        <v>548.0333333333333</v>
      </c>
      <c r="I289" s="495">
        <v>554.51666666666665</v>
      </c>
      <c r="J289" s="495">
        <v>558.5333333333333</v>
      </c>
      <c r="K289" s="494">
        <v>550.5</v>
      </c>
      <c r="L289" s="494">
        <v>540</v>
      </c>
      <c r="M289" s="494">
        <v>1.19248</v>
      </c>
    </row>
    <row r="290" spans="1:13">
      <c r="A290" s="254">
        <v>280</v>
      </c>
      <c r="B290" s="497" t="s">
        <v>426</v>
      </c>
      <c r="C290" s="494">
        <v>425.15</v>
      </c>
      <c r="D290" s="495">
        <v>425.75</v>
      </c>
      <c r="E290" s="495">
        <v>414.4</v>
      </c>
      <c r="F290" s="495">
        <v>403.65</v>
      </c>
      <c r="G290" s="495">
        <v>392.29999999999995</v>
      </c>
      <c r="H290" s="495">
        <v>436.5</v>
      </c>
      <c r="I290" s="495">
        <v>447.85</v>
      </c>
      <c r="J290" s="495">
        <v>458.6</v>
      </c>
      <c r="K290" s="494">
        <v>437.1</v>
      </c>
      <c r="L290" s="494">
        <v>415</v>
      </c>
      <c r="M290" s="494">
        <v>4.2304599999999999</v>
      </c>
    </row>
    <row r="291" spans="1:13">
      <c r="A291" s="254">
        <v>281</v>
      </c>
      <c r="B291" s="497" t="s">
        <v>427</v>
      </c>
      <c r="C291" s="494">
        <v>242.95</v>
      </c>
      <c r="D291" s="495">
        <v>243.89999999999998</v>
      </c>
      <c r="E291" s="495">
        <v>240.19999999999996</v>
      </c>
      <c r="F291" s="495">
        <v>237.45</v>
      </c>
      <c r="G291" s="495">
        <v>233.74999999999997</v>
      </c>
      <c r="H291" s="495">
        <v>246.64999999999995</v>
      </c>
      <c r="I291" s="495">
        <v>250.35</v>
      </c>
      <c r="J291" s="495">
        <v>253.09999999999994</v>
      </c>
      <c r="K291" s="494">
        <v>247.6</v>
      </c>
      <c r="L291" s="494">
        <v>241.15</v>
      </c>
      <c r="M291" s="494">
        <v>0.76702000000000004</v>
      </c>
    </row>
    <row r="292" spans="1:13">
      <c r="A292" s="254">
        <v>282</v>
      </c>
      <c r="B292" s="497" t="s">
        <v>131</v>
      </c>
      <c r="C292" s="494">
        <v>1783.25</v>
      </c>
      <c r="D292" s="495">
        <v>1795.2166666666665</v>
      </c>
      <c r="E292" s="495">
        <v>1766.7333333333329</v>
      </c>
      <c r="F292" s="495">
        <v>1750.2166666666665</v>
      </c>
      <c r="G292" s="495">
        <v>1721.7333333333329</v>
      </c>
      <c r="H292" s="495">
        <v>1811.7333333333329</v>
      </c>
      <c r="I292" s="495">
        <v>1840.2166666666665</v>
      </c>
      <c r="J292" s="495">
        <v>1856.7333333333329</v>
      </c>
      <c r="K292" s="494">
        <v>1823.7</v>
      </c>
      <c r="L292" s="494">
        <v>1778.7</v>
      </c>
      <c r="M292" s="494">
        <v>28.902899999999999</v>
      </c>
    </row>
    <row r="293" spans="1:13">
      <c r="A293" s="254">
        <v>283</v>
      </c>
      <c r="B293" s="497" t="s">
        <v>132</v>
      </c>
      <c r="C293" s="494">
        <v>98.85</v>
      </c>
      <c r="D293" s="495">
        <v>98.95</v>
      </c>
      <c r="E293" s="495">
        <v>97.4</v>
      </c>
      <c r="F293" s="495">
        <v>95.95</v>
      </c>
      <c r="G293" s="495">
        <v>94.4</v>
      </c>
      <c r="H293" s="495">
        <v>100.4</v>
      </c>
      <c r="I293" s="495">
        <v>101.94999999999999</v>
      </c>
      <c r="J293" s="495">
        <v>103.4</v>
      </c>
      <c r="K293" s="494">
        <v>100.5</v>
      </c>
      <c r="L293" s="494">
        <v>97.5</v>
      </c>
      <c r="M293" s="494">
        <v>125.60236</v>
      </c>
    </row>
    <row r="294" spans="1:13">
      <c r="A294" s="254">
        <v>284</v>
      </c>
      <c r="B294" s="497" t="s">
        <v>259</v>
      </c>
      <c r="C294" s="494">
        <v>2867.15</v>
      </c>
      <c r="D294" s="495">
        <v>2868.3833333333332</v>
      </c>
      <c r="E294" s="495">
        <v>2808.7666666666664</v>
      </c>
      <c r="F294" s="495">
        <v>2750.3833333333332</v>
      </c>
      <c r="G294" s="495">
        <v>2690.7666666666664</v>
      </c>
      <c r="H294" s="495">
        <v>2926.7666666666664</v>
      </c>
      <c r="I294" s="495">
        <v>2986.3833333333332</v>
      </c>
      <c r="J294" s="495">
        <v>3044.7666666666664</v>
      </c>
      <c r="K294" s="494">
        <v>2928</v>
      </c>
      <c r="L294" s="494">
        <v>2810</v>
      </c>
      <c r="M294" s="494">
        <v>5.27189</v>
      </c>
    </row>
    <row r="295" spans="1:13">
      <c r="A295" s="254">
        <v>285</v>
      </c>
      <c r="B295" s="497" t="s">
        <v>133</v>
      </c>
      <c r="C295" s="494">
        <v>419.8</v>
      </c>
      <c r="D295" s="495">
        <v>421.9666666666667</v>
      </c>
      <c r="E295" s="495">
        <v>416.33333333333337</v>
      </c>
      <c r="F295" s="495">
        <v>412.86666666666667</v>
      </c>
      <c r="G295" s="495">
        <v>407.23333333333335</v>
      </c>
      <c r="H295" s="495">
        <v>425.43333333333339</v>
      </c>
      <c r="I295" s="495">
        <v>431.06666666666672</v>
      </c>
      <c r="J295" s="495">
        <v>434.53333333333342</v>
      </c>
      <c r="K295" s="494">
        <v>427.6</v>
      </c>
      <c r="L295" s="494">
        <v>418.5</v>
      </c>
      <c r="M295" s="494">
        <v>27.16394</v>
      </c>
    </row>
    <row r="296" spans="1:13">
      <c r="A296" s="254">
        <v>286</v>
      </c>
      <c r="B296" s="497" t="s">
        <v>753</v>
      </c>
      <c r="C296" s="494">
        <v>218.4</v>
      </c>
      <c r="D296" s="495">
        <v>219.05000000000004</v>
      </c>
      <c r="E296" s="495">
        <v>215.65000000000009</v>
      </c>
      <c r="F296" s="495">
        <v>212.90000000000006</v>
      </c>
      <c r="G296" s="495">
        <v>209.50000000000011</v>
      </c>
      <c r="H296" s="495">
        <v>221.80000000000007</v>
      </c>
      <c r="I296" s="495">
        <v>225.2</v>
      </c>
      <c r="J296" s="495">
        <v>227.95000000000005</v>
      </c>
      <c r="K296" s="494">
        <v>222.45</v>
      </c>
      <c r="L296" s="494">
        <v>216.3</v>
      </c>
      <c r="M296" s="494">
        <v>0.28754000000000002</v>
      </c>
    </row>
    <row r="297" spans="1:13">
      <c r="A297" s="254">
        <v>287</v>
      </c>
      <c r="B297" s="497" t="s">
        <v>428</v>
      </c>
      <c r="C297" s="494">
        <v>6674.3</v>
      </c>
      <c r="D297" s="495">
        <v>6708</v>
      </c>
      <c r="E297" s="495">
        <v>6592.3</v>
      </c>
      <c r="F297" s="495">
        <v>6510.3</v>
      </c>
      <c r="G297" s="495">
        <v>6394.6</v>
      </c>
      <c r="H297" s="495">
        <v>6790</v>
      </c>
      <c r="I297" s="495">
        <v>6905.7000000000007</v>
      </c>
      <c r="J297" s="495">
        <v>6987.7</v>
      </c>
      <c r="K297" s="494">
        <v>6823.7</v>
      </c>
      <c r="L297" s="494">
        <v>6626</v>
      </c>
      <c r="M297" s="494">
        <v>2.5850000000000001E-2</v>
      </c>
    </row>
    <row r="298" spans="1:13">
      <c r="A298" s="254">
        <v>288</v>
      </c>
      <c r="B298" s="497" t="s">
        <v>260</v>
      </c>
      <c r="C298" s="494">
        <v>4326.05</v>
      </c>
      <c r="D298" s="495">
        <v>4328.166666666667</v>
      </c>
      <c r="E298" s="495">
        <v>4268.3833333333341</v>
      </c>
      <c r="F298" s="495">
        <v>4210.7166666666672</v>
      </c>
      <c r="G298" s="495">
        <v>4150.9333333333343</v>
      </c>
      <c r="H298" s="495">
        <v>4385.8333333333339</v>
      </c>
      <c r="I298" s="495">
        <v>4445.6166666666668</v>
      </c>
      <c r="J298" s="495">
        <v>4503.2833333333338</v>
      </c>
      <c r="K298" s="494">
        <v>4387.95</v>
      </c>
      <c r="L298" s="494">
        <v>4270.5</v>
      </c>
      <c r="M298" s="494">
        <v>2.9175</v>
      </c>
    </row>
    <row r="299" spans="1:13">
      <c r="A299" s="254">
        <v>289</v>
      </c>
      <c r="B299" s="497" t="s">
        <v>134</v>
      </c>
      <c r="C299" s="494">
        <v>1419.15</v>
      </c>
      <c r="D299" s="495">
        <v>1421.3166666666666</v>
      </c>
      <c r="E299" s="495">
        <v>1407.8333333333333</v>
      </c>
      <c r="F299" s="495">
        <v>1396.5166666666667</v>
      </c>
      <c r="G299" s="495">
        <v>1383.0333333333333</v>
      </c>
      <c r="H299" s="495">
        <v>1432.6333333333332</v>
      </c>
      <c r="I299" s="495">
        <v>1446.1166666666668</v>
      </c>
      <c r="J299" s="495">
        <v>1457.4333333333332</v>
      </c>
      <c r="K299" s="494">
        <v>1434.8</v>
      </c>
      <c r="L299" s="494">
        <v>1410</v>
      </c>
      <c r="M299" s="494">
        <v>16.448340000000002</v>
      </c>
    </row>
    <row r="300" spans="1:13">
      <c r="A300" s="254">
        <v>290</v>
      </c>
      <c r="B300" s="497" t="s">
        <v>429</v>
      </c>
      <c r="C300" s="494">
        <v>420.7</v>
      </c>
      <c r="D300" s="495">
        <v>421.93333333333334</v>
      </c>
      <c r="E300" s="495">
        <v>413.91666666666669</v>
      </c>
      <c r="F300" s="495">
        <v>407.13333333333333</v>
      </c>
      <c r="G300" s="495">
        <v>399.11666666666667</v>
      </c>
      <c r="H300" s="495">
        <v>428.7166666666667</v>
      </c>
      <c r="I300" s="495">
        <v>436.73333333333335</v>
      </c>
      <c r="J300" s="495">
        <v>443.51666666666671</v>
      </c>
      <c r="K300" s="494">
        <v>429.95</v>
      </c>
      <c r="L300" s="494">
        <v>415.15</v>
      </c>
      <c r="M300" s="494">
        <v>52.312570000000001</v>
      </c>
    </row>
    <row r="301" spans="1:13">
      <c r="A301" s="254">
        <v>291</v>
      </c>
      <c r="B301" s="497" t="s">
        <v>430</v>
      </c>
      <c r="C301" s="494">
        <v>35.450000000000003</v>
      </c>
      <c r="D301" s="495">
        <v>35.516666666666673</v>
      </c>
      <c r="E301" s="495">
        <v>35.033333333333346</v>
      </c>
      <c r="F301" s="495">
        <v>34.616666666666674</v>
      </c>
      <c r="G301" s="495">
        <v>34.133333333333347</v>
      </c>
      <c r="H301" s="495">
        <v>35.933333333333344</v>
      </c>
      <c r="I301" s="495">
        <v>36.416666666666679</v>
      </c>
      <c r="J301" s="495">
        <v>36.833333333333343</v>
      </c>
      <c r="K301" s="494">
        <v>36</v>
      </c>
      <c r="L301" s="494">
        <v>35.1</v>
      </c>
      <c r="M301" s="494">
        <v>20.005210000000002</v>
      </c>
    </row>
    <row r="302" spans="1:13">
      <c r="A302" s="254">
        <v>292</v>
      </c>
      <c r="B302" s="497" t="s">
        <v>431</v>
      </c>
      <c r="C302" s="494">
        <v>1840.95</v>
      </c>
      <c r="D302" s="495">
        <v>1849.3166666666666</v>
      </c>
      <c r="E302" s="495">
        <v>1830.6333333333332</v>
      </c>
      <c r="F302" s="495">
        <v>1820.3166666666666</v>
      </c>
      <c r="G302" s="495">
        <v>1801.6333333333332</v>
      </c>
      <c r="H302" s="495">
        <v>1859.6333333333332</v>
      </c>
      <c r="I302" s="495">
        <v>1878.3166666666666</v>
      </c>
      <c r="J302" s="495">
        <v>1888.6333333333332</v>
      </c>
      <c r="K302" s="494">
        <v>1868</v>
      </c>
      <c r="L302" s="494">
        <v>1839</v>
      </c>
      <c r="M302" s="494">
        <v>0.28652</v>
      </c>
    </row>
    <row r="303" spans="1:13">
      <c r="A303" s="254">
        <v>293</v>
      </c>
      <c r="B303" s="497" t="s">
        <v>135</v>
      </c>
      <c r="C303" s="494">
        <v>1049.3</v>
      </c>
      <c r="D303" s="495">
        <v>1046.75</v>
      </c>
      <c r="E303" s="495">
        <v>1036.55</v>
      </c>
      <c r="F303" s="495">
        <v>1023.8</v>
      </c>
      <c r="G303" s="495">
        <v>1013.5999999999999</v>
      </c>
      <c r="H303" s="495">
        <v>1059.5</v>
      </c>
      <c r="I303" s="495">
        <v>1069.6999999999998</v>
      </c>
      <c r="J303" s="495">
        <v>1082.45</v>
      </c>
      <c r="K303" s="494">
        <v>1056.95</v>
      </c>
      <c r="L303" s="494">
        <v>1034</v>
      </c>
      <c r="M303" s="494">
        <v>12.190569999999999</v>
      </c>
    </row>
    <row r="304" spans="1:13">
      <c r="A304" s="254">
        <v>294</v>
      </c>
      <c r="B304" s="497" t="s">
        <v>432</v>
      </c>
      <c r="C304" s="494">
        <v>1840.5</v>
      </c>
      <c r="D304" s="495">
        <v>1841.3</v>
      </c>
      <c r="E304" s="495">
        <v>1802.6499999999999</v>
      </c>
      <c r="F304" s="495">
        <v>1764.8</v>
      </c>
      <c r="G304" s="495">
        <v>1726.1499999999999</v>
      </c>
      <c r="H304" s="495">
        <v>1879.1499999999999</v>
      </c>
      <c r="I304" s="495">
        <v>1917.8</v>
      </c>
      <c r="J304" s="495">
        <v>1955.6499999999999</v>
      </c>
      <c r="K304" s="494">
        <v>1879.95</v>
      </c>
      <c r="L304" s="494">
        <v>1803.45</v>
      </c>
      <c r="M304" s="494">
        <v>0.54366999999999999</v>
      </c>
    </row>
    <row r="305" spans="1:13">
      <c r="A305" s="254">
        <v>295</v>
      </c>
      <c r="B305" s="497" t="s">
        <v>433</v>
      </c>
      <c r="C305" s="494">
        <v>818.75</v>
      </c>
      <c r="D305" s="495">
        <v>819.58333333333337</v>
      </c>
      <c r="E305" s="495">
        <v>809.16666666666674</v>
      </c>
      <c r="F305" s="495">
        <v>799.58333333333337</v>
      </c>
      <c r="G305" s="495">
        <v>789.16666666666674</v>
      </c>
      <c r="H305" s="495">
        <v>829.16666666666674</v>
      </c>
      <c r="I305" s="495">
        <v>839.58333333333348</v>
      </c>
      <c r="J305" s="495">
        <v>849.16666666666674</v>
      </c>
      <c r="K305" s="494">
        <v>830</v>
      </c>
      <c r="L305" s="494">
        <v>810</v>
      </c>
      <c r="M305" s="494">
        <v>0.25026999999999999</v>
      </c>
    </row>
    <row r="306" spans="1:13">
      <c r="A306" s="254">
        <v>296</v>
      </c>
      <c r="B306" s="497" t="s">
        <v>434</v>
      </c>
      <c r="C306" s="494">
        <v>44.75</v>
      </c>
      <c r="D306" s="495">
        <v>45.1</v>
      </c>
      <c r="E306" s="495">
        <v>43.95</v>
      </c>
      <c r="F306" s="495">
        <v>43.15</v>
      </c>
      <c r="G306" s="495">
        <v>42</v>
      </c>
      <c r="H306" s="495">
        <v>45.900000000000006</v>
      </c>
      <c r="I306" s="495">
        <v>47.05</v>
      </c>
      <c r="J306" s="495">
        <v>47.850000000000009</v>
      </c>
      <c r="K306" s="494">
        <v>46.25</v>
      </c>
      <c r="L306" s="494">
        <v>44.3</v>
      </c>
      <c r="M306" s="494">
        <v>49.133800000000001</v>
      </c>
    </row>
    <row r="307" spans="1:13">
      <c r="A307" s="254">
        <v>297</v>
      </c>
      <c r="B307" s="497" t="s">
        <v>435</v>
      </c>
      <c r="C307" s="494">
        <v>163.1</v>
      </c>
      <c r="D307" s="495">
        <v>163.56666666666669</v>
      </c>
      <c r="E307" s="495">
        <v>158.63333333333338</v>
      </c>
      <c r="F307" s="495">
        <v>154.16666666666669</v>
      </c>
      <c r="G307" s="495">
        <v>149.23333333333338</v>
      </c>
      <c r="H307" s="495">
        <v>168.03333333333339</v>
      </c>
      <c r="I307" s="495">
        <v>172.96666666666673</v>
      </c>
      <c r="J307" s="495">
        <v>177.43333333333339</v>
      </c>
      <c r="K307" s="494">
        <v>168.5</v>
      </c>
      <c r="L307" s="494">
        <v>159.1</v>
      </c>
      <c r="M307" s="494">
        <v>20.772849999999998</v>
      </c>
    </row>
    <row r="308" spans="1:13">
      <c r="A308" s="254">
        <v>298</v>
      </c>
      <c r="B308" s="497" t="s">
        <v>146</v>
      </c>
      <c r="C308" s="494">
        <v>82983.100000000006</v>
      </c>
      <c r="D308" s="495">
        <v>83325.083333333328</v>
      </c>
      <c r="E308" s="495">
        <v>82158.016666666663</v>
      </c>
      <c r="F308" s="495">
        <v>81332.933333333334</v>
      </c>
      <c r="G308" s="495">
        <v>80165.866666666669</v>
      </c>
      <c r="H308" s="495">
        <v>84150.166666666657</v>
      </c>
      <c r="I308" s="495">
        <v>85317.233333333337</v>
      </c>
      <c r="J308" s="495">
        <v>86142.316666666651</v>
      </c>
      <c r="K308" s="494">
        <v>84492.15</v>
      </c>
      <c r="L308" s="494">
        <v>82500</v>
      </c>
      <c r="M308" s="494">
        <v>0.19674</v>
      </c>
    </row>
    <row r="309" spans="1:13">
      <c r="A309" s="254">
        <v>299</v>
      </c>
      <c r="B309" s="497" t="s">
        <v>143</v>
      </c>
      <c r="C309" s="494">
        <v>1131.25</v>
      </c>
      <c r="D309" s="495">
        <v>1128.8166666666666</v>
      </c>
      <c r="E309" s="495">
        <v>1114.6333333333332</v>
      </c>
      <c r="F309" s="495">
        <v>1098.0166666666667</v>
      </c>
      <c r="G309" s="495">
        <v>1083.8333333333333</v>
      </c>
      <c r="H309" s="495">
        <v>1145.4333333333332</v>
      </c>
      <c r="I309" s="495">
        <v>1159.6166666666666</v>
      </c>
      <c r="J309" s="495">
        <v>1176.2333333333331</v>
      </c>
      <c r="K309" s="494">
        <v>1143</v>
      </c>
      <c r="L309" s="494">
        <v>1112.2</v>
      </c>
      <c r="M309" s="494">
        <v>6.3374499999999996</v>
      </c>
    </row>
    <row r="310" spans="1:13">
      <c r="A310" s="254">
        <v>300</v>
      </c>
      <c r="B310" s="497" t="s">
        <v>436</v>
      </c>
      <c r="C310" s="494">
        <v>3602.95</v>
      </c>
      <c r="D310" s="495">
        <v>3604.25</v>
      </c>
      <c r="E310" s="495">
        <v>3591.55</v>
      </c>
      <c r="F310" s="495">
        <v>3580.15</v>
      </c>
      <c r="G310" s="495">
        <v>3567.4500000000003</v>
      </c>
      <c r="H310" s="495">
        <v>3615.65</v>
      </c>
      <c r="I310" s="495">
        <v>3628.35</v>
      </c>
      <c r="J310" s="495">
        <v>3639.75</v>
      </c>
      <c r="K310" s="494">
        <v>3616.95</v>
      </c>
      <c r="L310" s="494">
        <v>3592.85</v>
      </c>
      <c r="M310" s="494">
        <v>3.2719999999999999E-2</v>
      </c>
    </row>
    <row r="311" spans="1:13">
      <c r="A311" s="254">
        <v>301</v>
      </c>
      <c r="B311" s="497" t="s">
        <v>437</v>
      </c>
      <c r="C311" s="494">
        <v>286.5</v>
      </c>
      <c r="D311" s="495">
        <v>285.5</v>
      </c>
      <c r="E311" s="495">
        <v>280.89999999999998</v>
      </c>
      <c r="F311" s="495">
        <v>275.29999999999995</v>
      </c>
      <c r="G311" s="495">
        <v>270.69999999999993</v>
      </c>
      <c r="H311" s="495">
        <v>291.10000000000002</v>
      </c>
      <c r="I311" s="495">
        <v>295.70000000000005</v>
      </c>
      <c r="J311" s="495">
        <v>301.30000000000007</v>
      </c>
      <c r="K311" s="494">
        <v>290.10000000000002</v>
      </c>
      <c r="L311" s="494">
        <v>279.89999999999998</v>
      </c>
      <c r="M311" s="494">
        <v>0.97755999999999998</v>
      </c>
    </row>
    <row r="312" spans="1:13">
      <c r="A312" s="254">
        <v>302</v>
      </c>
      <c r="B312" s="497" t="s">
        <v>137</v>
      </c>
      <c r="C312" s="494">
        <v>195.1</v>
      </c>
      <c r="D312" s="495">
        <v>196.13333333333333</v>
      </c>
      <c r="E312" s="495">
        <v>192.96666666666664</v>
      </c>
      <c r="F312" s="495">
        <v>190.83333333333331</v>
      </c>
      <c r="G312" s="495">
        <v>187.66666666666663</v>
      </c>
      <c r="H312" s="495">
        <v>198.26666666666665</v>
      </c>
      <c r="I312" s="495">
        <v>201.43333333333334</v>
      </c>
      <c r="J312" s="495">
        <v>203.56666666666666</v>
      </c>
      <c r="K312" s="494">
        <v>199.3</v>
      </c>
      <c r="L312" s="494">
        <v>194</v>
      </c>
      <c r="M312" s="494">
        <v>79.108329999999995</v>
      </c>
    </row>
    <row r="313" spans="1:13">
      <c r="A313" s="254">
        <v>303</v>
      </c>
      <c r="B313" s="497" t="s">
        <v>136</v>
      </c>
      <c r="C313" s="494">
        <v>795.15</v>
      </c>
      <c r="D313" s="495">
        <v>799.7166666666667</v>
      </c>
      <c r="E313" s="495">
        <v>788.43333333333339</v>
      </c>
      <c r="F313" s="495">
        <v>781.7166666666667</v>
      </c>
      <c r="G313" s="495">
        <v>770.43333333333339</v>
      </c>
      <c r="H313" s="495">
        <v>806.43333333333339</v>
      </c>
      <c r="I313" s="495">
        <v>817.7166666666667</v>
      </c>
      <c r="J313" s="495">
        <v>824.43333333333339</v>
      </c>
      <c r="K313" s="494">
        <v>811</v>
      </c>
      <c r="L313" s="494">
        <v>793</v>
      </c>
      <c r="M313" s="494">
        <v>33.24494</v>
      </c>
    </row>
    <row r="314" spans="1:13">
      <c r="A314" s="254">
        <v>304</v>
      </c>
      <c r="B314" s="497" t="s">
        <v>438</v>
      </c>
      <c r="C314" s="494">
        <v>164.75</v>
      </c>
      <c r="D314" s="495">
        <v>165.98333333333332</v>
      </c>
      <c r="E314" s="495">
        <v>163.06666666666663</v>
      </c>
      <c r="F314" s="495">
        <v>161.38333333333333</v>
      </c>
      <c r="G314" s="495">
        <v>158.46666666666664</v>
      </c>
      <c r="H314" s="495">
        <v>167.66666666666663</v>
      </c>
      <c r="I314" s="495">
        <v>170.58333333333331</v>
      </c>
      <c r="J314" s="495">
        <v>172.26666666666662</v>
      </c>
      <c r="K314" s="494">
        <v>168.9</v>
      </c>
      <c r="L314" s="494">
        <v>164.3</v>
      </c>
      <c r="M314" s="494">
        <v>1.2396199999999999</v>
      </c>
    </row>
    <row r="315" spans="1:13">
      <c r="A315" s="254">
        <v>305</v>
      </c>
      <c r="B315" s="497" t="s">
        <v>439</v>
      </c>
      <c r="C315" s="494">
        <v>215.85</v>
      </c>
      <c r="D315" s="495">
        <v>218.08333333333334</v>
      </c>
      <c r="E315" s="495">
        <v>212.76666666666668</v>
      </c>
      <c r="F315" s="495">
        <v>209.68333333333334</v>
      </c>
      <c r="G315" s="495">
        <v>204.36666666666667</v>
      </c>
      <c r="H315" s="495">
        <v>221.16666666666669</v>
      </c>
      <c r="I315" s="495">
        <v>226.48333333333335</v>
      </c>
      <c r="J315" s="495">
        <v>229.56666666666669</v>
      </c>
      <c r="K315" s="494">
        <v>223.4</v>
      </c>
      <c r="L315" s="494">
        <v>215</v>
      </c>
      <c r="M315" s="494">
        <v>1.7141500000000001</v>
      </c>
    </row>
    <row r="316" spans="1:13">
      <c r="A316" s="254">
        <v>306</v>
      </c>
      <c r="B316" s="497" t="s">
        <v>440</v>
      </c>
      <c r="C316" s="494">
        <v>535.70000000000005</v>
      </c>
      <c r="D316" s="495">
        <v>535.88333333333333</v>
      </c>
      <c r="E316" s="495">
        <v>524.76666666666665</v>
      </c>
      <c r="F316" s="495">
        <v>513.83333333333337</v>
      </c>
      <c r="G316" s="495">
        <v>502.7166666666667</v>
      </c>
      <c r="H316" s="495">
        <v>546.81666666666661</v>
      </c>
      <c r="I316" s="495">
        <v>557.93333333333317</v>
      </c>
      <c r="J316" s="495">
        <v>568.86666666666656</v>
      </c>
      <c r="K316" s="494">
        <v>547</v>
      </c>
      <c r="L316" s="494">
        <v>524.95000000000005</v>
      </c>
      <c r="M316" s="494">
        <v>0.58365</v>
      </c>
    </row>
    <row r="317" spans="1:13">
      <c r="A317" s="254">
        <v>307</v>
      </c>
      <c r="B317" s="497" t="s">
        <v>138</v>
      </c>
      <c r="C317" s="494">
        <v>157.5</v>
      </c>
      <c r="D317" s="495">
        <v>157.80000000000001</v>
      </c>
      <c r="E317" s="495">
        <v>155.50000000000003</v>
      </c>
      <c r="F317" s="495">
        <v>153.50000000000003</v>
      </c>
      <c r="G317" s="495">
        <v>151.20000000000005</v>
      </c>
      <c r="H317" s="495">
        <v>159.80000000000001</v>
      </c>
      <c r="I317" s="495">
        <v>162.09999999999997</v>
      </c>
      <c r="J317" s="495">
        <v>164.1</v>
      </c>
      <c r="K317" s="494">
        <v>160.1</v>
      </c>
      <c r="L317" s="494">
        <v>155.80000000000001</v>
      </c>
      <c r="M317" s="494">
        <v>66.264240000000001</v>
      </c>
    </row>
    <row r="318" spans="1:13">
      <c r="A318" s="254">
        <v>308</v>
      </c>
      <c r="B318" s="497" t="s">
        <v>261</v>
      </c>
      <c r="C318" s="494">
        <v>39.1</v>
      </c>
      <c r="D318" s="495">
        <v>39.266666666666673</v>
      </c>
      <c r="E318" s="495">
        <v>38.833333333333343</v>
      </c>
      <c r="F318" s="495">
        <v>38.56666666666667</v>
      </c>
      <c r="G318" s="495">
        <v>38.13333333333334</v>
      </c>
      <c r="H318" s="495">
        <v>39.533333333333346</v>
      </c>
      <c r="I318" s="495">
        <v>39.966666666666669</v>
      </c>
      <c r="J318" s="495">
        <v>40.233333333333348</v>
      </c>
      <c r="K318" s="494">
        <v>39.700000000000003</v>
      </c>
      <c r="L318" s="494">
        <v>39</v>
      </c>
      <c r="M318" s="494">
        <v>7.5958399999999999</v>
      </c>
    </row>
    <row r="319" spans="1:13">
      <c r="A319" s="254">
        <v>309</v>
      </c>
      <c r="B319" s="497" t="s">
        <v>139</v>
      </c>
      <c r="C319" s="494">
        <v>414.65</v>
      </c>
      <c r="D319" s="495">
        <v>412.75</v>
      </c>
      <c r="E319" s="495">
        <v>409.9</v>
      </c>
      <c r="F319" s="495">
        <v>405.15</v>
      </c>
      <c r="G319" s="495">
        <v>402.29999999999995</v>
      </c>
      <c r="H319" s="495">
        <v>417.5</v>
      </c>
      <c r="I319" s="495">
        <v>420.35</v>
      </c>
      <c r="J319" s="495">
        <v>425.1</v>
      </c>
      <c r="K319" s="494">
        <v>415.6</v>
      </c>
      <c r="L319" s="494">
        <v>408</v>
      </c>
      <c r="M319" s="494">
        <v>19.172740000000001</v>
      </c>
    </row>
    <row r="320" spans="1:13">
      <c r="A320" s="254">
        <v>310</v>
      </c>
      <c r="B320" s="497" t="s">
        <v>140</v>
      </c>
      <c r="C320" s="494">
        <v>6826.85</v>
      </c>
      <c r="D320" s="495">
        <v>6857.666666666667</v>
      </c>
      <c r="E320" s="495">
        <v>6776.0333333333338</v>
      </c>
      <c r="F320" s="495">
        <v>6725.2166666666672</v>
      </c>
      <c r="G320" s="495">
        <v>6643.5833333333339</v>
      </c>
      <c r="H320" s="495">
        <v>6908.4833333333336</v>
      </c>
      <c r="I320" s="495">
        <v>6990.1166666666668</v>
      </c>
      <c r="J320" s="495">
        <v>7040.9333333333334</v>
      </c>
      <c r="K320" s="494">
        <v>6939.3</v>
      </c>
      <c r="L320" s="494">
        <v>6806.85</v>
      </c>
      <c r="M320" s="494">
        <v>6.0455300000000003</v>
      </c>
    </row>
    <row r="321" spans="1:13">
      <c r="A321" s="254">
        <v>311</v>
      </c>
      <c r="B321" s="497" t="s">
        <v>142</v>
      </c>
      <c r="C321" s="494">
        <v>893.85</v>
      </c>
      <c r="D321" s="495">
        <v>897.35</v>
      </c>
      <c r="E321" s="495">
        <v>884.95</v>
      </c>
      <c r="F321" s="495">
        <v>876.05000000000007</v>
      </c>
      <c r="G321" s="495">
        <v>863.65000000000009</v>
      </c>
      <c r="H321" s="495">
        <v>906.25</v>
      </c>
      <c r="I321" s="495">
        <v>918.64999999999986</v>
      </c>
      <c r="J321" s="495">
        <v>927.55</v>
      </c>
      <c r="K321" s="494">
        <v>909.75</v>
      </c>
      <c r="L321" s="494">
        <v>888.45</v>
      </c>
      <c r="M321" s="494">
        <v>7.3430999999999997</v>
      </c>
    </row>
    <row r="322" spans="1:13">
      <c r="A322" s="254">
        <v>312</v>
      </c>
      <c r="B322" s="497" t="s">
        <v>441</v>
      </c>
      <c r="C322" s="494">
        <v>2382.0500000000002</v>
      </c>
      <c r="D322" s="495">
        <v>2369.0166666666669</v>
      </c>
      <c r="E322" s="495">
        <v>2268.0333333333338</v>
      </c>
      <c r="F322" s="495">
        <v>2154.0166666666669</v>
      </c>
      <c r="G322" s="495">
        <v>2053.0333333333338</v>
      </c>
      <c r="H322" s="495">
        <v>2483.0333333333338</v>
      </c>
      <c r="I322" s="495">
        <v>2584.0166666666664</v>
      </c>
      <c r="J322" s="495">
        <v>2698.0333333333338</v>
      </c>
      <c r="K322" s="494">
        <v>2470</v>
      </c>
      <c r="L322" s="494">
        <v>2255</v>
      </c>
      <c r="M322" s="494">
        <v>6.7037699999999996</v>
      </c>
    </row>
    <row r="323" spans="1:13">
      <c r="A323" s="254">
        <v>313</v>
      </c>
      <c r="B323" s="497" t="s">
        <v>144</v>
      </c>
      <c r="C323" s="494">
        <v>2217.4</v>
      </c>
      <c r="D323" s="495">
        <v>2206.75</v>
      </c>
      <c r="E323" s="495">
        <v>2179.85</v>
      </c>
      <c r="F323" s="495">
        <v>2142.2999999999997</v>
      </c>
      <c r="G323" s="495">
        <v>2115.3999999999996</v>
      </c>
      <c r="H323" s="495">
        <v>2244.3000000000002</v>
      </c>
      <c r="I323" s="495">
        <v>2271.1999999999998</v>
      </c>
      <c r="J323" s="495">
        <v>2308.7500000000005</v>
      </c>
      <c r="K323" s="494">
        <v>2233.65</v>
      </c>
      <c r="L323" s="494">
        <v>2169.1999999999998</v>
      </c>
      <c r="M323" s="494">
        <v>14.991059999999999</v>
      </c>
    </row>
    <row r="324" spans="1:13">
      <c r="A324" s="254">
        <v>314</v>
      </c>
      <c r="B324" s="497" t="s">
        <v>442</v>
      </c>
      <c r="C324" s="494">
        <v>102</v>
      </c>
      <c r="D324" s="495">
        <v>102.7</v>
      </c>
      <c r="E324" s="495">
        <v>100.35000000000001</v>
      </c>
      <c r="F324" s="495">
        <v>98.7</v>
      </c>
      <c r="G324" s="495">
        <v>96.350000000000009</v>
      </c>
      <c r="H324" s="495">
        <v>104.35000000000001</v>
      </c>
      <c r="I324" s="495">
        <v>106.7</v>
      </c>
      <c r="J324" s="495">
        <v>108.35000000000001</v>
      </c>
      <c r="K324" s="494">
        <v>105.05</v>
      </c>
      <c r="L324" s="494">
        <v>101.05</v>
      </c>
      <c r="M324" s="494">
        <v>9.0441800000000008</v>
      </c>
    </row>
    <row r="325" spans="1:13">
      <c r="A325" s="254">
        <v>315</v>
      </c>
      <c r="B325" s="497" t="s">
        <v>443</v>
      </c>
      <c r="C325" s="494">
        <v>540.4</v>
      </c>
      <c r="D325" s="495">
        <v>540.80000000000007</v>
      </c>
      <c r="E325" s="495">
        <v>536.60000000000014</v>
      </c>
      <c r="F325" s="495">
        <v>532.80000000000007</v>
      </c>
      <c r="G325" s="495">
        <v>528.60000000000014</v>
      </c>
      <c r="H325" s="495">
        <v>544.60000000000014</v>
      </c>
      <c r="I325" s="495">
        <v>548.80000000000018</v>
      </c>
      <c r="J325" s="495">
        <v>552.60000000000014</v>
      </c>
      <c r="K325" s="494">
        <v>545</v>
      </c>
      <c r="L325" s="494">
        <v>537</v>
      </c>
      <c r="M325" s="494">
        <v>1.66649</v>
      </c>
    </row>
    <row r="326" spans="1:13">
      <c r="A326" s="254">
        <v>316</v>
      </c>
      <c r="B326" s="497" t="s">
        <v>754</v>
      </c>
      <c r="C326" s="494">
        <v>193.5</v>
      </c>
      <c r="D326" s="495">
        <v>193.0333333333333</v>
      </c>
      <c r="E326" s="495">
        <v>188.6666666666666</v>
      </c>
      <c r="F326" s="495">
        <v>183.83333333333329</v>
      </c>
      <c r="G326" s="495">
        <v>179.46666666666658</v>
      </c>
      <c r="H326" s="495">
        <v>197.86666666666662</v>
      </c>
      <c r="I326" s="495">
        <v>202.23333333333329</v>
      </c>
      <c r="J326" s="495">
        <v>207.06666666666663</v>
      </c>
      <c r="K326" s="494">
        <v>197.4</v>
      </c>
      <c r="L326" s="494">
        <v>188.2</v>
      </c>
      <c r="M326" s="494">
        <v>19.548719999999999</v>
      </c>
    </row>
    <row r="327" spans="1:13">
      <c r="A327" s="254">
        <v>317</v>
      </c>
      <c r="B327" s="497" t="s">
        <v>145</v>
      </c>
      <c r="C327" s="494">
        <v>216.85</v>
      </c>
      <c r="D327" s="495">
        <v>216.45000000000002</v>
      </c>
      <c r="E327" s="495">
        <v>214.40000000000003</v>
      </c>
      <c r="F327" s="495">
        <v>211.95000000000002</v>
      </c>
      <c r="G327" s="495">
        <v>209.90000000000003</v>
      </c>
      <c r="H327" s="495">
        <v>218.90000000000003</v>
      </c>
      <c r="I327" s="495">
        <v>220.95000000000005</v>
      </c>
      <c r="J327" s="495">
        <v>223.40000000000003</v>
      </c>
      <c r="K327" s="494">
        <v>218.5</v>
      </c>
      <c r="L327" s="494">
        <v>214</v>
      </c>
      <c r="M327" s="494">
        <v>141.22714999999999</v>
      </c>
    </row>
    <row r="328" spans="1:13">
      <c r="A328" s="254">
        <v>318</v>
      </c>
      <c r="B328" s="497" t="s">
        <v>444</v>
      </c>
      <c r="C328" s="494">
        <v>645.54999999999995</v>
      </c>
      <c r="D328" s="495">
        <v>644.83333333333337</v>
      </c>
      <c r="E328" s="495">
        <v>638.7166666666667</v>
      </c>
      <c r="F328" s="495">
        <v>631.88333333333333</v>
      </c>
      <c r="G328" s="495">
        <v>625.76666666666665</v>
      </c>
      <c r="H328" s="495">
        <v>651.66666666666674</v>
      </c>
      <c r="I328" s="495">
        <v>657.7833333333333</v>
      </c>
      <c r="J328" s="495">
        <v>664.61666666666679</v>
      </c>
      <c r="K328" s="494">
        <v>650.95000000000005</v>
      </c>
      <c r="L328" s="494">
        <v>638</v>
      </c>
      <c r="M328" s="494">
        <v>0.58740999999999999</v>
      </c>
    </row>
    <row r="329" spans="1:13">
      <c r="A329" s="254">
        <v>319</v>
      </c>
      <c r="B329" s="497" t="s">
        <v>262</v>
      </c>
      <c r="C329" s="494">
        <v>1760.35</v>
      </c>
      <c r="D329" s="495">
        <v>1776.8166666666666</v>
      </c>
      <c r="E329" s="495">
        <v>1728.6333333333332</v>
      </c>
      <c r="F329" s="495">
        <v>1696.9166666666665</v>
      </c>
      <c r="G329" s="495">
        <v>1648.7333333333331</v>
      </c>
      <c r="H329" s="495">
        <v>1808.5333333333333</v>
      </c>
      <c r="I329" s="495">
        <v>1856.7166666666667</v>
      </c>
      <c r="J329" s="495">
        <v>1888.4333333333334</v>
      </c>
      <c r="K329" s="494">
        <v>1825</v>
      </c>
      <c r="L329" s="494">
        <v>1745.1</v>
      </c>
      <c r="M329" s="494">
        <v>10.21233</v>
      </c>
    </row>
    <row r="330" spans="1:13">
      <c r="A330" s="254">
        <v>320</v>
      </c>
      <c r="B330" s="497" t="s">
        <v>445</v>
      </c>
      <c r="C330" s="494">
        <v>1505</v>
      </c>
      <c r="D330" s="495">
        <v>1507.2333333333333</v>
      </c>
      <c r="E330" s="495">
        <v>1487.7666666666667</v>
      </c>
      <c r="F330" s="495">
        <v>1470.5333333333333</v>
      </c>
      <c r="G330" s="495">
        <v>1451.0666666666666</v>
      </c>
      <c r="H330" s="495">
        <v>1524.4666666666667</v>
      </c>
      <c r="I330" s="495">
        <v>1543.9333333333334</v>
      </c>
      <c r="J330" s="495">
        <v>1561.1666666666667</v>
      </c>
      <c r="K330" s="494">
        <v>1526.7</v>
      </c>
      <c r="L330" s="494">
        <v>1490</v>
      </c>
      <c r="M330" s="494">
        <v>2.76755</v>
      </c>
    </row>
    <row r="331" spans="1:13">
      <c r="A331" s="254">
        <v>321</v>
      </c>
      <c r="B331" s="497" t="s">
        <v>147</v>
      </c>
      <c r="C331" s="494">
        <v>1237</v>
      </c>
      <c r="D331" s="495">
        <v>1230.6666666666667</v>
      </c>
      <c r="E331" s="495">
        <v>1216.3333333333335</v>
      </c>
      <c r="F331" s="495">
        <v>1195.6666666666667</v>
      </c>
      <c r="G331" s="495">
        <v>1181.3333333333335</v>
      </c>
      <c r="H331" s="495">
        <v>1251.3333333333335</v>
      </c>
      <c r="I331" s="495">
        <v>1265.666666666667</v>
      </c>
      <c r="J331" s="495">
        <v>1286.3333333333335</v>
      </c>
      <c r="K331" s="494">
        <v>1245</v>
      </c>
      <c r="L331" s="494">
        <v>1210</v>
      </c>
      <c r="M331" s="494">
        <v>14.895149999999999</v>
      </c>
    </row>
    <row r="332" spans="1:13">
      <c r="A332" s="254">
        <v>322</v>
      </c>
      <c r="B332" s="497" t="s">
        <v>263</v>
      </c>
      <c r="C332" s="494">
        <v>908.15</v>
      </c>
      <c r="D332" s="495">
        <v>891.1</v>
      </c>
      <c r="E332" s="495">
        <v>867.75</v>
      </c>
      <c r="F332" s="495">
        <v>827.35</v>
      </c>
      <c r="G332" s="495">
        <v>804</v>
      </c>
      <c r="H332" s="495">
        <v>931.5</v>
      </c>
      <c r="I332" s="495">
        <v>954.85000000000014</v>
      </c>
      <c r="J332" s="495">
        <v>995.25</v>
      </c>
      <c r="K332" s="494">
        <v>914.45</v>
      </c>
      <c r="L332" s="494">
        <v>850.7</v>
      </c>
      <c r="M332" s="494">
        <v>12.86317</v>
      </c>
    </row>
    <row r="333" spans="1:13">
      <c r="A333" s="254">
        <v>323</v>
      </c>
      <c r="B333" s="497" t="s">
        <v>149</v>
      </c>
      <c r="C333" s="494">
        <v>46.8</v>
      </c>
      <c r="D333" s="495">
        <v>46.75</v>
      </c>
      <c r="E333" s="495">
        <v>45.25</v>
      </c>
      <c r="F333" s="495">
        <v>43.7</v>
      </c>
      <c r="G333" s="495">
        <v>42.2</v>
      </c>
      <c r="H333" s="495">
        <v>48.3</v>
      </c>
      <c r="I333" s="495">
        <v>49.8</v>
      </c>
      <c r="J333" s="495">
        <v>51.349999999999994</v>
      </c>
      <c r="K333" s="494">
        <v>48.25</v>
      </c>
      <c r="L333" s="494">
        <v>45.2</v>
      </c>
      <c r="M333" s="494">
        <v>257.78769999999997</v>
      </c>
    </row>
    <row r="334" spans="1:13">
      <c r="A334" s="254">
        <v>324</v>
      </c>
      <c r="B334" s="497" t="s">
        <v>150</v>
      </c>
      <c r="C334" s="494">
        <v>80.75</v>
      </c>
      <c r="D334" s="495">
        <v>81.11666666666666</v>
      </c>
      <c r="E334" s="495">
        <v>79.633333333333326</v>
      </c>
      <c r="F334" s="495">
        <v>78.516666666666666</v>
      </c>
      <c r="G334" s="495">
        <v>77.033333333333331</v>
      </c>
      <c r="H334" s="495">
        <v>82.23333333333332</v>
      </c>
      <c r="I334" s="495">
        <v>83.71666666666664</v>
      </c>
      <c r="J334" s="495">
        <v>84.833333333333314</v>
      </c>
      <c r="K334" s="494">
        <v>82.6</v>
      </c>
      <c r="L334" s="494">
        <v>80</v>
      </c>
      <c r="M334" s="494">
        <v>78.404589999999999</v>
      </c>
    </row>
    <row r="335" spans="1:13">
      <c r="A335" s="254">
        <v>325</v>
      </c>
      <c r="B335" s="497" t="s">
        <v>446</v>
      </c>
      <c r="C335" s="494">
        <v>514.75</v>
      </c>
      <c r="D335" s="495">
        <v>517</v>
      </c>
      <c r="E335" s="495">
        <v>510.25</v>
      </c>
      <c r="F335" s="495">
        <v>505.75</v>
      </c>
      <c r="G335" s="495">
        <v>499</v>
      </c>
      <c r="H335" s="495">
        <v>521.5</v>
      </c>
      <c r="I335" s="495">
        <v>528.25</v>
      </c>
      <c r="J335" s="495">
        <v>532.75</v>
      </c>
      <c r="K335" s="494">
        <v>523.75</v>
      </c>
      <c r="L335" s="494">
        <v>512.5</v>
      </c>
      <c r="M335" s="494">
        <v>0.51863999999999999</v>
      </c>
    </row>
    <row r="336" spans="1:13">
      <c r="A336" s="254">
        <v>326</v>
      </c>
      <c r="B336" s="497" t="s">
        <v>264</v>
      </c>
      <c r="C336" s="494">
        <v>24.4</v>
      </c>
      <c r="D336" s="495">
        <v>24.433333333333334</v>
      </c>
      <c r="E336" s="495">
        <v>24.266666666666666</v>
      </c>
      <c r="F336" s="495">
        <v>24.133333333333333</v>
      </c>
      <c r="G336" s="495">
        <v>23.966666666666665</v>
      </c>
      <c r="H336" s="495">
        <v>24.566666666666666</v>
      </c>
      <c r="I336" s="495">
        <v>24.733333333333331</v>
      </c>
      <c r="J336" s="495">
        <v>24.866666666666667</v>
      </c>
      <c r="K336" s="494">
        <v>24.6</v>
      </c>
      <c r="L336" s="494">
        <v>24.3</v>
      </c>
      <c r="M336" s="494">
        <v>17.302240000000001</v>
      </c>
    </row>
    <row r="337" spans="1:13">
      <c r="A337" s="254">
        <v>327</v>
      </c>
      <c r="B337" s="497" t="s">
        <v>447</v>
      </c>
      <c r="C337" s="494">
        <v>48.95</v>
      </c>
      <c r="D337" s="495">
        <v>49.216666666666669</v>
      </c>
      <c r="E337" s="495">
        <v>48.483333333333334</v>
      </c>
      <c r="F337" s="495">
        <v>48.016666666666666</v>
      </c>
      <c r="G337" s="495">
        <v>47.283333333333331</v>
      </c>
      <c r="H337" s="495">
        <v>49.683333333333337</v>
      </c>
      <c r="I337" s="495">
        <v>50.416666666666671</v>
      </c>
      <c r="J337" s="495">
        <v>50.88333333333334</v>
      </c>
      <c r="K337" s="494">
        <v>49.95</v>
      </c>
      <c r="L337" s="494">
        <v>48.75</v>
      </c>
      <c r="M337" s="494">
        <v>21.86458</v>
      </c>
    </row>
    <row r="338" spans="1:13">
      <c r="A338" s="254">
        <v>328</v>
      </c>
      <c r="B338" s="497" t="s">
        <v>152</v>
      </c>
      <c r="C338" s="494">
        <v>144.19999999999999</v>
      </c>
      <c r="D338" s="495">
        <v>143.31666666666666</v>
      </c>
      <c r="E338" s="495">
        <v>140.88333333333333</v>
      </c>
      <c r="F338" s="495">
        <v>137.56666666666666</v>
      </c>
      <c r="G338" s="495">
        <v>135.13333333333333</v>
      </c>
      <c r="H338" s="495">
        <v>146.63333333333333</v>
      </c>
      <c r="I338" s="495">
        <v>149.06666666666666</v>
      </c>
      <c r="J338" s="495">
        <v>152.38333333333333</v>
      </c>
      <c r="K338" s="494">
        <v>145.75</v>
      </c>
      <c r="L338" s="494">
        <v>140</v>
      </c>
      <c r="M338" s="494">
        <v>202.37709000000001</v>
      </c>
    </row>
    <row r="339" spans="1:13">
      <c r="A339" s="254">
        <v>329</v>
      </c>
      <c r="B339" s="497" t="s">
        <v>694</v>
      </c>
      <c r="C339" s="494">
        <v>180.9</v>
      </c>
      <c r="D339" s="495">
        <v>182.93333333333331</v>
      </c>
      <c r="E339" s="495">
        <v>177.96666666666661</v>
      </c>
      <c r="F339" s="495">
        <v>175.0333333333333</v>
      </c>
      <c r="G339" s="495">
        <v>170.06666666666661</v>
      </c>
      <c r="H339" s="495">
        <v>185.86666666666662</v>
      </c>
      <c r="I339" s="495">
        <v>190.83333333333331</v>
      </c>
      <c r="J339" s="495">
        <v>193.76666666666662</v>
      </c>
      <c r="K339" s="494">
        <v>187.9</v>
      </c>
      <c r="L339" s="494">
        <v>180</v>
      </c>
      <c r="M339" s="494">
        <v>7.6145199999999997</v>
      </c>
    </row>
    <row r="340" spans="1:13">
      <c r="A340" s="254">
        <v>330</v>
      </c>
      <c r="B340" s="497" t="s">
        <v>153</v>
      </c>
      <c r="C340" s="494">
        <v>105</v>
      </c>
      <c r="D340" s="495">
        <v>105.38333333333333</v>
      </c>
      <c r="E340" s="495">
        <v>104.31666666666665</v>
      </c>
      <c r="F340" s="495">
        <v>103.63333333333333</v>
      </c>
      <c r="G340" s="495">
        <v>102.56666666666665</v>
      </c>
      <c r="H340" s="495">
        <v>106.06666666666665</v>
      </c>
      <c r="I340" s="495">
        <v>107.13333333333331</v>
      </c>
      <c r="J340" s="495">
        <v>107.81666666666665</v>
      </c>
      <c r="K340" s="494">
        <v>106.45</v>
      </c>
      <c r="L340" s="494">
        <v>104.7</v>
      </c>
      <c r="M340" s="494">
        <v>113.94998</v>
      </c>
    </row>
    <row r="341" spans="1:13">
      <c r="A341" s="254">
        <v>331</v>
      </c>
      <c r="B341" s="497" t="s">
        <v>448</v>
      </c>
      <c r="C341" s="494">
        <v>430.4</v>
      </c>
      <c r="D341" s="495">
        <v>429.33333333333331</v>
      </c>
      <c r="E341" s="495">
        <v>425.16666666666663</v>
      </c>
      <c r="F341" s="495">
        <v>419.93333333333334</v>
      </c>
      <c r="G341" s="495">
        <v>415.76666666666665</v>
      </c>
      <c r="H341" s="495">
        <v>434.56666666666661</v>
      </c>
      <c r="I341" s="495">
        <v>438.73333333333323</v>
      </c>
      <c r="J341" s="495">
        <v>443.96666666666658</v>
      </c>
      <c r="K341" s="494">
        <v>433.5</v>
      </c>
      <c r="L341" s="494">
        <v>424.1</v>
      </c>
      <c r="M341" s="494">
        <v>2.3910499999999999</v>
      </c>
    </row>
    <row r="342" spans="1:13">
      <c r="A342" s="254">
        <v>332</v>
      </c>
      <c r="B342" s="497" t="s">
        <v>148</v>
      </c>
      <c r="C342" s="494">
        <v>60.35</v>
      </c>
      <c r="D342" s="495">
        <v>60.483333333333327</v>
      </c>
      <c r="E342" s="495">
        <v>59.216666666666654</v>
      </c>
      <c r="F342" s="495">
        <v>58.083333333333329</v>
      </c>
      <c r="G342" s="495">
        <v>56.816666666666656</v>
      </c>
      <c r="H342" s="495">
        <v>61.616666666666653</v>
      </c>
      <c r="I342" s="495">
        <v>62.883333333333319</v>
      </c>
      <c r="J342" s="495">
        <v>64.016666666666652</v>
      </c>
      <c r="K342" s="494">
        <v>61.75</v>
      </c>
      <c r="L342" s="494">
        <v>59.35</v>
      </c>
      <c r="M342" s="494">
        <v>383.85798</v>
      </c>
    </row>
    <row r="343" spans="1:13">
      <c r="A343" s="254">
        <v>333</v>
      </c>
      <c r="B343" s="497" t="s">
        <v>449</v>
      </c>
      <c r="C343" s="494">
        <v>60.4</v>
      </c>
      <c r="D343" s="495">
        <v>60.050000000000004</v>
      </c>
      <c r="E343" s="495">
        <v>55.95</v>
      </c>
      <c r="F343" s="495">
        <v>51.5</v>
      </c>
      <c r="G343" s="495">
        <v>47.4</v>
      </c>
      <c r="H343" s="495">
        <v>64.5</v>
      </c>
      <c r="I343" s="495">
        <v>68.600000000000023</v>
      </c>
      <c r="J343" s="495">
        <v>73.050000000000011</v>
      </c>
      <c r="K343" s="494">
        <v>64.150000000000006</v>
      </c>
      <c r="L343" s="494">
        <v>55.6</v>
      </c>
      <c r="M343" s="494">
        <v>146.05122</v>
      </c>
    </row>
    <row r="344" spans="1:13">
      <c r="A344" s="254">
        <v>334</v>
      </c>
      <c r="B344" s="497" t="s">
        <v>450</v>
      </c>
      <c r="C344" s="494">
        <v>3050.5</v>
      </c>
      <c r="D344" s="495">
        <v>3072.2166666666667</v>
      </c>
      <c r="E344" s="495">
        <v>2987.7833333333333</v>
      </c>
      <c r="F344" s="495">
        <v>2925.0666666666666</v>
      </c>
      <c r="G344" s="495">
        <v>2840.6333333333332</v>
      </c>
      <c r="H344" s="495">
        <v>3134.9333333333334</v>
      </c>
      <c r="I344" s="495">
        <v>3219.3666666666668</v>
      </c>
      <c r="J344" s="495">
        <v>3282.0833333333335</v>
      </c>
      <c r="K344" s="494">
        <v>3156.65</v>
      </c>
      <c r="L344" s="494">
        <v>3009.5</v>
      </c>
      <c r="M344" s="494">
        <v>5.1761499999999998</v>
      </c>
    </row>
    <row r="345" spans="1:13">
      <c r="A345" s="254">
        <v>335</v>
      </c>
      <c r="B345" s="497" t="s">
        <v>755</v>
      </c>
      <c r="C345" s="494">
        <v>81.400000000000006</v>
      </c>
      <c r="D345" s="495">
        <v>81.733333333333334</v>
      </c>
      <c r="E345" s="495">
        <v>80.316666666666663</v>
      </c>
      <c r="F345" s="495">
        <v>79.233333333333334</v>
      </c>
      <c r="G345" s="495">
        <v>77.816666666666663</v>
      </c>
      <c r="H345" s="495">
        <v>82.816666666666663</v>
      </c>
      <c r="I345" s="495">
        <v>84.23333333333332</v>
      </c>
      <c r="J345" s="495">
        <v>85.316666666666663</v>
      </c>
      <c r="K345" s="494">
        <v>83.15</v>
      </c>
      <c r="L345" s="494">
        <v>80.650000000000006</v>
      </c>
      <c r="M345" s="494">
        <v>1.10697</v>
      </c>
    </row>
    <row r="346" spans="1:13">
      <c r="A346" s="254">
        <v>336</v>
      </c>
      <c r="B346" s="497" t="s">
        <v>151</v>
      </c>
      <c r="C346" s="494">
        <v>17689.900000000001</v>
      </c>
      <c r="D346" s="495">
        <v>17591.916666666668</v>
      </c>
      <c r="E346" s="495">
        <v>17424.833333333336</v>
      </c>
      <c r="F346" s="495">
        <v>17159.766666666666</v>
      </c>
      <c r="G346" s="495">
        <v>16992.683333333334</v>
      </c>
      <c r="H346" s="495">
        <v>17856.983333333337</v>
      </c>
      <c r="I346" s="495">
        <v>18024.066666666673</v>
      </c>
      <c r="J346" s="495">
        <v>18289.133333333339</v>
      </c>
      <c r="K346" s="494">
        <v>17759</v>
      </c>
      <c r="L346" s="494">
        <v>17326.849999999999</v>
      </c>
      <c r="M346" s="494">
        <v>1.1800600000000001</v>
      </c>
    </row>
    <row r="347" spans="1:13">
      <c r="A347" s="254">
        <v>337</v>
      </c>
      <c r="B347" s="497" t="s">
        <v>791</v>
      </c>
      <c r="C347" s="494">
        <v>37.1</v>
      </c>
      <c r="D347" s="495">
        <v>37.383333333333333</v>
      </c>
      <c r="E347" s="495">
        <v>36.766666666666666</v>
      </c>
      <c r="F347" s="495">
        <v>36.43333333333333</v>
      </c>
      <c r="G347" s="495">
        <v>35.816666666666663</v>
      </c>
      <c r="H347" s="495">
        <v>37.716666666666669</v>
      </c>
      <c r="I347" s="495">
        <v>38.333333333333329</v>
      </c>
      <c r="J347" s="495">
        <v>38.666666666666671</v>
      </c>
      <c r="K347" s="494">
        <v>38</v>
      </c>
      <c r="L347" s="494">
        <v>37.049999999999997</v>
      </c>
      <c r="M347" s="494">
        <v>5.0715599999999998</v>
      </c>
    </row>
    <row r="348" spans="1:13">
      <c r="A348" s="254">
        <v>338</v>
      </c>
      <c r="B348" s="497" t="s">
        <v>451</v>
      </c>
      <c r="C348" s="494">
        <v>1989.2</v>
      </c>
      <c r="D348" s="495">
        <v>2004.7333333333333</v>
      </c>
      <c r="E348" s="495">
        <v>1964.4666666666667</v>
      </c>
      <c r="F348" s="495">
        <v>1939.7333333333333</v>
      </c>
      <c r="G348" s="495">
        <v>1899.4666666666667</v>
      </c>
      <c r="H348" s="495">
        <v>2029.4666666666667</v>
      </c>
      <c r="I348" s="495">
        <v>2069.7333333333336</v>
      </c>
      <c r="J348" s="495">
        <v>2094.4666666666667</v>
      </c>
      <c r="K348" s="494">
        <v>2045</v>
      </c>
      <c r="L348" s="494">
        <v>1980</v>
      </c>
      <c r="M348" s="494">
        <v>0.18593000000000001</v>
      </c>
    </row>
    <row r="349" spans="1:13">
      <c r="A349" s="254">
        <v>339</v>
      </c>
      <c r="B349" s="497" t="s">
        <v>790</v>
      </c>
      <c r="C349" s="494">
        <v>358.05</v>
      </c>
      <c r="D349" s="495">
        <v>353.88333333333338</v>
      </c>
      <c r="E349" s="495">
        <v>345.41666666666674</v>
      </c>
      <c r="F349" s="495">
        <v>332.78333333333336</v>
      </c>
      <c r="G349" s="495">
        <v>324.31666666666672</v>
      </c>
      <c r="H349" s="495">
        <v>366.51666666666677</v>
      </c>
      <c r="I349" s="495">
        <v>374.98333333333335</v>
      </c>
      <c r="J349" s="495">
        <v>387.61666666666679</v>
      </c>
      <c r="K349" s="494">
        <v>362.35</v>
      </c>
      <c r="L349" s="494">
        <v>341.25</v>
      </c>
      <c r="M349" s="494">
        <v>28.178629999999998</v>
      </c>
    </row>
    <row r="350" spans="1:13">
      <c r="A350" s="254">
        <v>340</v>
      </c>
      <c r="B350" s="497" t="s">
        <v>265</v>
      </c>
      <c r="C350" s="494">
        <v>580.04999999999995</v>
      </c>
      <c r="D350" s="495">
        <v>578.4666666666667</v>
      </c>
      <c r="E350" s="495">
        <v>574.48333333333335</v>
      </c>
      <c r="F350" s="495">
        <v>568.91666666666663</v>
      </c>
      <c r="G350" s="495">
        <v>564.93333333333328</v>
      </c>
      <c r="H350" s="495">
        <v>584.03333333333342</v>
      </c>
      <c r="I350" s="495">
        <v>588.01666666666677</v>
      </c>
      <c r="J350" s="495">
        <v>593.58333333333348</v>
      </c>
      <c r="K350" s="494">
        <v>582.45000000000005</v>
      </c>
      <c r="L350" s="494">
        <v>572.9</v>
      </c>
      <c r="M350" s="494">
        <v>1.1738200000000001</v>
      </c>
    </row>
    <row r="351" spans="1:13">
      <c r="A351" s="254">
        <v>341</v>
      </c>
      <c r="B351" s="497" t="s">
        <v>155</v>
      </c>
      <c r="C351" s="494">
        <v>103.6</v>
      </c>
      <c r="D351" s="495">
        <v>104.2</v>
      </c>
      <c r="E351" s="495">
        <v>102.7</v>
      </c>
      <c r="F351" s="495">
        <v>101.8</v>
      </c>
      <c r="G351" s="495">
        <v>100.3</v>
      </c>
      <c r="H351" s="495">
        <v>105.10000000000001</v>
      </c>
      <c r="I351" s="495">
        <v>106.60000000000001</v>
      </c>
      <c r="J351" s="495">
        <v>107.50000000000001</v>
      </c>
      <c r="K351" s="494">
        <v>105.7</v>
      </c>
      <c r="L351" s="494">
        <v>103.3</v>
      </c>
      <c r="M351" s="494">
        <v>261.05970000000002</v>
      </c>
    </row>
    <row r="352" spans="1:13">
      <c r="A352" s="254">
        <v>342</v>
      </c>
      <c r="B352" s="497" t="s">
        <v>154</v>
      </c>
      <c r="C352" s="494">
        <v>122.2</v>
      </c>
      <c r="D352" s="495">
        <v>122.75</v>
      </c>
      <c r="E352" s="495">
        <v>120.55</v>
      </c>
      <c r="F352" s="495">
        <v>118.89999999999999</v>
      </c>
      <c r="G352" s="495">
        <v>116.69999999999999</v>
      </c>
      <c r="H352" s="495">
        <v>124.4</v>
      </c>
      <c r="I352" s="495">
        <v>126.6</v>
      </c>
      <c r="J352" s="495">
        <v>128.25</v>
      </c>
      <c r="K352" s="494">
        <v>124.95</v>
      </c>
      <c r="L352" s="494">
        <v>121.1</v>
      </c>
      <c r="M352" s="494">
        <v>4.2421899999999999</v>
      </c>
    </row>
    <row r="353" spans="1:13">
      <c r="A353" s="254">
        <v>343</v>
      </c>
      <c r="B353" s="497" t="s">
        <v>452</v>
      </c>
      <c r="C353" s="494">
        <v>68.55</v>
      </c>
      <c r="D353" s="495">
        <v>68.633333333333326</v>
      </c>
      <c r="E353" s="495">
        <v>67.916666666666657</v>
      </c>
      <c r="F353" s="495">
        <v>67.283333333333331</v>
      </c>
      <c r="G353" s="495">
        <v>66.566666666666663</v>
      </c>
      <c r="H353" s="495">
        <v>69.266666666666652</v>
      </c>
      <c r="I353" s="495">
        <v>69.98333333333332</v>
      </c>
      <c r="J353" s="495">
        <v>70.616666666666646</v>
      </c>
      <c r="K353" s="494">
        <v>69.349999999999994</v>
      </c>
      <c r="L353" s="494">
        <v>68</v>
      </c>
      <c r="M353" s="494">
        <v>0.75099000000000005</v>
      </c>
    </row>
    <row r="354" spans="1:13">
      <c r="A354" s="254">
        <v>344</v>
      </c>
      <c r="B354" s="497" t="s">
        <v>266</v>
      </c>
      <c r="C354" s="494">
        <v>3490.85</v>
      </c>
      <c r="D354" s="495">
        <v>3446.1</v>
      </c>
      <c r="E354" s="495">
        <v>3365.25</v>
      </c>
      <c r="F354" s="495">
        <v>3239.65</v>
      </c>
      <c r="G354" s="495">
        <v>3158.8</v>
      </c>
      <c r="H354" s="495">
        <v>3571.7</v>
      </c>
      <c r="I354" s="495">
        <v>3652.5499999999993</v>
      </c>
      <c r="J354" s="495">
        <v>3778.1499999999996</v>
      </c>
      <c r="K354" s="494">
        <v>3526.95</v>
      </c>
      <c r="L354" s="494">
        <v>3320.5</v>
      </c>
      <c r="M354" s="494">
        <v>2.9604599999999999</v>
      </c>
    </row>
    <row r="355" spans="1:13">
      <c r="A355" s="254">
        <v>345</v>
      </c>
      <c r="B355" s="497" t="s">
        <v>453</v>
      </c>
      <c r="C355" s="494">
        <v>105.55</v>
      </c>
      <c r="D355" s="495">
        <v>104.55</v>
      </c>
      <c r="E355" s="495">
        <v>101.55</v>
      </c>
      <c r="F355" s="495">
        <v>97.55</v>
      </c>
      <c r="G355" s="495">
        <v>94.55</v>
      </c>
      <c r="H355" s="495">
        <v>108.55</v>
      </c>
      <c r="I355" s="495">
        <v>111.55</v>
      </c>
      <c r="J355" s="495">
        <v>115.55</v>
      </c>
      <c r="K355" s="494">
        <v>107.55</v>
      </c>
      <c r="L355" s="494">
        <v>100.55</v>
      </c>
      <c r="M355" s="494">
        <v>16.82208</v>
      </c>
    </row>
    <row r="356" spans="1:13">
      <c r="A356" s="254">
        <v>346</v>
      </c>
      <c r="B356" s="497" t="s">
        <v>454</v>
      </c>
      <c r="C356" s="494">
        <v>305.39999999999998</v>
      </c>
      <c r="D356" s="495">
        <v>302.56666666666666</v>
      </c>
      <c r="E356" s="495">
        <v>297.83333333333331</v>
      </c>
      <c r="F356" s="495">
        <v>290.26666666666665</v>
      </c>
      <c r="G356" s="495">
        <v>285.5333333333333</v>
      </c>
      <c r="H356" s="495">
        <v>310.13333333333333</v>
      </c>
      <c r="I356" s="495">
        <v>314.86666666666667</v>
      </c>
      <c r="J356" s="495">
        <v>322.43333333333334</v>
      </c>
      <c r="K356" s="494">
        <v>307.3</v>
      </c>
      <c r="L356" s="494">
        <v>295</v>
      </c>
      <c r="M356" s="494">
        <v>3.3962599999999998</v>
      </c>
    </row>
    <row r="357" spans="1:13">
      <c r="A357" s="254">
        <v>347</v>
      </c>
      <c r="B357" s="497" t="s">
        <v>455</v>
      </c>
      <c r="C357" s="494">
        <v>286.60000000000002</v>
      </c>
      <c r="D357" s="495">
        <v>279.83333333333331</v>
      </c>
      <c r="E357" s="495">
        <v>268.66666666666663</v>
      </c>
      <c r="F357" s="495">
        <v>250.73333333333329</v>
      </c>
      <c r="G357" s="495">
        <v>239.56666666666661</v>
      </c>
      <c r="H357" s="495">
        <v>297.76666666666665</v>
      </c>
      <c r="I357" s="495">
        <v>308.93333333333328</v>
      </c>
      <c r="J357" s="495">
        <v>326.86666666666667</v>
      </c>
      <c r="K357" s="494">
        <v>291</v>
      </c>
      <c r="L357" s="494">
        <v>261.89999999999998</v>
      </c>
      <c r="M357" s="494">
        <v>17.109749999999998</v>
      </c>
    </row>
    <row r="358" spans="1:13">
      <c r="A358" s="254">
        <v>348</v>
      </c>
      <c r="B358" s="497" t="s">
        <v>267</v>
      </c>
      <c r="C358" s="494">
        <v>2520.65</v>
      </c>
      <c r="D358" s="495">
        <v>2489.4499999999998</v>
      </c>
      <c r="E358" s="495">
        <v>2431.8999999999996</v>
      </c>
      <c r="F358" s="495">
        <v>2343.1499999999996</v>
      </c>
      <c r="G358" s="495">
        <v>2285.5999999999995</v>
      </c>
      <c r="H358" s="495">
        <v>2578.1999999999998</v>
      </c>
      <c r="I358" s="495">
        <v>2635.75</v>
      </c>
      <c r="J358" s="495">
        <v>2724.5</v>
      </c>
      <c r="K358" s="494">
        <v>2547</v>
      </c>
      <c r="L358" s="494">
        <v>2400.6999999999998</v>
      </c>
      <c r="M358" s="494">
        <v>10.213889999999999</v>
      </c>
    </row>
    <row r="359" spans="1:13">
      <c r="A359" s="254">
        <v>349</v>
      </c>
      <c r="B359" s="497" t="s">
        <v>268</v>
      </c>
      <c r="C359" s="494">
        <v>390.05</v>
      </c>
      <c r="D359" s="495">
        <v>389.23333333333335</v>
      </c>
      <c r="E359" s="495">
        <v>384.66666666666669</v>
      </c>
      <c r="F359" s="495">
        <v>379.28333333333336</v>
      </c>
      <c r="G359" s="495">
        <v>374.7166666666667</v>
      </c>
      <c r="H359" s="495">
        <v>394.61666666666667</v>
      </c>
      <c r="I359" s="495">
        <v>399.18333333333328</v>
      </c>
      <c r="J359" s="495">
        <v>404.56666666666666</v>
      </c>
      <c r="K359" s="494">
        <v>393.8</v>
      </c>
      <c r="L359" s="494">
        <v>383.85</v>
      </c>
      <c r="M359" s="494">
        <v>1.36805</v>
      </c>
    </row>
    <row r="360" spans="1:13">
      <c r="A360" s="254">
        <v>350</v>
      </c>
      <c r="B360" s="497" t="s">
        <v>456</v>
      </c>
      <c r="C360" s="494">
        <v>258.60000000000002</v>
      </c>
      <c r="D360" s="495">
        <v>257.61666666666667</v>
      </c>
      <c r="E360" s="495">
        <v>253.23333333333335</v>
      </c>
      <c r="F360" s="495">
        <v>247.86666666666667</v>
      </c>
      <c r="G360" s="495">
        <v>243.48333333333335</v>
      </c>
      <c r="H360" s="495">
        <v>262.98333333333335</v>
      </c>
      <c r="I360" s="495">
        <v>267.36666666666667</v>
      </c>
      <c r="J360" s="495">
        <v>272.73333333333335</v>
      </c>
      <c r="K360" s="494">
        <v>262</v>
      </c>
      <c r="L360" s="494">
        <v>252.25</v>
      </c>
      <c r="M360" s="494">
        <v>3.29196</v>
      </c>
    </row>
    <row r="361" spans="1:13">
      <c r="A361" s="254">
        <v>351</v>
      </c>
      <c r="B361" s="497" t="s">
        <v>758</v>
      </c>
      <c r="C361" s="494">
        <v>439.75</v>
      </c>
      <c r="D361" s="495">
        <v>441.58333333333331</v>
      </c>
      <c r="E361" s="495">
        <v>436.16666666666663</v>
      </c>
      <c r="F361" s="495">
        <v>432.58333333333331</v>
      </c>
      <c r="G361" s="495">
        <v>427.16666666666663</v>
      </c>
      <c r="H361" s="495">
        <v>445.16666666666663</v>
      </c>
      <c r="I361" s="495">
        <v>450.58333333333326</v>
      </c>
      <c r="J361" s="495">
        <v>454.16666666666663</v>
      </c>
      <c r="K361" s="494">
        <v>447</v>
      </c>
      <c r="L361" s="494">
        <v>438</v>
      </c>
      <c r="M361" s="494">
        <v>0.39258999999999999</v>
      </c>
    </row>
    <row r="362" spans="1:13">
      <c r="A362" s="254">
        <v>352</v>
      </c>
      <c r="B362" s="497" t="s">
        <v>457</v>
      </c>
      <c r="C362" s="494">
        <v>88.45</v>
      </c>
      <c r="D362" s="495">
        <v>88.716666666666654</v>
      </c>
      <c r="E362" s="495">
        <v>87.733333333333306</v>
      </c>
      <c r="F362" s="495">
        <v>87.016666666666652</v>
      </c>
      <c r="G362" s="495">
        <v>86.033333333333303</v>
      </c>
      <c r="H362" s="495">
        <v>89.433333333333309</v>
      </c>
      <c r="I362" s="495">
        <v>90.416666666666657</v>
      </c>
      <c r="J362" s="495">
        <v>91.133333333333312</v>
      </c>
      <c r="K362" s="494">
        <v>89.7</v>
      </c>
      <c r="L362" s="494">
        <v>88</v>
      </c>
      <c r="M362" s="494">
        <v>19.56071</v>
      </c>
    </row>
    <row r="363" spans="1:13">
      <c r="A363" s="254">
        <v>353</v>
      </c>
      <c r="B363" s="497" t="s">
        <v>163</v>
      </c>
      <c r="C363" s="494">
        <v>1142.55</v>
      </c>
      <c r="D363" s="495">
        <v>1144.7833333333331</v>
      </c>
      <c r="E363" s="495">
        <v>1125.9666666666662</v>
      </c>
      <c r="F363" s="495">
        <v>1109.3833333333332</v>
      </c>
      <c r="G363" s="495">
        <v>1090.5666666666664</v>
      </c>
      <c r="H363" s="495">
        <v>1161.3666666666661</v>
      </c>
      <c r="I363" s="495">
        <v>1180.1833333333332</v>
      </c>
      <c r="J363" s="495">
        <v>1196.766666666666</v>
      </c>
      <c r="K363" s="494">
        <v>1163.5999999999999</v>
      </c>
      <c r="L363" s="494">
        <v>1128.2</v>
      </c>
      <c r="M363" s="494">
        <v>14.67441</v>
      </c>
    </row>
    <row r="364" spans="1:13">
      <c r="A364" s="254">
        <v>354</v>
      </c>
      <c r="B364" s="497" t="s">
        <v>156</v>
      </c>
      <c r="C364" s="494">
        <v>29795.95</v>
      </c>
      <c r="D364" s="495">
        <v>29881.983333333334</v>
      </c>
      <c r="E364" s="495">
        <v>29563.966666666667</v>
      </c>
      <c r="F364" s="495">
        <v>29331.983333333334</v>
      </c>
      <c r="G364" s="495">
        <v>29013.966666666667</v>
      </c>
      <c r="H364" s="495">
        <v>30113.966666666667</v>
      </c>
      <c r="I364" s="495">
        <v>30431.983333333337</v>
      </c>
      <c r="J364" s="495">
        <v>30663.966666666667</v>
      </c>
      <c r="K364" s="494">
        <v>30200</v>
      </c>
      <c r="L364" s="494">
        <v>29650</v>
      </c>
      <c r="M364" s="494">
        <v>0.33156999999999998</v>
      </c>
    </row>
    <row r="365" spans="1:13">
      <c r="A365" s="254">
        <v>355</v>
      </c>
      <c r="B365" s="497" t="s">
        <v>458</v>
      </c>
      <c r="C365" s="494">
        <v>2012.8</v>
      </c>
      <c r="D365" s="495">
        <v>2003.8999999999999</v>
      </c>
      <c r="E365" s="495">
        <v>1984.1499999999996</v>
      </c>
      <c r="F365" s="495">
        <v>1955.4999999999998</v>
      </c>
      <c r="G365" s="495">
        <v>1935.7499999999995</v>
      </c>
      <c r="H365" s="495">
        <v>2032.5499999999997</v>
      </c>
      <c r="I365" s="495">
        <v>2052.3000000000002</v>
      </c>
      <c r="J365" s="495">
        <v>2080.9499999999998</v>
      </c>
      <c r="K365" s="494">
        <v>2023.65</v>
      </c>
      <c r="L365" s="494">
        <v>1975.25</v>
      </c>
      <c r="M365" s="494">
        <v>2.8433299999999999</v>
      </c>
    </row>
    <row r="366" spans="1:13">
      <c r="A366" s="254">
        <v>356</v>
      </c>
      <c r="B366" s="497" t="s">
        <v>158</v>
      </c>
      <c r="C366" s="494">
        <v>230.3</v>
      </c>
      <c r="D366" s="495">
        <v>230.6</v>
      </c>
      <c r="E366" s="495">
        <v>228.75</v>
      </c>
      <c r="F366" s="495">
        <v>227.20000000000002</v>
      </c>
      <c r="G366" s="495">
        <v>225.35000000000002</v>
      </c>
      <c r="H366" s="495">
        <v>232.14999999999998</v>
      </c>
      <c r="I366" s="495">
        <v>233.99999999999994</v>
      </c>
      <c r="J366" s="495">
        <v>235.54999999999995</v>
      </c>
      <c r="K366" s="494">
        <v>232.45</v>
      </c>
      <c r="L366" s="494">
        <v>229.05</v>
      </c>
      <c r="M366" s="494">
        <v>18.223099999999999</v>
      </c>
    </row>
    <row r="367" spans="1:13">
      <c r="A367" s="254">
        <v>357</v>
      </c>
      <c r="B367" s="497" t="s">
        <v>269</v>
      </c>
      <c r="C367" s="494">
        <v>4613.3</v>
      </c>
      <c r="D367" s="495">
        <v>4620.2833333333338</v>
      </c>
      <c r="E367" s="495">
        <v>4591.7166666666672</v>
      </c>
      <c r="F367" s="495">
        <v>4570.1333333333332</v>
      </c>
      <c r="G367" s="495">
        <v>4541.5666666666666</v>
      </c>
      <c r="H367" s="495">
        <v>4641.8666666666677</v>
      </c>
      <c r="I367" s="495">
        <v>4670.4333333333352</v>
      </c>
      <c r="J367" s="495">
        <v>4692.0166666666682</v>
      </c>
      <c r="K367" s="494">
        <v>4648.8500000000004</v>
      </c>
      <c r="L367" s="494">
        <v>4598.7</v>
      </c>
      <c r="M367" s="494">
        <v>0.21820000000000001</v>
      </c>
    </row>
    <row r="368" spans="1:13">
      <c r="A368" s="254">
        <v>358</v>
      </c>
      <c r="B368" s="497" t="s">
        <v>459</v>
      </c>
      <c r="C368" s="494">
        <v>207.5</v>
      </c>
      <c r="D368" s="495">
        <v>208.73333333333335</v>
      </c>
      <c r="E368" s="495">
        <v>203.9666666666667</v>
      </c>
      <c r="F368" s="495">
        <v>200.43333333333334</v>
      </c>
      <c r="G368" s="495">
        <v>195.66666666666669</v>
      </c>
      <c r="H368" s="495">
        <v>212.26666666666671</v>
      </c>
      <c r="I368" s="495">
        <v>217.03333333333336</v>
      </c>
      <c r="J368" s="495">
        <v>220.56666666666672</v>
      </c>
      <c r="K368" s="494">
        <v>213.5</v>
      </c>
      <c r="L368" s="494">
        <v>205.2</v>
      </c>
      <c r="M368" s="494">
        <v>17.009170000000001</v>
      </c>
    </row>
    <row r="369" spans="1:13">
      <c r="A369" s="254">
        <v>359</v>
      </c>
      <c r="B369" s="497" t="s">
        <v>460</v>
      </c>
      <c r="C369" s="494">
        <v>781.05</v>
      </c>
      <c r="D369" s="495">
        <v>773.85</v>
      </c>
      <c r="E369" s="495">
        <v>749.95</v>
      </c>
      <c r="F369" s="495">
        <v>718.85</v>
      </c>
      <c r="G369" s="495">
        <v>694.95</v>
      </c>
      <c r="H369" s="495">
        <v>804.95</v>
      </c>
      <c r="I369" s="495">
        <v>828.84999999999991</v>
      </c>
      <c r="J369" s="495">
        <v>859.95</v>
      </c>
      <c r="K369" s="494">
        <v>797.75</v>
      </c>
      <c r="L369" s="494">
        <v>742.75</v>
      </c>
      <c r="M369" s="494">
        <v>2.0093899999999998</v>
      </c>
    </row>
    <row r="370" spans="1:13">
      <c r="A370" s="254">
        <v>360</v>
      </c>
      <c r="B370" s="497" t="s">
        <v>160</v>
      </c>
      <c r="C370" s="494">
        <v>1905.6</v>
      </c>
      <c r="D370" s="495">
        <v>1902.6333333333332</v>
      </c>
      <c r="E370" s="495">
        <v>1881.2666666666664</v>
      </c>
      <c r="F370" s="495">
        <v>1856.9333333333332</v>
      </c>
      <c r="G370" s="495">
        <v>1835.5666666666664</v>
      </c>
      <c r="H370" s="495">
        <v>1926.9666666666665</v>
      </c>
      <c r="I370" s="495">
        <v>1948.3333333333333</v>
      </c>
      <c r="J370" s="495">
        <v>1972.6666666666665</v>
      </c>
      <c r="K370" s="494">
        <v>1924</v>
      </c>
      <c r="L370" s="494">
        <v>1878.3</v>
      </c>
      <c r="M370" s="494">
        <v>8.1976999999999993</v>
      </c>
    </row>
    <row r="371" spans="1:13">
      <c r="A371" s="254">
        <v>361</v>
      </c>
      <c r="B371" s="497" t="s">
        <v>157</v>
      </c>
      <c r="C371" s="494">
        <v>1802.25</v>
      </c>
      <c r="D371" s="495">
        <v>1801.8999999999999</v>
      </c>
      <c r="E371" s="495">
        <v>1777.3499999999997</v>
      </c>
      <c r="F371" s="495">
        <v>1752.4499999999998</v>
      </c>
      <c r="G371" s="495">
        <v>1727.8999999999996</v>
      </c>
      <c r="H371" s="495">
        <v>1826.7999999999997</v>
      </c>
      <c r="I371" s="495">
        <v>1851.35</v>
      </c>
      <c r="J371" s="495">
        <v>1876.2499999999998</v>
      </c>
      <c r="K371" s="494">
        <v>1826.45</v>
      </c>
      <c r="L371" s="494">
        <v>1777</v>
      </c>
      <c r="M371" s="494">
        <v>7.2702900000000001</v>
      </c>
    </row>
    <row r="372" spans="1:13">
      <c r="A372" s="254">
        <v>362</v>
      </c>
      <c r="B372" s="497" t="s">
        <v>756</v>
      </c>
      <c r="C372" s="494">
        <v>878.2</v>
      </c>
      <c r="D372" s="495">
        <v>882.73333333333323</v>
      </c>
      <c r="E372" s="495">
        <v>859.56666666666649</v>
      </c>
      <c r="F372" s="495">
        <v>840.93333333333328</v>
      </c>
      <c r="G372" s="495">
        <v>817.76666666666654</v>
      </c>
      <c r="H372" s="495">
        <v>901.36666666666645</v>
      </c>
      <c r="I372" s="495">
        <v>924.53333333333319</v>
      </c>
      <c r="J372" s="495">
        <v>943.1666666666664</v>
      </c>
      <c r="K372" s="494">
        <v>905.9</v>
      </c>
      <c r="L372" s="494">
        <v>864.1</v>
      </c>
      <c r="M372" s="494">
        <v>0.50631000000000004</v>
      </c>
    </row>
    <row r="373" spans="1:13">
      <c r="A373" s="254">
        <v>363</v>
      </c>
      <c r="B373" s="497" t="s">
        <v>461</v>
      </c>
      <c r="C373" s="494">
        <v>1400.85</v>
      </c>
      <c r="D373" s="495">
        <v>1404.8166666666666</v>
      </c>
      <c r="E373" s="495">
        <v>1387.6333333333332</v>
      </c>
      <c r="F373" s="495">
        <v>1374.4166666666665</v>
      </c>
      <c r="G373" s="495">
        <v>1357.2333333333331</v>
      </c>
      <c r="H373" s="495">
        <v>1418.0333333333333</v>
      </c>
      <c r="I373" s="495">
        <v>1435.2166666666667</v>
      </c>
      <c r="J373" s="495">
        <v>1448.4333333333334</v>
      </c>
      <c r="K373" s="494">
        <v>1422</v>
      </c>
      <c r="L373" s="494">
        <v>1391.6</v>
      </c>
      <c r="M373" s="494">
        <v>3.08467</v>
      </c>
    </row>
    <row r="374" spans="1:13">
      <c r="A374" s="254">
        <v>364</v>
      </c>
      <c r="B374" s="497" t="s">
        <v>757</v>
      </c>
      <c r="C374" s="494">
        <v>868.6</v>
      </c>
      <c r="D374" s="495">
        <v>866.2833333333333</v>
      </c>
      <c r="E374" s="495">
        <v>855.31666666666661</v>
      </c>
      <c r="F374" s="495">
        <v>842.0333333333333</v>
      </c>
      <c r="G374" s="495">
        <v>831.06666666666661</v>
      </c>
      <c r="H374" s="495">
        <v>879.56666666666661</v>
      </c>
      <c r="I374" s="495">
        <v>890.5333333333333</v>
      </c>
      <c r="J374" s="495">
        <v>903.81666666666661</v>
      </c>
      <c r="K374" s="494">
        <v>877.25</v>
      </c>
      <c r="L374" s="494">
        <v>853</v>
      </c>
      <c r="M374" s="494">
        <v>0.61965999999999999</v>
      </c>
    </row>
    <row r="375" spans="1:13">
      <c r="A375" s="254">
        <v>365</v>
      </c>
      <c r="B375" s="497" t="s">
        <v>159</v>
      </c>
      <c r="C375" s="494">
        <v>115.15</v>
      </c>
      <c r="D375" s="495">
        <v>116.28333333333335</v>
      </c>
      <c r="E375" s="495">
        <v>113.61666666666669</v>
      </c>
      <c r="F375" s="495">
        <v>112.08333333333334</v>
      </c>
      <c r="G375" s="495">
        <v>109.41666666666669</v>
      </c>
      <c r="H375" s="495">
        <v>117.81666666666669</v>
      </c>
      <c r="I375" s="495">
        <v>120.48333333333335</v>
      </c>
      <c r="J375" s="495">
        <v>122.01666666666669</v>
      </c>
      <c r="K375" s="494">
        <v>118.95</v>
      </c>
      <c r="L375" s="494">
        <v>114.75</v>
      </c>
      <c r="M375" s="494">
        <v>84.714550000000003</v>
      </c>
    </row>
    <row r="376" spans="1:13">
      <c r="A376" s="254">
        <v>366</v>
      </c>
      <c r="B376" s="497" t="s">
        <v>162</v>
      </c>
      <c r="C376" s="494">
        <v>209</v>
      </c>
      <c r="D376" s="495">
        <v>210.33333333333334</v>
      </c>
      <c r="E376" s="495">
        <v>207.16666666666669</v>
      </c>
      <c r="F376" s="495">
        <v>205.33333333333334</v>
      </c>
      <c r="G376" s="495">
        <v>202.16666666666669</v>
      </c>
      <c r="H376" s="495">
        <v>212.16666666666669</v>
      </c>
      <c r="I376" s="495">
        <v>215.33333333333337</v>
      </c>
      <c r="J376" s="495">
        <v>217.16666666666669</v>
      </c>
      <c r="K376" s="494">
        <v>213.5</v>
      </c>
      <c r="L376" s="494">
        <v>208.5</v>
      </c>
      <c r="M376" s="494">
        <v>115.13749</v>
      </c>
    </row>
    <row r="377" spans="1:13">
      <c r="A377" s="254">
        <v>367</v>
      </c>
      <c r="B377" s="497" t="s">
        <v>462</v>
      </c>
      <c r="C377" s="494">
        <v>198.45</v>
      </c>
      <c r="D377" s="495">
        <v>198.25</v>
      </c>
      <c r="E377" s="495">
        <v>190.5</v>
      </c>
      <c r="F377" s="495">
        <v>182.55</v>
      </c>
      <c r="G377" s="495">
        <v>174.8</v>
      </c>
      <c r="H377" s="495">
        <v>206.2</v>
      </c>
      <c r="I377" s="495">
        <v>213.95</v>
      </c>
      <c r="J377" s="495">
        <v>221.89999999999998</v>
      </c>
      <c r="K377" s="494">
        <v>206</v>
      </c>
      <c r="L377" s="494">
        <v>190.3</v>
      </c>
      <c r="M377" s="494">
        <v>41.376730000000002</v>
      </c>
    </row>
    <row r="378" spans="1:13">
      <c r="A378" s="254">
        <v>368</v>
      </c>
      <c r="B378" s="497" t="s">
        <v>270</v>
      </c>
      <c r="C378" s="494">
        <v>311.5</v>
      </c>
      <c r="D378" s="495">
        <v>314.7</v>
      </c>
      <c r="E378" s="495">
        <v>306.79999999999995</v>
      </c>
      <c r="F378" s="495">
        <v>302.09999999999997</v>
      </c>
      <c r="G378" s="495">
        <v>294.19999999999993</v>
      </c>
      <c r="H378" s="495">
        <v>319.39999999999998</v>
      </c>
      <c r="I378" s="495">
        <v>327.29999999999995</v>
      </c>
      <c r="J378" s="495">
        <v>332</v>
      </c>
      <c r="K378" s="494">
        <v>322.60000000000002</v>
      </c>
      <c r="L378" s="494">
        <v>310</v>
      </c>
      <c r="M378" s="494">
        <v>6.0643900000000004</v>
      </c>
    </row>
    <row r="379" spans="1:13">
      <c r="A379" s="254">
        <v>369</v>
      </c>
      <c r="B379" s="497" t="s">
        <v>463</v>
      </c>
      <c r="C379" s="494">
        <v>137.80000000000001</v>
      </c>
      <c r="D379" s="495">
        <v>134.91666666666669</v>
      </c>
      <c r="E379" s="495">
        <v>130.43333333333337</v>
      </c>
      <c r="F379" s="495">
        <v>123.06666666666668</v>
      </c>
      <c r="G379" s="495">
        <v>118.58333333333336</v>
      </c>
      <c r="H379" s="495">
        <v>142.28333333333336</v>
      </c>
      <c r="I379" s="495">
        <v>146.76666666666671</v>
      </c>
      <c r="J379" s="495">
        <v>154.13333333333338</v>
      </c>
      <c r="K379" s="494">
        <v>139.4</v>
      </c>
      <c r="L379" s="494">
        <v>127.55</v>
      </c>
      <c r="M379" s="494">
        <v>7.7425800000000002</v>
      </c>
    </row>
    <row r="380" spans="1:13">
      <c r="A380" s="254">
        <v>370</v>
      </c>
      <c r="B380" s="497" t="s">
        <v>464</v>
      </c>
      <c r="C380" s="494">
        <v>6302.6</v>
      </c>
      <c r="D380" s="495">
        <v>6264.2</v>
      </c>
      <c r="E380" s="495">
        <v>6193.4</v>
      </c>
      <c r="F380" s="495">
        <v>6084.2</v>
      </c>
      <c r="G380" s="495">
        <v>6013.4</v>
      </c>
      <c r="H380" s="495">
        <v>6373.4</v>
      </c>
      <c r="I380" s="495">
        <v>6444.2000000000007</v>
      </c>
      <c r="J380" s="495">
        <v>6553.4</v>
      </c>
      <c r="K380" s="494">
        <v>6335</v>
      </c>
      <c r="L380" s="494">
        <v>6155</v>
      </c>
      <c r="M380" s="494">
        <v>9.1310000000000002E-2</v>
      </c>
    </row>
    <row r="381" spans="1:13">
      <c r="A381" s="254">
        <v>371</v>
      </c>
      <c r="B381" s="497" t="s">
        <v>271</v>
      </c>
      <c r="C381" s="494">
        <v>13193.55</v>
      </c>
      <c r="D381" s="495">
        <v>13060</v>
      </c>
      <c r="E381" s="495">
        <v>12795</v>
      </c>
      <c r="F381" s="495">
        <v>12396.45</v>
      </c>
      <c r="G381" s="495">
        <v>12131.45</v>
      </c>
      <c r="H381" s="495">
        <v>13458.55</v>
      </c>
      <c r="I381" s="495">
        <v>13723.55</v>
      </c>
      <c r="J381" s="495">
        <v>14122.099999999999</v>
      </c>
      <c r="K381" s="494">
        <v>13325</v>
      </c>
      <c r="L381" s="494">
        <v>12661.45</v>
      </c>
      <c r="M381" s="494">
        <v>5.373E-2</v>
      </c>
    </row>
    <row r="382" spans="1:13">
      <c r="A382" s="254">
        <v>372</v>
      </c>
      <c r="B382" s="497" t="s">
        <v>161</v>
      </c>
      <c r="C382" s="494">
        <v>37.450000000000003</v>
      </c>
      <c r="D382" s="495">
        <v>37.633333333333333</v>
      </c>
      <c r="E382" s="495">
        <v>37.166666666666664</v>
      </c>
      <c r="F382" s="495">
        <v>36.883333333333333</v>
      </c>
      <c r="G382" s="495">
        <v>36.416666666666664</v>
      </c>
      <c r="H382" s="495">
        <v>37.916666666666664</v>
      </c>
      <c r="I382" s="495">
        <v>38.383333333333333</v>
      </c>
      <c r="J382" s="495">
        <v>38.666666666666664</v>
      </c>
      <c r="K382" s="494">
        <v>38.1</v>
      </c>
      <c r="L382" s="494">
        <v>37.35</v>
      </c>
      <c r="M382" s="494">
        <v>683.60846000000004</v>
      </c>
    </row>
    <row r="383" spans="1:13">
      <c r="A383" s="254">
        <v>373</v>
      </c>
      <c r="B383" s="497" t="s">
        <v>272</v>
      </c>
      <c r="C383" s="494">
        <v>659.75</v>
      </c>
      <c r="D383" s="495">
        <v>662.43333333333328</v>
      </c>
      <c r="E383" s="495">
        <v>651.06666666666661</v>
      </c>
      <c r="F383" s="495">
        <v>642.38333333333333</v>
      </c>
      <c r="G383" s="495">
        <v>631.01666666666665</v>
      </c>
      <c r="H383" s="495">
        <v>671.11666666666656</v>
      </c>
      <c r="I383" s="495">
        <v>682.48333333333312</v>
      </c>
      <c r="J383" s="495">
        <v>691.16666666666652</v>
      </c>
      <c r="K383" s="494">
        <v>673.8</v>
      </c>
      <c r="L383" s="494">
        <v>653.75</v>
      </c>
      <c r="M383" s="494">
        <v>1.4714700000000001</v>
      </c>
    </row>
    <row r="384" spans="1:13">
      <c r="A384" s="254">
        <v>374</v>
      </c>
      <c r="B384" s="497" t="s">
        <v>165</v>
      </c>
      <c r="C384" s="494">
        <v>213.25</v>
      </c>
      <c r="D384" s="495">
        <v>214.78333333333333</v>
      </c>
      <c r="E384" s="495">
        <v>210.86666666666667</v>
      </c>
      <c r="F384" s="495">
        <v>208.48333333333335</v>
      </c>
      <c r="G384" s="495">
        <v>204.56666666666669</v>
      </c>
      <c r="H384" s="495">
        <v>217.16666666666666</v>
      </c>
      <c r="I384" s="495">
        <v>221.08333333333334</v>
      </c>
      <c r="J384" s="495">
        <v>223.46666666666664</v>
      </c>
      <c r="K384" s="494">
        <v>218.7</v>
      </c>
      <c r="L384" s="494">
        <v>212.4</v>
      </c>
      <c r="M384" s="494">
        <v>113.79973</v>
      </c>
    </row>
    <row r="385" spans="1:13">
      <c r="A385" s="254">
        <v>375</v>
      </c>
      <c r="B385" s="497" t="s">
        <v>166</v>
      </c>
      <c r="C385" s="494">
        <v>132.25</v>
      </c>
      <c r="D385" s="495">
        <v>133.11666666666667</v>
      </c>
      <c r="E385" s="495">
        <v>130.73333333333335</v>
      </c>
      <c r="F385" s="495">
        <v>129.21666666666667</v>
      </c>
      <c r="G385" s="495">
        <v>126.83333333333334</v>
      </c>
      <c r="H385" s="495">
        <v>134.63333333333335</v>
      </c>
      <c r="I385" s="495">
        <v>137.01666666666668</v>
      </c>
      <c r="J385" s="495">
        <v>138.53333333333336</v>
      </c>
      <c r="K385" s="494">
        <v>135.5</v>
      </c>
      <c r="L385" s="494">
        <v>131.6</v>
      </c>
      <c r="M385" s="494">
        <v>34.525500000000001</v>
      </c>
    </row>
    <row r="386" spans="1:13">
      <c r="A386" s="254">
        <v>376</v>
      </c>
      <c r="B386" s="497" t="s">
        <v>465</v>
      </c>
      <c r="C386" s="494">
        <v>244.75</v>
      </c>
      <c r="D386" s="495">
        <v>244.61666666666667</v>
      </c>
      <c r="E386" s="495">
        <v>243.13333333333335</v>
      </c>
      <c r="F386" s="495">
        <v>241.51666666666668</v>
      </c>
      <c r="G386" s="495">
        <v>240.03333333333336</v>
      </c>
      <c r="H386" s="495">
        <v>246.23333333333335</v>
      </c>
      <c r="I386" s="495">
        <v>247.7166666666667</v>
      </c>
      <c r="J386" s="495">
        <v>249.33333333333334</v>
      </c>
      <c r="K386" s="494">
        <v>246.1</v>
      </c>
      <c r="L386" s="494">
        <v>243</v>
      </c>
      <c r="M386" s="494">
        <v>1.7981100000000001</v>
      </c>
    </row>
    <row r="387" spans="1:13">
      <c r="A387" s="254">
        <v>377</v>
      </c>
      <c r="B387" s="497" t="s">
        <v>466</v>
      </c>
      <c r="C387" s="494">
        <v>544.95000000000005</v>
      </c>
      <c r="D387" s="495">
        <v>547.65</v>
      </c>
      <c r="E387" s="495">
        <v>540.29999999999995</v>
      </c>
      <c r="F387" s="495">
        <v>535.65</v>
      </c>
      <c r="G387" s="495">
        <v>528.29999999999995</v>
      </c>
      <c r="H387" s="495">
        <v>552.29999999999995</v>
      </c>
      <c r="I387" s="495">
        <v>559.65000000000009</v>
      </c>
      <c r="J387" s="495">
        <v>564.29999999999995</v>
      </c>
      <c r="K387" s="494">
        <v>555</v>
      </c>
      <c r="L387" s="494">
        <v>543</v>
      </c>
      <c r="M387" s="494">
        <v>1.64954</v>
      </c>
    </row>
    <row r="388" spans="1:13">
      <c r="A388" s="254">
        <v>378</v>
      </c>
      <c r="B388" s="497" t="s">
        <v>467</v>
      </c>
      <c r="C388" s="494">
        <v>29.45</v>
      </c>
      <c r="D388" s="495">
        <v>29.516666666666669</v>
      </c>
      <c r="E388" s="495">
        <v>29.283333333333339</v>
      </c>
      <c r="F388" s="495">
        <v>29.116666666666671</v>
      </c>
      <c r="G388" s="495">
        <v>28.88333333333334</v>
      </c>
      <c r="H388" s="495">
        <v>29.683333333333337</v>
      </c>
      <c r="I388" s="495">
        <v>29.916666666666664</v>
      </c>
      <c r="J388" s="495">
        <v>30.083333333333336</v>
      </c>
      <c r="K388" s="494">
        <v>29.75</v>
      </c>
      <c r="L388" s="494">
        <v>29.35</v>
      </c>
      <c r="M388" s="494">
        <v>60.437370000000001</v>
      </c>
    </row>
    <row r="389" spans="1:13">
      <c r="A389" s="254">
        <v>379</v>
      </c>
      <c r="B389" s="497" t="s">
        <v>468</v>
      </c>
      <c r="C389" s="494">
        <v>169.2</v>
      </c>
      <c r="D389" s="495">
        <v>169.08333333333334</v>
      </c>
      <c r="E389" s="495">
        <v>163.16666666666669</v>
      </c>
      <c r="F389" s="495">
        <v>157.13333333333335</v>
      </c>
      <c r="G389" s="495">
        <v>151.2166666666667</v>
      </c>
      <c r="H389" s="495">
        <v>175.11666666666667</v>
      </c>
      <c r="I389" s="495">
        <v>181.03333333333336</v>
      </c>
      <c r="J389" s="495">
        <v>187.06666666666666</v>
      </c>
      <c r="K389" s="494">
        <v>175</v>
      </c>
      <c r="L389" s="494">
        <v>163.05000000000001</v>
      </c>
      <c r="M389" s="494">
        <v>106.84069</v>
      </c>
    </row>
    <row r="390" spans="1:13">
      <c r="A390" s="254">
        <v>380</v>
      </c>
      <c r="B390" s="497" t="s">
        <v>273</v>
      </c>
      <c r="C390" s="494">
        <v>505.1</v>
      </c>
      <c r="D390" s="495">
        <v>522.76666666666677</v>
      </c>
      <c r="E390" s="495">
        <v>469.33333333333348</v>
      </c>
      <c r="F390" s="495">
        <v>433.56666666666672</v>
      </c>
      <c r="G390" s="495">
        <v>380.13333333333344</v>
      </c>
      <c r="H390" s="495">
        <v>558.53333333333353</v>
      </c>
      <c r="I390" s="495">
        <v>611.9666666666667</v>
      </c>
      <c r="J390" s="495">
        <v>647.73333333333358</v>
      </c>
      <c r="K390" s="494">
        <v>576.20000000000005</v>
      </c>
      <c r="L390" s="494">
        <v>487</v>
      </c>
      <c r="M390" s="494">
        <v>8.16343</v>
      </c>
    </row>
    <row r="391" spans="1:13">
      <c r="A391" s="254">
        <v>381</v>
      </c>
      <c r="B391" s="497" t="s">
        <v>469</v>
      </c>
      <c r="C391" s="494">
        <v>266.55</v>
      </c>
      <c r="D391" s="495">
        <v>268.83333333333331</v>
      </c>
      <c r="E391" s="495">
        <v>263.01666666666665</v>
      </c>
      <c r="F391" s="495">
        <v>259.48333333333335</v>
      </c>
      <c r="G391" s="495">
        <v>253.66666666666669</v>
      </c>
      <c r="H391" s="495">
        <v>272.36666666666662</v>
      </c>
      <c r="I391" s="495">
        <v>278.18333333333334</v>
      </c>
      <c r="J391" s="495">
        <v>281.71666666666658</v>
      </c>
      <c r="K391" s="494">
        <v>274.64999999999998</v>
      </c>
      <c r="L391" s="494">
        <v>265.3</v>
      </c>
      <c r="M391" s="494">
        <v>3.5428799999999998</v>
      </c>
    </row>
    <row r="392" spans="1:13">
      <c r="A392" s="254">
        <v>382</v>
      </c>
      <c r="B392" s="497" t="s">
        <v>470</v>
      </c>
      <c r="C392" s="494">
        <v>81.150000000000006</v>
      </c>
      <c r="D392" s="495">
        <v>81.2</v>
      </c>
      <c r="E392" s="495">
        <v>77.100000000000009</v>
      </c>
      <c r="F392" s="495">
        <v>73.050000000000011</v>
      </c>
      <c r="G392" s="495">
        <v>68.950000000000017</v>
      </c>
      <c r="H392" s="495">
        <v>85.25</v>
      </c>
      <c r="I392" s="495">
        <v>89.35</v>
      </c>
      <c r="J392" s="495">
        <v>93.399999999999991</v>
      </c>
      <c r="K392" s="494">
        <v>85.3</v>
      </c>
      <c r="L392" s="494">
        <v>77.150000000000006</v>
      </c>
      <c r="M392" s="494">
        <v>145.32581999999999</v>
      </c>
    </row>
    <row r="393" spans="1:13">
      <c r="A393" s="254">
        <v>383</v>
      </c>
      <c r="B393" s="497" t="s">
        <v>471</v>
      </c>
      <c r="C393" s="494">
        <v>2014.75</v>
      </c>
      <c r="D393" s="495">
        <v>2025.8833333333332</v>
      </c>
      <c r="E393" s="495">
        <v>1980.8666666666663</v>
      </c>
      <c r="F393" s="495">
        <v>1946.9833333333331</v>
      </c>
      <c r="G393" s="495">
        <v>1901.9666666666662</v>
      </c>
      <c r="H393" s="495">
        <v>2059.7666666666664</v>
      </c>
      <c r="I393" s="495">
        <v>2104.7833333333328</v>
      </c>
      <c r="J393" s="495">
        <v>2138.6666666666665</v>
      </c>
      <c r="K393" s="494">
        <v>2070.9</v>
      </c>
      <c r="L393" s="494">
        <v>1992</v>
      </c>
      <c r="M393" s="494">
        <v>0.51356000000000002</v>
      </c>
    </row>
    <row r="394" spans="1:13">
      <c r="A394" s="254">
        <v>384</v>
      </c>
      <c r="B394" s="497" t="s">
        <v>472</v>
      </c>
      <c r="C394" s="494">
        <v>359.4</v>
      </c>
      <c r="D394" s="495">
        <v>362.06666666666666</v>
      </c>
      <c r="E394" s="495">
        <v>354.58333333333331</v>
      </c>
      <c r="F394" s="495">
        <v>349.76666666666665</v>
      </c>
      <c r="G394" s="495">
        <v>342.2833333333333</v>
      </c>
      <c r="H394" s="495">
        <v>366.88333333333333</v>
      </c>
      <c r="I394" s="495">
        <v>374.36666666666667</v>
      </c>
      <c r="J394" s="495">
        <v>379.18333333333334</v>
      </c>
      <c r="K394" s="494">
        <v>369.55</v>
      </c>
      <c r="L394" s="494">
        <v>357.25</v>
      </c>
      <c r="M394" s="494">
        <v>4.5655900000000003</v>
      </c>
    </row>
    <row r="395" spans="1:13">
      <c r="A395" s="254">
        <v>385</v>
      </c>
      <c r="B395" s="497" t="s">
        <v>473</v>
      </c>
      <c r="C395" s="494">
        <v>175.4</v>
      </c>
      <c r="D395" s="495">
        <v>175.33333333333334</v>
      </c>
      <c r="E395" s="495">
        <v>172.06666666666669</v>
      </c>
      <c r="F395" s="495">
        <v>168.73333333333335</v>
      </c>
      <c r="G395" s="495">
        <v>165.4666666666667</v>
      </c>
      <c r="H395" s="495">
        <v>178.66666666666669</v>
      </c>
      <c r="I395" s="495">
        <v>181.93333333333334</v>
      </c>
      <c r="J395" s="495">
        <v>185.26666666666668</v>
      </c>
      <c r="K395" s="494">
        <v>178.6</v>
      </c>
      <c r="L395" s="494">
        <v>172</v>
      </c>
      <c r="M395" s="494">
        <v>3.1850999999999998</v>
      </c>
    </row>
    <row r="396" spans="1:13">
      <c r="A396" s="254">
        <v>386</v>
      </c>
      <c r="B396" s="497" t="s">
        <v>474</v>
      </c>
      <c r="C396" s="494">
        <v>951.65</v>
      </c>
      <c r="D396" s="495">
        <v>953.5333333333333</v>
      </c>
      <c r="E396" s="495">
        <v>938.36666666666656</v>
      </c>
      <c r="F396" s="495">
        <v>925.08333333333326</v>
      </c>
      <c r="G396" s="495">
        <v>909.91666666666652</v>
      </c>
      <c r="H396" s="495">
        <v>966.81666666666661</v>
      </c>
      <c r="I396" s="495">
        <v>981.98333333333335</v>
      </c>
      <c r="J396" s="495">
        <v>995.26666666666665</v>
      </c>
      <c r="K396" s="494">
        <v>968.7</v>
      </c>
      <c r="L396" s="494">
        <v>940.25</v>
      </c>
      <c r="M396" s="494">
        <v>1.59842</v>
      </c>
    </row>
    <row r="397" spans="1:13">
      <c r="A397" s="254">
        <v>387</v>
      </c>
      <c r="B397" s="497" t="s">
        <v>167</v>
      </c>
      <c r="C397" s="494">
        <v>2005.35</v>
      </c>
      <c r="D397" s="495">
        <v>2006.7833333333335</v>
      </c>
      <c r="E397" s="495">
        <v>1991.5666666666671</v>
      </c>
      <c r="F397" s="495">
        <v>1977.7833333333335</v>
      </c>
      <c r="G397" s="495">
        <v>1962.5666666666671</v>
      </c>
      <c r="H397" s="495">
        <v>2020.5666666666671</v>
      </c>
      <c r="I397" s="495">
        <v>2035.7833333333338</v>
      </c>
      <c r="J397" s="495">
        <v>2049.5666666666671</v>
      </c>
      <c r="K397" s="494">
        <v>2022</v>
      </c>
      <c r="L397" s="494">
        <v>1993</v>
      </c>
      <c r="M397" s="494">
        <v>70.928780000000003</v>
      </c>
    </row>
    <row r="398" spans="1:13">
      <c r="A398" s="254">
        <v>388</v>
      </c>
      <c r="B398" s="497" t="s">
        <v>815</v>
      </c>
      <c r="C398" s="494">
        <v>956.6</v>
      </c>
      <c r="D398" s="495">
        <v>962.63333333333321</v>
      </c>
      <c r="E398" s="495">
        <v>947.26666666666642</v>
      </c>
      <c r="F398" s="495">
        <v>937.93333333333317</v>
      </c>
      <c r="G398" s="495">
        <v>922.56666666666638</v>
      </c>
      <c r="H398" s="495">
        <v>971.96666666666647</v>
      </c>
      <c r="I398" s="495">
        <v>987.33333333333326</v>
      </c>
      <c r="J398" s="495">
        <v>996.66666666666652</v>
      </c>
      <c r="K398" s="494">
        <v>978</v>
      </c>
      <c r="L398" s="494">
        <v>953.3</v>
      </c>
      <c r="M398" s="494">
        <v>12.44924</v>
      </c>
    </row>
    <row r="399" spans="1:13">
      <c r="A399" s="254">
        <v>389</v>
      </c>
      <c r="B399" s="497" t="s">
        <v>274</v>
      </c>
      <c r="C399" s="494">
        <v>908.5</v>
      </c>
      <c r="D399" s="495">
        <v>911.63333333333333</v>
      </c>
      <c r="E399" s="495">
        <v>901.86666666666667</v>
      </c>
      <c r="F399" s="495">
        <v>895.23333333333335</v>
      </c>
      <c r="G399" s="495">
        <v>885.4666666666667</v>
      </c>
      <c r="H399" s="495">
        <v>918.26666666666665</v>
      </c>
      <c r="I399" s="495">
        <v>928.0333333333333</v>
      </c>
      <c r="J399" s="495">
        <v>934.66666666666663</v>
      </c>
      <c r="K399" s="494">
        <v>921.4</v>
      </c>
      <c r="L399" s="494">
        <v>905</v>
      </c>
      <c r="M399" s="494">
        <v>13.427820000000001</v>
      </c>
    </row>
    <row r="400" spans="1:13">
      <c r="A400" s="254">
        <v>390</v>
      </c>
      <c r="B400" s="497" t="s">
        <v>476</v>
      </c>
      <c r="C400" s="494">
        <v>24.7</v>
      </c>
      <c r="D400" s="495">
        <v>24.866666666666664</v>
      </c>
      <c r="E400" s="495">
        <v>24.333333333333329</v>
      </c>
      <c r="F400" s="495">
        <v>23.966666666666665</v>
      </c>
      <c r="G400" s="495">
        <v>23.43333333333333</v>
      </c>
      <c r="H400" s="495">
        <v>25.233333333333327</v>
      </c>
      <c r="I400" s="495">
        <v>25.766666666666666</v>
      </c>
      <c r="J400" s="495">
        <v>26.133333333333326</v>
      </c>
      <c r="K400" s="494">
        <v>25.4</v>
      </c>
      <c r="L400" s="494">
        <v>24.5</v>
      </c>
      <c r="M400" s="494">
        <v>41.309820000000002</v>
      </c>
    </row>
    <row r="401" spans="1:13">
      <c r="A401" s="254">
        <v>391</v>
      </c>
      <c r="B401" s="497" t="s">
        <v>477</v>
      </c>
      <c r="C401" s="494">
        <v>2173.35</v>
      </c>
      <c r="D401" s="495">
        <v>2177.7666666666669</v>
      </c>
      <c r="E401" s="495">
        <v>2157.8833333333337</v>
      </c>
      <c r="F401" s="495">
        <v>2142.416666666667</v>
      </c>
      <c r="G401" s="495">
        <v>2122.5333333333338</v>
      </c>
      <c r="H401" s="495">
        <v>2193.2333333333336</v>
      </c>
      <c r="I401" s="495">
        <v>2213.1166666666668</v>
      </c>
      <c r="J401" s="495">
        <v>2228.5833333333335</v>
      </c>
      <c r="K401" s="494">
        <v>2197.65</v>
      </c>
      <c r="L401" s="494">
        <v>2162.3000000000002</v>
      </c>
      <c r="M401" s="494">
        <v>0.20505999999999999</v>
      </c>
    </row>
    <row r="402" spans="1:13">
      <c r="A402" s="254">
        <v>392</v>
      </c>
      <c r="B402" s="497" t="s">
        <v>172</v>
      </c>
      <c r="C402" s="494">
        <v>6205.75</v>
      </c>
      <c r="D402" s="495">
        <v>6233.45</v>
      </c>
      <c r="E402" s="495">
        <v>6102.2999999999993</v>
      </c>
      <c r="F402" s="495">
        <v>5998.8499999999995</v>
      </c>
      <c r="G402" s="495">
        <v>5867.6999999999989</v>
      </c>
      <c r="H402" s="495">
        <v>6336.9</v>
      </c>
      <c r="I402" s="495">
        <v>6468.0499999999993</v>
      </c>
      <c r="J402" s="495">
        <v>6571.5</v>
      </c>
      <c r="K402" s="494">
        <v>6364.6</v>
      </c>
      <c r="L402" s="494">
        <v>6130</v>
      </c>
      <c r="M402" s="494">
        <v>3.0605199999999999</v>
      </c>
    </row>
    <row r="403" spans="1:13">
      <c r="A403" s="254">
        <v>393</v>
      </c>
      <c r="B403" s="497" t="s">
        <v>478</v>
      </c>
      <c r="C403" s="494">
        <v>8132.45</v>
      </c>
      <c r="D403" s="495">
        <v>8120.8</v>
      </c>
      <c r="E403" s="495">
        <v>8041.6</v>
      </c>
      <c r="F403" s="495">
        <v>7950.75</v>
      </c>
      <c r="G403" s="495">
        <v>7871.55</v>
      </c>
      <c r="H403" s="495">
        <v>8211.6500000000015</v>
      </c>
      <c r="I403" s="495">
        <v>8290.8499999999985</v>
      </c>
      <c r="J403" s="495">
        <v>8381.7000000000007</v>
      </c>
      <c r="K403" s="494">
        <v>8200</v>
      </c>
      <c r="L403" s="494">
        <v>8029.95</v>
      </c>
      <c r="M403" s="494">
        <v>0.23930000000000001</v>
      </c>
    </row>
    <row r="404" spans="1:13">
      <c r="A404" s="254">
        <v>394</v>
      </c>
      <c r="B404" s="497" t="s">
        <v>479</v>
      </c>
      <c r="C404" s="494">
        <v>5324.8</v>
      </c>
      <c r="D404" s="495">
        <v>5327.2833333333328</v>
      </c>
      <c r="E404" s="495">
        <v>5254.5666666666657</v>
      </c>
      <c r="F404" s="495">
        <v>5184.333333333333</v>
      </c>
      <c r="G404" s="495">
        <v>5111.6166666666659</v>
      </c>
      <c r="H404" s="495">
        <v>5397.5166666666655</v>
      </c>
      <c r="I404" s="495">
        <v>5470.2333333333327</v>
      </c>
      <c r="J404" s="495">
        <v>5540.4666666666653</v>
      </c>
      <c r="K404" s="494">
        <v>5400</v>
      </c>
      <c r="L404" s="494">
        <v>5257.05</v>
      </c>
      <c r="M404" s="494">
        <v>5.2260000000000001E-2</v>
      </c>
    </row>
    <row r="405" spans="1:13">
      <c r="A405" s="254">
        <v>395</v>
      </c>
      <c r="B405" s="497" t="s">
        <v>759</v>
      </c>
      <c r="C405" s="494">
        <v>93.4</v>
      </c>
      <c r="D405" s="495">
        <v>93.583333333333329</v>
      </c>
      <c r="E405" s="495">
        <v>92.516666666666652</v>
      </c>
      <c r="F405" s="495">
        <v>91.633333333333326</v>
      </c>
      <c r="G405" s="495">
        <v>90.566666666666649</v>
      </c>
      <c r="H405" s="495">
        <v>94.466666666666654</v>
      </c>
      <c r="I405" s="495">
        <v>95.533333333333346</v>
      </c>
      <c r="J405" s="495">
        <v>96.416666666666657</v>
      </c>
      <c r="K405" s="494">
        <v>94.65</v>
      </c>
      <c r="L405" s="494">
        <v>92.7</v>
      </c>
      <c r="M405" s="494">
        <v>4.8399700000000001</v>
      </c>
    </row>
    <row r="406" spans="1:13">
      <c r="A406" s="254">
        <v>396</v>
      </c>
      <c r="B406" s="497" t="s">
        <v>480</v>
      </c>
      <c r="C406" s="494">
        <v>393.3</v>
      </c>
      <c r="D406" s="495">
        <v>394.4666666666667</v>
      </c>
      <c r="E406" s="495">
        <v>390.93333333333339</v>
      </c>
      <c r="F406" s="495">
        <v>388.56666666666672</v>
      </c>
      <c r="G406" s="495">
        <v>385.03333333333342</v>
      </c>
      <c r="H406" s="495">
        <v>396.83333333333337</v>
      </c>
      <c r="I406" s="495">
        <v>400.36666666666667</v>
      </c>
      <c r="J406" s="495">
        <v>402.73333333333335</v>
      </c>
      <c r="K406" s="494">
        <v>398</v>
      </c>
      <c r="L406" s="494">
        <v>392.1</v>
      </c>
      <c r="M406" s="494">
        <v>2.37852</v>
      </c>
    </row>
    <row r="407" spans="1:13">
      <c r="A407" s="254">
        <v>397</v>
      </c>
      <c r="B407" s="497" t="s">
        <v>761</v>
      </c>
      <c r="C407" s="494">
        <v>269</v>
      </c>
      <c r="D407" s="495">
        <v>271.66666666666669</v>
      </c>
      <c r="E407" s="495">
        <v>264.33333333333337</v>
      </c>
      <c r="F407" s="495">
        <v>259.66666666666669</v>
      </c>
      <c r="G407" s="495">
        <v>252.33333333333337</v>
      </c>
      <c r="H407" s="495">
        <v>276.33333333333337</v>
      </c>
      <c r="I407" s="495">
        <v>283.66666666666674</v>
      </c>
      <c r="J407" s="495">
        <v>288.33333333333337</v>
      </c>
      <c r="K407" s="494">
        <v>279</v>
      </c>
      <c r="L407" s="494">
        <v>267</v>
      </c>
      <c r="M407" s="494">
        <v>13.94858</v>
      </c>
    </row>
    <row r="408" spans="1:13">
      <c r="A408" s="254">
        <v>398</v>
      </c>
      <c r="B408" s="497" t="s">
        <v>481</v>
      </c>
      <c r="C408" s="494">
        <v>2116.0500000000002</v>
      </c>
      <c r="D408" s="495">
        <v>2122.0166666666669</v>
      </c>
      <c r="E408" s="495">
        <v>2094.0333333333338</v>
      </c>
      <c r="F408" s="495">
        <v>2072.0166666666669</v>
      </c>
      <c r="G408" s="495">
        <v>2044.0333333333338</v>
      </c>
      <c r="H408" s="495">
        <v>2144.0333333333338</v>
      </c>
      <c r="I408" s="495">
        <v>2172.0166666666664</v>
      </c>
      <c r="J408" s="495">
        <v>2194.0333333333338</v>
      </c>
      <c r="K408" s="494">
        <v>2150</v>
      </c>
      <c r="L408" s="494">
        <v>2100</v>
      </c>
      <c r="M408" s="494">
        <v>6.0499999999999998E-2</v>
      </c>
    </row>
    <row r="409" spans="1:13">
      <c r="A409" s="254">
        <v>399</v>
      </c>
      <c r="B409" s="497" t="s">
        <v>482</v>
      </c>
      <c r="C409" s="494">
        <v>372.35</v>
      </c>
      <c r="D409" s="495">
        <v>377.33333333333331</v>
      </c>
      <c r="E409" s="495">
        <v>365.01666666666665</v>
      </c>
      <c r="F409" s="495">
        <v>357.68333333333334</v>
      </c>
      <c r="G409" s="495">
        <v>345.36666666666667</v>
      </c>
      <c r="H409" s="495">
        <v>384.66666666666663</v>
      </c>
      <c r="I409" s="495">
        <v>396.98333333333335</v>
      </c>
      <c r="J409" s="495">
        <v>404.31666666666661</v>
      </c>
      <c r="K409" s="494">
        <v>389.65</v>
      </c>
      <c r="L409" s="494">
        <v>370</v>
      </c>
      <c r="M409" s="494">
        <v>5.9939900000000002</v>
      </c>
    </row>
    <row r="410" spans="1:13">
      <c r="A410" s="254">
        <v>400</v>
      </c>
      <c r="B410" s="497" t="s">
        <v>760</v>
      </c>
      <c r="C410" s="494">
        <v>113.6</v>
      </c>
      <c r="D410" s="495">
        <v>114.16666666666667</v>
      </c>
      <c r="E410" s="495">
        <v>112.43333333333334</v>
      </c>
      <c r="F410" s="495">
        <v>111.26666666666667</v>
      </c>
      <c r="G410" s="495">
        <v>109.53333333333333</v>
      </c>
      <c r="H410" s="495">
        <v>115.33333333333334</v>
      </c>
      <c r="I410" s="495">
        <v>117.06666666666666</v>
      </c>
      <c r="J410" s="495">
        <v>118.23333333333335</v>
      </c>
      <c r="K410" s="494">
        <v>115.9</v>
      </c>
      <c r="L410" s="494">
        <v>113</v>
      </c>
      <c r="M410" s="494">
        <v>17.87904</v>
      </c>
    </row>
    <row r="411" spans="1:13">
      <c r="A411" s="254">
        <v>401</v>
      </c>
      <c r="B411" s="497" t="s">
        <v>483</v>
      </c>
      <c r="C411" s="494">
        <v>205.55</v>
      </c>
      <c r="D411" s="495">
        <v>206.2166666666667</v>
      </c>
      <c r="E411" s="495">
        <v>203.88333333333338</v>
      </c>
      <c r="F411" s="495">
        <v>202.2166666666667</v>
      </c>
      <c r="G411" s="495">
        <v>199.88333333333338</v>
      </c>
      <c r="H411" s="495">
        <v>207.88333333333338</v>
      </c>
      <c r="I411" s="495">
        <v>210.2166666666667</v>
      </c>
      <c r="J411" s="495">
        <v>211.88333333333338</v>
      </c>
      <c r="K411" s="494">
        <v>208.55</v>
      </c>
      <c r="L411" s="494">
        <v>204.55</v>
      </c>
      <c r="M411" s="494">
        <v>0.74173</v>
      </c>
    </row>
    <row r="412" spans="1:13">
      <c r="A412" s="254">
        <v>402</v>
      </c>
      <c r="B412" s="497" t="s">
        <v>170</v>
      </c>
      <c r="C412" s="494">
        <v>31582.65</v>
      </c>
      <c r="D412" s="495">
        <v>31296.883333333331</v>
      </c>
      <c r="E412" s="495">
        <v>30545.766666666663</v>
      </c>
      <c r="F412" s="495">
        <v>29508.883333333331</v>
      </c>
      <c r="G412" s="495">
        <v>28757.766666666663</v>
      </c>
      <c r="H412" s="495">
        <v>32333.766666666663</v>
      </c>
      <c r="I412" s="495">
        <v>33084.883333333331</v>
      </c>
      <c r="J412" s="495">
        <v>34121.766666666663</v>
      </c>
      <c r="K412" s="494">
        <v>32048</v>
      </c>
      <c r="L412" s="494">
        <v>30260</v>
      </c>
      <c r="M412" s="494">
        <v>1.4809399999999999</v>
      </c>
    </row>
    <row r="413" spans="1:13">
      <c r="A413" s="254">
        <v>403</v>
      </c>
      <c r="B413" s="497" t="s">
        <v>484</v>
      </c>
      <c r="C413" s="494">
        <v>1473.4</v>
      </c>
      <c r="D413" s="495">
        <v>1466.7666666666667</v>
      </c>
      <c r="E413" s="495">
        <v>1455.5333333333333</v>
      </c>
      <c r="F413" s="495">
        <v>1437.6666666666667</v>
      </c>
      <c r="G413" s="495">
        <v>1426.4333333333334</v>
      </c>
      <c r="H413" s="495">
        <v>1484.6333333333332</v>
      </c>
      <c r="I413" s="495">
        <v>1495.8666666666663</v>
      </c>
      <c r="J413" s="495">
        <v>1513.7333333333331</v>
      </c>
      <c r="K413" s="494">
        <v>1478</v>
      </c>
      <c r="L413" s="494">
        <v>1448.9</v>
      </c>
      <c r="M413" s="494">
        <v>0.12537999999999999</v>
      </c>
    </row>
    <row r="414" spans="1:13">
      <c r="A414" s="254">
        <v>404</v>
      </c>
      <c r="B414" s="497" t="s">
        <v>173</v>
      </c>
      <c r="C414" s="494">
        <v>1494.2</v>
      </c>
      <c r="D414" s="495">
        <v>1492.4833333333333</v>
      </c>
      <c r="E414" s="495">
        <v>1474.9666666666667</v>
      </c>
      <c r="F414" s="495">
        <v>1455.7333333333333</v>
      </c>
      <c r="G414" s="495">
        <v>1438.2166666666667</v>
      </c>
      <c r="H414" s="495">
        <v>1511.7166666666667</v>
      </c>
      <c r="I414" s="495">
        <v>1529.2333333333336</v>
      </c>
      <c r="J414" s="495">
        <v>1548.4666666666667</v>
      </c>
      <c r="K414" s="494">
        <v>1510</v>
      </c>
      <c r="L414" s="494">
        <v>1473.25</v>
      </c>
      <c r="M414" s="494">
        <v>22.373899999999999</v>
      </c>
    </row>
    <row r="415" spans="1:13">
      <c r="A415" s="254">
        <v>405</v>
      </c>
      <c r="B415" s="497" t="s">
        <v>171</v>
      </c>
      <c r="C415" s="494">
        <v>1841.25</v>
      </c>
      <c r="D415" s="495">
        <v>1826.3</v>
      </c>
      <c r="E415" s="495">
        <v>1796.05</v>
      </c>
      <c r="F415" s="495">
        <v>1750.85</v>
      </c>
      <c r="G415" s="495">
        <v>1720.6</v>
      </c>
      <c r="H415" s="495">
        <v>1871.5</v>
      </c>
      <c r="I415" s="495">
        <v>1901.75</v>
      </c>
      <c r="J415" s="495">
        <v>1946.95</v>
      </c>
      <c r="K415" s="494">
        <v>1856.55</v>
      </c>
      <c r="L415" s="494">
        <v>1781.1</v>
      </c>
      <c r="M415" s="494">
        <v>3.6167899999999999</v>
      </c>
    </row>
    <row r="416" spans="1:13">
      <c r="A416" s="254">
        <v>406</v>
      </c>
      <c r="B416" s="497" t="s">
        <v>485</v>
      </c>
      <c r="C416" s="494">
        <v>504.6</v>
      </c>
      <c r="D416" s="495">
        <v>503.5</v>
      </c>
      <c r="E416" s="495">
        <v>497.45</v>
      </c>
      <c r="F416" s="495">
        <v>490.3</v>
      </c>
      <c r="G416" s="495">
        <v>484.25</v>
      </c>
      <c r="H416" s="495">
        <v>510.65</v>
      </c>
      <c r="I416" s="495">
        <v>516.69999999999993</v>
      </c>
      <c r="J416" s="495">
        <v>523.84999999999991</v>
      </c>
      <c r="K416" s="494">
        <v>509.55</v>
      </c>
      <c r="L416" s="494">
        <v>496.35</v>
      </c>
      <c r="M416" s="494">
        <v>3.0687700000000002</v>
      </c>
    </row>
    <row r="417" spans="1:13">
      <c r="A417" s="254">
        <v>407</v>
      </c>
      <c r="B417" s="497" t="s">
        <v>486</v>
      </c>
      <c r="C417" s="494">
        <v>1313.65</v>
      </c>
      <c r="D417" s="495">
        <v>1303.3500000000001</v>
      </c>
      <c r="E417" s="495">
        <v>1275.7000000000003</v>
      </c>
      <c r="F417" s="495">
        <v>1237.7500000000002</v>
      </c>
      <c r="G417" s="495">
        <v>1210.1000000000004</v>
      </c>
      <c r="H417" s="495">
        <v>1341.3000000000002</v>
      </c>
      <c r="I417" s="495">
        <v>1368.9500000000003</v>
      </c>
      <c r="J417" s="495">
        <v>1406.9</v>
      </c>
      <c r="K417" s="494">
        <v>1331</v>
      </c>
      <c r="L417" s="494">
        <v>1265.4000000000001</v>
      </c>
      <c r="M417" s="494">
        <v>0.10970000000000001</v>
      </c>
    </row>
    <row r="418" spans="1:13">
      <c r="A418" s="254">
        <v>408</v>
      </c>
      <c r="B418" s="497" t="s">
        <v>762</v>
      </c>
      <c r="C418" s="494">
        <v>1364.8</v>
      </c>
      <c r="D418" s="495">
        <v>1359.6000000000001</v>
      </c>
      <c r="E418" s="495">
        <v>1300.2000000000003</v>
      </c>
      <c r="F418" s="495">
        <v>1235.6000000000001</v>
      </c>
      <c r="G418" s="495">
        <v>1176.2000000000003</v>
      </c>
      <c r="H418" s="495">
        <v>1424.2000000000003</v>
      </c>
      <c r="I418" s="495">
        <v>1483.6000000000004</v>
      </c>
      <c r="J418" s="495">
        <v>1548.2000000000003</v>
      </c>
      <c r="K418" s="494">
        <v>1419</v>
      </c>
      <c r="L418" s="494">
        <v>1295</v>
      </c>
      <c r="M418" s="494">
        <v>0.64131000000000005</v>
      </c>
    </row>
    <row r="419" spans="1:13">
      <c r="A419" s="254">
        <v>409</v>
      </c>
      <c r="B419" s="497" t="s">
        <v>487</v>
      </c>
      <c r="C419" s="494">
        <v>593.65</v>
      </c>
      <c r="D419" s="495">
        <v>589.7833333333333</v>
      </c>
      <c r="E419" s="495">
        <v>575.91666666666663</v>
      </c>
      <c r="F419" s="495">
        <v>558.18333333333328</v>
      </c>
      <c r="G419" s="495">
        <v>544.31666666666661</v>
      </c>
      <c r="H419" s="495">
        <v>607.51666666666665</v>
      </c>
      <c r="I419" s="495">
        <v>621.38333333333344</v>
      </c>
      <c r="J419" s="495">
        <v>639.11666666666667</v>
      </c>
      <c r="K419" s="494">
        <v>603.65</v>
      </c>
      <c r="L419" s="494">
        <v>572.04999999999995</v>
      </c>
      <c r="M419" s="494">
        <v>7.6339699999999997</v>
      </c>
    </row>
    <row r="420" spans="1:13">
      <c r="A420" s="254">
        <v>410</v>
      </c>
      <c r="B420" s="497" t="s">
        <v>488</v>
      </c>
      <c r="C420" s="494">
        <v>8.5</v>
      </c>
      <c r="D420" s="495">
        <v>8.5166666666666675</v>
      </c>
      <c r="E420" s="495">
        <v>8.4333333333333353</v>
      </c>
      <c r="F420" s="495">
        <v>8.3666666666666671</v>
      </c>
      <c r="G420" s="495">
        <v>8.283333333333335</v>
      </c>
      <c r="H420" s="495">
        <v>8.5833333333333357</v>
      </c>
      <c r="I420" s="495">
        <v>8.6666666666666679</v>
      </c>
      <c r="J420" s="495">
        <v>8.7333333333333361</v>
      </c>
      <c r="K420" s="494">
        <v>8.6</v>
      </c>
      <c r="L420" s="494">
        <v>8.4499999999999993</v>
      </c>
      <c r="M420" s="494">
        <v>77.379099999999994</v>
      </c>
    </row>
    <row r="421" spans="1:13">
      <c r="A421" s="254">
        <v>411</v>
      </c>
      <c r="B421" s="497" t="s">
        <v>763</v>
      </c>
      <c r="C421" s="494">
        <v>71.45</v>
      </c>
      <c r="D421" s="495">
        <v>71.38333333333334</v>
      </c>
      <c r="E421" s="495">
        <v>70.566666666666677</v>
      </c>
      <c r="F421" s="495">
        <v>69.683333333333337</v>
      </c>
      <c r="G421" s="495">
        <v>68.866666666666674</v>
      </c>
      <c r="H421" s="495">
        <v>72.26666666666668</v>
      </c>
      <c r="I421" s="495">
        <v>73.083333333333343</v>
      </c>
      <c r="J421" s="495">
        <v>73.966666666666683</v>
      </c>
      <c r="K421" s="494">
        <v>72.2</v>
      </c>
      <c r="L421" s="494">
        <v>70.5</v>
      </c>
      <c r="M421" s="494">
        <v>20.706759999999999</v>
      </c>
    </row>
    <row r="422" spans="1:13">
      <c r="A422" s="254">
        <v>412</v>
      </c>
      <c r="B422" s="497" t="s">
        <v>489</v>
      </c>
      <c r="C422" s="494">
        <v>102.7</v>
      </c>
      <c r="D422" s="495">
        <v>101.45</v>
      </c>
      <c r="E422" s="495">
        <v>98.95</v>
      </c>
      <c r="F422" s="495">
        <v>95.2</v>
      </c>
      <c r="G422" s="495">
        <v>92.7</v>
      </c>
      <c r="H422" s="495">
        <v>105.2</v>
      </c>
      <c r="I422" s="495">
        <v>107.7</v>
      </c>
      <c r="J422" s="495">
        <v>111.45</v>
      </c>
      <c r="K422" s="494">
        <v>103.95</v>
      </c>
      <c r="L422" s="494">
        <v>97.7</v>
      </c>
      <c r="M422" s="494">
        <v>10.02033</v>
      </c>
    </row>
    <row r="423" spans="1:13">
      <c r="A423" s="254">
        <v>413</v>
      </c>
      <c r="B423" s="497" t="s">
        <v>169</v>
      </c>
      <c r="C423" s="494">
        <v>355.6</v>
      </c>
      <c r="D423" s="495">
        <v>357.73333333333335</v>
      </c>
      <c r="E423" s="495">
        <v>352.16666666666669</v>
      </c>
      <c r="F423" s="495">
        <v>348.73333333333335</v>
      </c>
      <c r="G423" s="495">
        <v>343.16666666666669</v>
      </c>
      <c r="H423" s="495">
        <v>361.16666666666669</v>
      </c>
      <c r="I423" s="495">
        <v>366.73333333333329</v>
      </c>
      <c r="J423" s="495">
        <v>370.16666666666669</v>
      </c>
      <c r="K423" s="494">
        <v>363.3</v>
      </c>
      <c r="L423" s="494">
        <v>354.3</v>
      </c>
      <c r="M423" s="494">
        <v>333.70258999999999</v>
      </c>
    </row>
    <row r="424" spans="1:13">
      <c r="A424" s="254">
        <v>414</v>
      </c>
      <c r="B424" s="497" t="s">
        <v>168</v>
      </c>
      <c r="C424" s="494">
        <v>95.6</v>
      </c>
      <c r="D424" s="495">
        <v>95.149999999999991</v>
      </c>
      <c r="E424" s="495">
        <v>91.799999999999983</v>
      </c>
      <c r="F424" s="495">
        <v>87.999999999999986</v>
      </c>
      <c r="G424" s="495">
        <v>84.649999999999977</v>
      </c>
      <c r="H424" s="495">
        <v>98.949999999999989</v>
      </c>
      <c r="I424" s="495">
        <v>102.29999999999998</v>
      </c>
      <c r="J424" s="495">
        <v>106.1</v>
      </c>
      <c r="K424" s="494">
        <v>98.5</v>
      </c>
      <c r="L424" s="494">
        <v>91.35</v>
      </c>
      <c r="M424" s="494">
        <v>1242.24953</v>
      </c>
    </row>
    <row r="425" spans="1:13">
      <c r="A425" s="254">
        <v>415</v>
      </c>
      <c r="B425" s="497" t="s">
        <v>766</v>
      </c>
      <c r="C425" s="494">
        <v>310.25</v>
      </c>
      <c r="D425" s="495">
        <v>302.78333333333336</v>
      </c>
      <c r="E425" s="495">
        <v>287.7166666666667</v>
      </c>
      <c r="F425" s="495">
        <v>265.18333333333334</v>
      </c>
      <c r="G425" s="495">
        <v>250.11666666666667</v>
      </c>
      <c r="H425" s="495">
        <v>325.31666666666672</v>
      </c>
      <c r="I425" s="495">
        <v>340.38333333333344</v>
      </c>
      <c r="J425" s="495">
        <v>362.91666666666674</v>
      </c>
      <c r="K425" s="494">
        <v>317.85000000000002</v>
      </c>
      <c r="L425" s="494">
        <v>280.25</v>
      </c>
      <c r="M425" s="494">
        <v>62.32873</v>
      </c>
    </row>
    <row r="426" spans="1:13">
      <c r="A426" s="254">
        <v>416</v>
      </c>
      <c r="B426" s="497" t="s">
        <v>836</v>
      </c>
      <c r="C426" s="494">
        <v>234.5</v>
      </c>
      <c r="D426" s="495">
        <v>233.54999999999998</v>
      </c>
      <c r="E426" s="495">
        <v>229.09999999999997</v>
      </c>
      <c r="F426" s="495">
        <v>223.7</v>
      </c>
      <c r="G426" s="495">
        <v>219.24999999999997</v>
      </c>
      <c r="H426" s="495">
        <v>238.94999999999996</v>
      </c>
      <c r="I426" s="495">
        <v>243.39999999999995</v>
      </c>
      <c r="J426" s="495">
        <v>248.79999999999995</v>
      </c>
      <c r="K426" s="494">
        <v>238</v>
      </c>
      <c r="L426" s="494">
        <v>228.15</v>
      </c>
      <c r="M426" s="494">
        <v>10.78572</v>
      </c>
    </row>
    <row r="427" spans="1:13">
      <c r="A427" s="254">
        <v>417</v>
      </c>
      <c r="B427" s="497" t="s">
        <v>174</v>
      </c>
      <c r="C427" s="494">
        <v>846.5</v>
      </c>
      <c r="D427" s="495">
        <v>849.41666666666663</v>
      </c>
      <c r="E427" s="495">
        <v>825.13333333333321</v>
      </c>
      <c r="F427" s="495">
        <v>803.76666666666654</v>
      </c>
      <c r="G427" s="495">
        <v>779.48333333333312</v>
      </c>
      <c r="H427" s="495">
        <v>870.7833333333333</v>
      </c>
      <c r="I427" s="495">
        <v>895.06666666666683</v>
      </c>
      <c r="J427" s="495">
        <v>916.43333333333339</v>
      </c>
      <c r="K427" s="494">
        <v>873.7</v>
      </c>
      <c r="L427" s="494">
        <v>828.05</v>
      </c>
      <c r="M427" s="494">
        <v>6.0091900000000003</v>
      </c>
    </row>
    <row r="428" spans="1:13">
      <c r="A428" s="254">
        <v>418</v>
      </c>
      <c r="B428" s="497" t="s">
        <v>490</v>
      </c>
      <c r="C428" s="494">
        <v>542.04999999999995</v>
      </c>
      <c r="D428" s="495">
        <v>541.25</v>
      </c>
      <c r="E428" s="495">
        <v>530.5</v>
      </c>
      <c r="F428" s="495">
        <v>518.95000000000005</v>
      </c>
      <c r="G428" s="495">
        <v>508.20000000000005</v>
      </c>
      <c r="H428" s="495">
        <v>552.79999999999995</v>
      </c>
      <c r="I428" s="495">
        <v>563.54999999999995</v>
      </c>
      <c r="J428" s="495">
        <v>575.09999999999991</v>
      </c>
      <c r="K428" s="494">
        <v>552</v>
      </c>
      <c r="L428" s="494">
        <v>529.70000000000005</v>
      </c>
      <c r="M428" s="494">
        <v>1.0916600000000001</v>
      </c>
    </row>
    <row r="429" spans="1:13">
      <c r="A429" s="254">
        <v>419</v>
      </c>
      <c r="B429" s="497" t="s">
        <v>793</v>
      </c>
      <c r="C429" s="494">
        <v>290.89999999999998</v>
      </c>
      <c r="D429" s="495">
        <v>292.90000000000003</v>
      </c>
      <c r="E429" s="495">
        <v>288.00000000000006</v>
      </c>
      <c r="F429" s="495">
        <v>285.10000000000002</v>
      </c>
      <c r="G429" s="495">
        <v>280.20000000000005</v>
      </c>
      <c r="H429" s="495">
        <v>295.80000000000007</v>
      </c>
      <c r="I429" s="495">
        <v>300.70000000000005</v>
      </c>
      <c r="J429" s="495">
        <v>303.60000000000008</v>
      </c>
      <c r="K429" s="494">
        <v>297.8</v>
      </c>
      <c r="L429" s="494">
        <v>290</v>
      </c>
      <c r="M429" s="494">
        <v>4.4107799999999999</v>
      </c>
    </row>
    <row r="430" spans="1:13">
      <c r="A430" s="254">
        <v>420</v>
      </c>
      <c r="B430" s="497" t="s">
        <v>491</v>
      </c>
      <c r="C430" s="494">
        <v>161.75</v>
      </c>
      <c r="D430" s="495">
        <v>162.88333333333335</v>
      </c>
      <c r="E430" s="495">
        <v>159.66666666666671</v>
      </c>
      <c r="F430" s="495">
        <v>157.58333333333337</v>
      </c>
      <c r="G430" s="495">
        <v>154.36666666666673</v>
      </c>
      <c r="H430" s="495">
        <v>164.9666666666667</v>
      </c>
      <c r="I430" s="495">
        <v>168.18333333333334</v>
      </c>
      <c r="J430" s="495">
        <v>170.26666666666668</v>
      </c>
      <c r="K430" s="494">
        <v>166.1</v>
      </c>
      <c r="L430" s="494">
        <v>160.80000000000001</v>
      </c>
      <c r="M430" s="494">
        <v>3.4193600000000002</v>
      </c>
    </row>
    <row r="431" spans="1:13">
      <c r="A431" s="254">
        <v>421</v>
      </c>
      <c r="B431" s="497" t="s">
        <v>175</v>
      </c>
      <c r="C431" s="494">
        <v>614.25</v>
      </c>
      <c r="D431" s="495">
        <v>617.85</v>
      </c>
      <c r="E431" s="495">
        <v>609.70000000000005</v>
      </c>
      <c r="F431" s="495">
        <v>605.15</v>
      </c>
      <c r="G431" s="495">
        <v>597</v>
      </c>
      <c r="H431" s="495">
        <v>622.40000000000009</v>
      </c>
      <c r="I431" s="495">
        <v>630.54999999999995</v>
      </c>
      <c r="J431" s="495">
        <v>635.10000000000014</v>
      </c>
      <c r="K431" s="494">
        <v>626</v>
      </c>
      <c r="L431" s="494">
        <v>613.29999999999995</v>
      </c>
      <c r="M431" s="494">
        <v>32.224789999999999</v>
      </c>
    </row>
    <row r="432" spans="1:13">
      <c r="A432" s="254">
        <v>422</v>
      </c>
      <c r="B432" s="497" t="s">
        <v>176</v>
      </c>
      <c r="C432" s="494">
        <v>480.6</v>
      </c>
      <c r="D432" s="495">
        <v>481.66666666666669</v>
      </c>
      <c r="E432" s="495">
        <v>474.48333333333335</v>
      </c>
      <c r="F432" s="495">
        <v>468.36666666666667</v>
      </c>
      <c r="G432" s="495">
        <v>461.18333333333334</v>
      </c>
      <c r="H432" s="495">
        <v>487.78333333333336</v>
      </c>
      <c r="I432" s="495">
        <v>494.96666666666664</v>
      </c>
      <c r="J432" s="495">
        <v>501.08333333333337</v>
      </c>
      <c r="K432" s="494">
        <v>488.85</v>
      </c>
      <c r="L432" s="494">
        <v>475.55</v>
      </c>
      <c r="M432" s="494">
        <v>22.14884</v>
      </c>
    </row>
    <row r="433" spans="1:13">
      <c r="A433" s="254">
        <v>423</v>
      </c>
      <c r="B433" s="497" t="s">
        <v>492</v>
      </c>
      <c r="C433" s="494">
        <v>2550.85</v>
      </c>
      <c r="D433" s="495">
        <v>2548.7000000000003</v>
      </c>
      <c r="E433" s="495">
        <v>2522.1500000000005</v>
      </c>
      <c r="F433" s="495">
        <v>2493.4500000000003</v>
      </c>
      <c r="G433" s="495">
        <v>2466.9000000000005</v>
      </c>
      <c r="H433" s="495">
        <v>2577.4000000000005</v>
      </c>
      <c r="I433" s="495">
        <v>2603.9500000000007</v>
      </c>
      <c r="J433" s="495">
        <v>2632.6500000000005</v>
      </c>
      <c r="K433" s="494">
        <v>2575.25</v>
      </c>
      <c r="L433" s="494">
        <v>2520</v>
      </c>
      <c r="M433" s="494">
        <v>9.7059999999999994E-2</v>
      </c>
    </row>
    <row r="434" spans="1:13">
      <c r="A434" s="254">
        <v>424</v>
      </c>
      <c r="B434" s="497" t="s">
        <v>493</v>
      </c>
      <c r="C434" s="494">
        <v>736.05</v>
      </c>
      <c r="D434" s="495">
        <v>742.75</v>
      </c>
      <c r="E434" s="495">
        <v>726.4</v>
      </c>
      <c r="F434" s="495">
        <v>716.75</v>
      </c>
      <c r="G434" s="495">
        <v>700.4</v>
      </c>
      <c r="H434" s="495">
        <v>752.4</v>
      </c>
      <c r="I434" s="495">
        <v>768.74999999999989</v>
      </c>
      <c r="J434" s="495">
        <v>778.4</v>
      </c>
      <c r="K434" s="494">
        <v>759.1</v>
      </c>
      <c r="L434" s="494">
        <v>733.1</v>
      </c>
      <c r="M434" s="494">
        <v>0.65927999999999998</v>
      </c>
    </row>
    <row r="435" spans="1:13">
      <c r="A435" s="254">
        <v>425</v>
      </c>
      <c r="B435" s="497" t="s">
        <v>494</v>
      </c>
      <c r="C435" s="494">
        <v>289.5</v>
      </c>
      <c r="D435" s="495">
        <v>288.43333333333334</v>
      </c>
      <c r="E435" s="495">
        <v>285.86666666666667</v>
      </c>
      <c r="F435" s="495">
        <v>282.23333333333335</v>
      </c>
      <c r="G435" s="495">
        <v>279.66666666666669</v>
      </c>
      <c r="H435" s="495">
        <v>292.06666666666666</v>
      </c>
      <c r="I435" s="495">
        <v>294.63333333333338</v>
      </c>
      <c r="J435" s="495">
        <v>298.26666666666665</v>
      </c>
      <c r="K435" s="494">
        <v>291</v>
      </c>
      <c r="L435" s="494">
        <v>284.8</v>
      </c>
      <c r="M435" s="494">
        <v>2.1039300000000001</v>
      </c>
    </row>
    <row r="436" spans="1:13">
      <c r="A436" s="254">
        <v>426</v>
      </c>
      <c r="B436" s="497" t="s">
        <v>495</v>
      </c>
      <c r="C436" s="494">
        <v>286.75</v>
      </c>
      <c r="D436" s="495">
        <v>287.41666666666669</v>
      </c>
      <c r="E436" s="495">
        <v>284.63333333333338</v>
      </c>
      <c r="F436" s="495">
        <v>282.51666666666671</v>
      </c>
      <c r="G436" s="495">
        <v>279.73333333333341</v>
      </c>
      <c r="H436" s="495">
        <v>289.53333333333336</v>
      </c>
      <c r="I436" s="495">
        <v>292.31666666666666</v>
      </c>
      <c r="J436" s="495">
        <v>294.43333333333334</v>
      </c>
      <c r="K436" s="494">
        <v>290.2</v>
      </c>
      <c r="L436" s="494">
        <v>285.3</v>
      </c>
      <c r="M436" s="494">
        <v>0.81767999999999996</v>
      </c>
    </row>
    <row r="437" spans="1:13">
      <c r="A437" s="254">
        <v>427</v>
      </c>
      <c r="B437" s="497" t="s">
        <v>496</v>
      </c>
      <c r="C437" s="494">
        <v>1981.65</v>
      </c>
      <c r="D437" s="495">
        <v>1979.55</v>
      </c>
      <c r="E437" s="495">
        <v>1964.1</v>
      </c>
      <c r="F437" s="495">
        <v>1946.55</v>
      </c>
      <c r="G437" s="495">
        <v>1931.1</v>
      </c>
      <c r="H437" s="495">
        <v>1997.1</v>
      </c>
      <c r="I437" s="495">
        <v>2012.5500000000002</v>
      </c>
      <c r="J437" s="495">
        <v>2030.1</v>
      </c>
      <c r="K437" s="494">
        <v>1995</v>
      </c>
      <c r="L437" s="494">
        <v>1962</v>
      </c>
      <c r="M437" s="494">
        <v>0.67005000000000003</v>
      </c>
    </row>
    <row r="438" spans="1:13">
      <c r="A438" s="254">
        <v>428</v>
      </c>
      <c r="B438" s="497" t="s">
        <v>764</v>
      </c>
      <c r="C438" s="494">
        <v>489.1</v>
      </c>
      <c r="D438" s="495">
        <v>484.8</v>
      </c>
      <c r="E438" s="495">
        <v>474.6</v>
      </c>
      <c r="F438" s="495">
        <v>460.1</v>
      </c>
      <c r="G438" s="495">
        <v>449.90000000000003</v>
      </c>
      <c r="H438" s="495">
        <v>499.3</v>
      </c>
      <c r="I438" s="495">
        <v>509.49999999999994</v>
      </c>
      <c r="J438" s="495">
        <v>524</v>
      </c>
      <c r="K438" s="494">
        <v>495</v>
      </c>
      <c r="L438" s="494">
        <v>470.3</v>
      </c>
      <c r="M438" s="494">
        <v>2.4554100000000001</v>
      </c>
    </row>
    <row r="439" spans="1:13">
      <c r="A439" s="254">
        <v>429</v>
      </c>
      <c r="B439" s="497" t="s">
        <v>814</v>
      </c>
      <c r="C439" s="494">
        <v>488.1</v>
      </c>
      <c r="D439" s="495">
        <v>486.48333333333335</v>
      </c>
      <c r="E439" s="495">
        <v>480.56666666666672</v>
      </c>
      <c r="F439" s="495">
        <v>473.03333333333336</v>
      </c>
      <c r="G439" s="495">
        <v>467.11666666666673</v>
      </c>
      <c r="H439" s="495">
        <v>494.01666666666671</v>
      </c>
      <c r="I439" s="495">
        <v>499.93333333333334</v>
      </c>
      <c r="J439" s="495">
        <v>507.4666666666667</v>
      </c>
      <c r="K439" s="494">
        <v>492.4</v>
      </c>
      <c r="L439" s="494">
        <v>478.95</v>
      </c>
      <c r="M439" s="494">
        <v>2.14066</v>
      </c>
    </row>
    <row r="440" spans="1:13">
      <c r="A440" s="254">
        <v>430</v>
      </c>
      <c r="B440" s="497" t="s">
        <v>497</v>
      </c>
      <c r="C440" s="494">
        <v>5</v>
      </c>
      <c r="D440" s="495">
        <v>5.0333333333333341</v>
      </c>
      <c r="E440" s="495">
        <v>4.9166666666666679</v>
      </c>
      <c r="F440" s="495">
        <v>4.8333333333333339</v>
      </c>
      <c r="G440" s="495">
        <v>4.7166666666666677</v>
      </c>
      <c r="H440" s="495">
        <v>5.116666666666668</v>
      </c>
      <c r="I440" s="495">
        <v>5.2333333333333334</v>
      </c>
      <c r="J440" s="495">
        <v>5.3166666666666682</v>
      </c>
      <c r="K440" s="494">
        <v>5.15</v>
      </c>
      <c r="L440" s="494">
        <v>4.95</v>
      </c>
      <c r="M440" s="494">
        <v>93.013170000000002</v>
      </c>
    </row>
    <row r="441" spans="1:13">
      <c r="A441" s="254">
        <v>431</v>
      </c>
      <c r="B441" s="497" t="s">
        <v>498</v>
      </c>
      <c r="C441" s="494">
        <v>135.65</v>
      </c>
      <c r="D441" s="495">
        <v>135.43333333333334</v>
      </c>
      <c r="E441" s="495">
        <v>134.26666666666668</v>
      </c>
      <c r="F441" s="495">
        <v>132.88333333333335</v>
      </c>
      <c r="G441" s="495">
        <v>131.7166666666667</v>
      </c>
      <c r="H441" s="495">
        <v>136.81666666666666</v>
      </c>
      <c r="I441" s="495">
        <v>137.98333333333329</v>
      </c>
      <c r="J441" s="495">
        <v>139.36666666666665</v>
      </c>
      <c r="K441" s="494">
        <v>136.6</v>
      </c>
      <c r="L441" s="494">
        <v>134.05000000000001</v>
      </c>
      <c r="M441" s="494">
        <v>1.26163</v>
      </c>
    </row>
    <row r="442" spans="1:13">
      <c r="A442" s="254">
        <v>432</v>
      </c>
      <c r="B442" s="497" t="s">
        <v>765</v>
      </c>
      <c r="C442" s="494">
        <v>1350.8</v>
      </c>
      <c r="D442" s="495">
        <v>1348.3</v>
      </c>
      <c r="E442" s="495">
        <v>1333</v>
      </c>
      <c r="F442" s="495">
        <v>1315.2</v>
      </c>
      <c r="G442" s="495">
        <v>1299.9000000000001</v>
      </c>
      <c r="H442" s="495">
        <v>1366.1</v>
      </c>
      <c r="I442" s="495">
        <v>1381.3999999999996</v>
      </c>
      <c r="J442" s="495">
        <v>1399.1999999999998</v>
      </c>
      <c r="K442" s="494">
        <v>1363.6</v>
      </c>
      <c r="L442" s="494">
        <v>1330.5</v>
      </c>
      <c r="M442" s="494">
        <v>7.6230000000000006E-2</v>
      </c>
    </row>
    <row r="443" spans="1:13">
      <c r="A443" s="254">
        <v>433</v>
      </c>
      <c r="B443" s="497" t="s">
        <v>499</v>
      </c>
      <c r="C443" s="494">
        <v>1314.45</v>
      </c>
      <c r="D443" s="495">
        <v>1322.5166666666667</v>
      </c>
      <c r="E443" s="495">
        <v>1295.0333333333333</v>
      </c>
      <c r="F443" s="495">
        <v>1275.6166666666666</v>
      </c>
      <c r="G443" s="495">
        <v>1248.1333333333332</v>
      </c>
      <c r="H443" s="495">
        <v>1341.9333333333334</v>
      </c>
      <c r="I443" s="495">
        <v>1369.4166666666665</v>
      </c>
      <c r="J443" s="495">
        <v>1388.8333333333335</v>
      </c>
      <c r="K443" s="494">
        <v>1350</v>
      </c>
      <c r="L443" s="494">
        <v>1303.0999999999999</v>
      </c>
      <c r="M443" s="494">
        <v>0.82762999999999998</v>
      </c>
    </row>
    <row r="444" spans="1:13">
      <c r="A444" s="254">
        <v>434</v>
      </c>
      <c r="B444" s="497" t="s">
        <v>275</v>
      </c>
      <c r="C444" s="494">
        <v>557.95000000000005</v>
      </c>
      <c r="D444" s="495">
        <v>557.36666666666667</v>
      </c>
      <c r="E444" s="495">
        <v>552.73333333333335</v>
      </c>
      <c r="F444" s="495">
        <v>547.51666666666665</v>
      </c>
      <c r="G444" s="495">
        <v>542.88333333333333</v>
      </c>
      <c r="H444" s="495">
        <v>562.58333333333337</v>
      </c>
      <c r="I444" s="495">
        <v>567.21666666666681</v>
      </c>
      <c r="J444" s="495">
        <v>572.43333333333339</v>
      </c>
      <c r="K444" s="494">
        <v>562</v>
      </c>
      <c r="L444" s="494">
        <v>552.15</v>
      </c>
      <c r="M444" s="494">
        <v>2.52136</v>
      </c>
    </row>
    <row r="445" spans="1:13">
      <c r="A445" s="254">
        <v>435</v>
      </c>
      <c r="B445" s="497" t="s">
        <v>500</v>
      </c>
      <c r="C445" s="494">
        <v>873.4</v>
      </c>
      <c r="D445" s="495">
        <v>876.76666666666677</v>
      </c>
      <c r="E445" s="495">
        <v>866.63333333333355</v>
      </c>
      <c r="F445" s="495">
        <v>859.86666666666679</v>
      </c>
      <c r="G445" s="495">
        <v>849.73333333333358</v>
      </c>
      <c r="H445" s="495">
        <v>883.53333333333353</v>
      </c>
      <c r="I445" s="495">
        <v>893.66666666666674</v>
      </c>
      <c r="J445" s="495">
        <v>900.43333333333351</v>
      </c>
      <c r="K445" s="494">
        <v>886.9</v>
      </c>
      <c r="L445" s="494">
        <v>870</v>
      </c>
      <c r="M445" s="494">
        <v>0.22878999999999999</v>
      </c>
    </row>
    <row r="446" spans="1:13">
      <c r="A446" s="254">
        <v>436</v>
      </c>
      <c r="B446" s="497" t="s">
        <v>501</v>
      </c>
      <c r="C446" s="494">
        <v>485.35</v>
      </c>
      <c r="D446" s="495">
        <v>491.09999999999997</v>
      </c>
      <c r="E446" s="495">
        <v>475.24999999999994</v>
      </c>
      <c r="F446" s="495">
        <v>465.15</v>
      </c>
      <c r="G446" s="495">
        <v>449.29999999999995</v>
      </c>
      <c r="H446" s="495">
        <v>501.19999999999993</v>
      </c>
      <c r="I446" s="495">
        <v>517.04999999999995</v>
      </c>
      <c r="J446" s="495">
        <v>527.14999999999986</v>
      </c>
      <c r="K446" s="494">
        <v>506.95</v>
      </c>
      <c r="L446" s="494">
        <v>481</v>
      </c>
      <c r="M446" s="494">
        <v>0.70660999999999996</v>
      </c>
    </row>
    <row r="447" spans="1:13">
      <c r="A447" s="254">
        <v>437</v>
      </c>
      <c r="B447" s="497" t="s">
        <v>502</v>
      </c>
      <c r="C447" s="494">
        <v>7375.9</v>
      </c>
      <c r="D447" s="495">
        <v>7378.3</v>
      </c>
      <c r="E447" s="495">
        <v>7319.6</v>
      </c>
      <c r="F447" s="495">
        <v>7263.3</v>
      </c>
      <c r="G447" s="495">
        <v>7204.6</v>
      </c>
      <c r="H447" s="495">
        <v>7434.6</v>
      </c>
      <c r="I447" s="495">
        <v>7493.2999999999993</v>
      </c>
      <c r="J447" s="495">
        <v>7549.6</v>
      </c>
      <c r="K447" s="494">
        <v>7437</v>
      </c>
      <c r="L447" s="494">
        <v>7322</v>
      </c>
      <c r="M447" s="494">
        <v>5.296E-2</v>
      </c>
    </row>
    <row r="448" spans="1:13">
      <c r="A448" s="254">
        <v>438</v>
      </c>
      <c r="B448" s="497" t="s">
        <v>503</v>
      </c>
      <c r="C448" s="494">
        <v>296.8</v>
      </c>
      <c r="D448" s="495">
        <v>293.75</v>
      </c>
      <c r="E448" s="495">
        <v>287.3</v>
      </c>
      <c r="F448" s="495">
        <v>277.8</v>
      </c>
      <c r="G448" s="495">
        <v>271.35000000000002</v>
      </c>
      <c r="H448" s="495">
        <v>303.25</v>
      </c>
      <c r="I448" s="495">
        <v>309.70000000000005</v>
      </c>
      <c r="J448" s="495">
        <v>319.2</v>
      </c>
      <c r="K448" s="494">
        <v>300.2</v>
      </c>
      <c r="L448" s="494">
        <v>284.25</v>
      </c>
      <c r="M448" s="494">
        <v>0.77022999999999997</v>
      </c>
    </row>
    <row r="449" spans="1:13">
      <c r="A449" s="254">
        <v>439</v>
      </c>
      <c r="B449" s="497" t="s">
        <v>504</v>
      </c>
      <c r="C449" s="494">
        <v>29</v>
      </c>
      <c r="D449" s="495">
        <v>29.133333333333336</v>
      </c>
      <c r="E449" s="495">
        <v>28.716666666666672</v>
      </c>
      <c r="F449" s="495">
        <v>28.433333333333337</v>
      </c>
      <c r="G449" s="495">
        <v>28.016666666666673</v>
      </c>
      <c r="H449" s="495">
        <v>29.416666666666671</v>
      </c>
      <c r="I449" s="495">
        <v>29.833333333333336</v>
      </c>
      <c r="J449" s="495">
        <v>30.116666666666671</v>
      </c>
      <c r="K449" s="494">
        <v>29.55</v>
      </c>
      <c r="L449" s="494">
        <v>28.85</v>
      </c>
      <c r="M449" s="494">
        <v>43.733110000000003</v>
      </c>
    </row>
    <row r="450" spans="1:13">
      <c r="A450" s="254">
        <v>440</v>
      </c>
      <c r="B450" s="497" t="s">
        <v>188</v>
      </c>
      <c r="C450" s="494">
        <v>564.1</v>
      </c>
      <c r="D450" s="495">
        <v>566.90000000000009</v>
      </c>
      <c r="E450" s="495">
        <v>559.35000000000014</v>
      </c>
      <c r="F450" s="495">
        <v>554.6</v>
      </c>
      <c r="G450" s="495">
        <v>547.05000000000007</v>
      </c>
      <c r="H450" s="495">
        <v>571.6500000000002</v>
      </c>
      <c r="I450" s="495">
        <v>579.20000000000016</v>
      </c>
      <c r="J450" s="495">
        <v>583.95000000000027</v>
      </c>
      <c r="K450" s="494">
        <v>574.45000000000005</v>
      </c>
      <c r="L450" s="494">
        <v>562.15</v>
      </c>
      <c r="M450" s="494">
        <v>11.33942</v>
      </c>
    </row>
    <row r="451" spans="1:13">
      <c r="A451" s="254">
        <v>441</v>
      </c>
      <c r="B451" s="497" t="s">
        <v>767</v>
      </c>
      <c r="C451" s="494">
        <v>15026.35</v>
      </c>
      <c r="D451" s="495">
        <v>14892.300000000001</v>
      </c>
      <c r="E451" s="495">
        <v>14654.050000000003</v>
      </c>
      <c r="F451" s="495">
        <v>14281.750000000002</v>
      </c>
      <c r="G451" s="495">
        <v>14043.500000000004</v>
      </c>
      <c r="H451" s="495">
        <v>15264.600000000002</v>
      </c>
      <c r="I451" s="495">
        <v>15502.849999999999</v>
      </c>
      <c r="J451" s="495">
        <v>15875.150000000001</v>
      </c>
      <c r="K451" s="494">
        <v>15130.55</v>
      </c>
      <c r="L451" s="494">
        <v>14520</v>
      </c>
      <c r="M451" s="494">
        <v>2.0729999999999998E-2</v>
      </c>
    </row>
    <row r="452" spans="1:13">
      <c r="A452" s="254">
        <v>442</v>
      </c>
      <c r="B452" s="497" t="s">
        <v>177</v>
      </c>
      <c r="C452" s="494">
        <v>819.45</v>
      </c>
      <c r="D452" s="495">
        <v>822.2166666666667</v>
      </c>
      <c r="E452" s="495">
        <v>810.48333333333335</v>
      </c>
      <c r="F452" s="495">
        <v>801.51666666666665</v>
      </c>
      <c r="G452" s="495">
        <v>789.7833333333333</v>
      </c>
      <c r="H452" s="495">
        <v>831.18333333333339</v>
      </c>
      <c r="I452" s="495">
        <v>842.91666666666674</v>
      </c>
      <c r="J452" s="495">
        <v>851.88333333333344</v>
      </c>
      <c r="K452" s="494">
        <v>833.95</v>
      </c>
      <c r="L452" s="494">
        <v>813.25</v>
      </c>
      <c r="M452" s="494">
        <v>49.03152</v>
      </c>
    </row>
    <row r="453" spans="1:13">
      <c r="A453" s="254">
        <v>443</v>
      </c>
      <c r="B453" s="497" t="s">
        <v>768</v>
      </c>
      <c r="C453" s="494">
        <v>126.5</v>
      </c>
      <c r="D453" s="495">
        <v>127.06666666666666</v>
      </c>
      <c r="E453" s="495">
        <v>124.63333333333333</v>
      </c>
      <c r="F453" s="495">
        <v>122.76666666666667</v>
      </c>
      <c r="G453" s="495">
        <v>120.33333333333333</v>
      </c>
      <c r="H453" s="495">
        <v>128.93333333333334</v>
      </c>
      <c r="I453" s="495">
        <v>131.36666666666667</v>
      </c>
      <c r="J453" s="495">
        <v>133.23333333333332</v>
      </c>
      <c r="K453" s="494">
        <v>129.5</v>
      </c>
      <c r="L453" s="494">
        <v>125.2</v>
      </c>
      <c r="M453" s="494">
        <v>19.755120000000002</v>
      </c>
    </row>
    <row r="454" spans="1:13">
      <c r="A454" s="254">
        <v>444</v>
      </c>
      <c r="B454" s="497" t="s">
        <v>769</v>
      </c>
      <c r="C454" s="494">
        <v>1100</v>
      </c>
      <c r="D454" s="495">
        <v>1108</v>
      </c>
      <c r="E454" s="495">
        <v>1090</v>
      </c>
      <c r="F454" s="495">
        <v>1080</v>
      </c>
      <c r="G454" s="495">
        <v>1062</v>
      </c>
      <c r="H454" s="495">
        <v>1118</v>
      </c>
      <c r="I454" s="495">
        <v>1136</v>
      </c>
      <c r="J454" s="495">
        <v>1146</v>
      </c>
      <c r="K454" s="494">
        <v>1126</v>
      </c>
      <c r="L454" s="494">
        <v>1098</v>
      </c>
      <c r="M454" s="494">
        <v>4.88368</v>
      </c>
    </row>
    <row r="455" spans="1:13">
      <c r="A455" s="254">
        <v>445</v>
      </c>
      <c r="B455" s="497" t="s">
        <v>183</v>
      </c>
      <c r="C455" s="494">
        <v>3317.35</v>
      </c>
      <c r="D455" s="495">
        <v>3306.1333333333337</v>
      </c>
      <c r="E455" s="495">
        <v>3277.2666666666673</v>
      </c>
      <c r="F455" s="495">
        <v>3237.1833333333338</v>
      </c>
      <c r="G455" s="495">
        <v>3208.3166666666675</v>
      </c>
      <c r="H455" s="495">
        <v>3346.2166666666672</v>
      </c>
      <c r="I455" s="495">
        <v>3375.083333333333</v>
      </c>
      <c r="J455" s="495">
        <v>3415.166666666667</v>
      </c>
      <c r="K455" s="494">
        <v>3335</v>
      </c>
      <c r="L455" s="494">
        <v>3266.05</v>
      </c>
      <c r="M455" s="494">
        <v>25.781179999999999</v>
      </c>
    </row>
    <row r="456" spans="1:13">
      <c r="A456" s="254">
        <v>446</v>
      </c>
      <c r="B456" s="497" t="s">
        <v>804</v>
      </c>
      <c r="C456" s="494">
        <v>670.7</v>
      </c>
      <c r="D456" s="495">
        <v>671.56666666666672</v>
      </c>
      <c r="E456" s="495">
        <v>665.93333333333339</v>
      </c>
      <c r="F456" s="495">
        <v>661.16666666666663</v>
      </c>
      <c r="G456" s="495">
        <v>655.5333333333333</v>
      </c>
      <c r="H456" s="495">
        <v>676.33333333333348</v>
      </c>
      <c r="I456" s="495">
        <v>681.96666666666692</v>
      </c>
      <c r="J456" s="495">
        <v>686.73333333333358</v>
      </c>
      <c r="K456" s="494">
        <v>677.2</v>
      </c>
      <c r="L456" s="494">
        <v>666.8</v>
      </c>
      <c r="M456" s="494">
        <v>24.778479999999998</v>
      </c>
    </row>
    <row r="457" spans="1:13">
      <c r="A457" s="254">
        <v>447</v>
      </c>
      <c r="B457" s="497" t="s">
        <v>178</v>
      </c>
      <c r="C457" s="494">
        <v>2964.95</v>
      </c>
      <c r="D457" s="495">
        <v>2958.3166666666671</v>
      </c>
      <c r="E457" s="495">
        <v>2916.6333333333341</v>
      </c>
      <c r="F457" s="495">
        <v>2868.3166666666671</v>
      </c>
      <c r="G457" s="495">
        <v>2826.6333333333341</v>
      </c>
      <c r="H457" s="495">
        <v>3006.6333333333341</v>
      </c>
      <c r="I457" s="495">
        <v>3048.3166666666675</v>
      </c>
      <c r="J457" s="495">
        <v>3096.6333333333341</v>
      </c>
      <c r="K457" s="494">
        <v>3000</v>
      </c>
      <c r="L457" s="494">
        <v>2910</v>
      </c>
      <c r="M457" s="494">
        <v>5.0547800000000001</v>
      </c>
    </row>
    <row r="458" spans="1:13">
      <c r="A458" s="254">
        <v>448</v>
      </c>
      <c r="B458" s="497" t="s">
        <v>505</v>
      </c>
      <c r="C458" s="494">
        <v>1022.4</v>
      </c>
      <c r="D458" s="495">
        <v>1024.1666666666667</v>
      </c>
      <c r="E458" s="495">
        <v>1017.3333333333335</v>
      </c>
      <c r="F458" s="495">
        <v>1012.2666666666668</v>
      </c>
      <c r="G458" s="495">
        <v>1005.4333333333335</v>
      </c>
      <c r="H458" s="495">
        <v>1029.2333333333336</v>
      </c>
      <c r="I458" s="495">
        <v>1036.0666666666671</v>
      </c>
      <c r="J458" s="495">
        <v>1041.1333333333334</v>
      </c>
      <c r="K458" s="494">
        <v>1031</v>
      </c>
      <c r="L458" s="494">
        <v>1019.1</v>
      </c>
      <c r="M458" s="494">
        <v>0.58796999999999999</v>
      </c>
    </row>
    <row r="459" spans="1:13">
      <c r="A459" s="254">
        <v>449</v>
      </c>
      <c r="B459" s="497" t="s">
        <v>180</v>
      </c>
      <c r="C459" s="494">
        <v>136.69999999999999</v>
      </c>
      <c r="D459" s="495">
        <v>136.16666666666666</v>
      </c>
      <c r="E459" s="495">
        <v>134.48333333333332</v>
      </c>
      <c r="F459" s="495">
        <v>132.26666666666665</v>
      </c>
      <c r="G459" s="495">
        <v>130.58333333333331</v>
      </c>
      <c r="H459" s="495">
        <v>138.38333333333333</v>
      </c>
      <c r="I459" s="495">
        <v>140.06666666666666</v>
      </c>
      <c r="J459" s="495">
        <v>142.28333333333333</v>
      </c>
      <c r="K459" s="494">
        <v>137.85</v>
      </c>
      <c r="L459" s="494">
        <v>133.94999999999999</v>
      </c>
      <c r="M459" s="494">
        <v>35.52872</v>
      </c>
    </row>
    <row r="460" spans="1:13">
      <c r="A460" s="254">
        <v>450</v>
      </c>
      <c r="B460" s="497" t="s">
        <v>179</v>
      </c>
      <c r="C460" s="494">
        <v>313.95</v>
      </c>
      <c r="D460" s="495">
        <v>313.75</v>
      </c>
      <c r="E460" s="495">
        <v>307.7</v>
      </c>
      <c r="F460" s="495">
        <v>301.45</v>
      </c>
      <c r="G460" s="495">
        <v>295.39999999999998</v>
      </c>
      <c r="H460" s="495">
        <v>320</v>
      </c>
      <c r="I460" s="495">
        <v>326.04999999999995</v>
      </c>
      <c r="J460" s="495">
        <v>332.3</v>
      </c>
      <c r="K460" s="494">
        <v>319.8</v>
      </c>
      <c r="L460" s="494">
        <v>307.5</v>
      </c>
      <c r="M460" s="494">
        <v>624.59774000000004</v>
      </c>
    </row>
    <row r="461" spans="1:13">
      <c r="A461" s="254">
        <v>451</v>
      </c>
      <c r="B461" s="497" t="s">
        <v>181</v>
      </c>
      <c r="C461" s="494">
        <v>104.95</v>
      </c>
      <c r="D461" s="495">
        <v>105.46666666666665</v>
      </c>
      <c r="E461" s="495">
        <v>104.18333333333331</v>
      </c>
      <c r="F461" s="495">
        <v>103.41666666666666</v>
      </c>
      <c r="G461" s="495">
        <v>102.13333333333331</v>
      </c>
      <c r="H461" s="495">
        <v>106.23333333333331</v>
      </c>
      <c r="I461" s="495">
        <v>107.51666666666664</v>
      </c>
      <c r="J461" s="495">
        <v>108.2833333333333</v>
      </c>
      <c r="K461" s="494">
        <v>106.75</v>
      </c>
      <c r="L461" s="494">
        <v>104.7</v>
      </c>
      <c r="M461" s="494">
        <v>369.10798999999997</v>
      </c>
    </row>
    <row r="462" spans="1:13">
      <c r="A462" s="254">
        <v>452</v>
      </c>
      <c r="B462" s="497" t="s">
        <v>770</v>
      </c>
      <c r="C462" s="494">
        <v>59.8</v>
      </c>
      <c r="D462" s="495">
        <v>59.6</v>
      </c>
      <c r="E462" s="495">
        <v>57.2</v>
      </c>
      <c r="F462" s="495">
        <v>54.6</v>
      </c>
      <c r="G462" s="495">
        <v>52.2</v>
      </c>
      <c r="H462" s="495">
        <v>62.2</v>
      </c>
      <c r="I462" s="495">
        <v>64.599999999999994</v>
      </c>
      <c r="J462" s="495">
        <v>67.2</v>
      </c>
      <c r="K462" s="494">
        <v>62</v>
      </c>
      <c r="L462" s="494">
        <v>57</v>
      </c>
      <c r="M462" s="494">
        <v>305.97778</v>
      </c>
    </row>
    <row r="463" spans="1:13">
      <c r="A463" s="254">
        <v>453</v>
      </c>
      <c r="B463" s="497" t="s">
        <v>182</v>
      </c>
      <c r="C463" s="494">
        <v>918.4</v>
      </c>
      <c r="D463" s="495">
        <v>918.25</v>
      </c>
      <c r="E463" s="495">
        <v>882.85</v>
      </c>
      <c r="F463" s="495">
        <v>847.30000000000007</v>
      </c>
      <c r="G463" s="495">
        <v>811.90000000000009</v>
      </c>
      <c r="H463" s="495">
        <v>953.8</v>
      </c>
      <c r="I463" s="495">
        <v>989.2</v>
      </c>
      <c r="J463" s="495">
        <v>1024.75</v>
      </c>
      <c r="K463" s="494">
        <v>953.65</v>
      </c>
      <c r="L463" s="494">
        <v>882.7</v>
      </c>
      <c r="M463" s="494">
        <v>530.63055999999995</v>
      </c>
    </row>
    <row r="464" spans="1:13">
      <c r="A464" s="254">
        <v>454</v>
      </c>
      <c r="B464" s="497" t="s">
        <v>506</v>
      </c>
      <c r="C464" s="494">
        <v>3684.85</v>
      </c>
      <c r="D464" s="495">
        <v>3702.2833333333333</v>
      </c>
      <c r="E464" s="495">
        <v>3654.5666666666666</v>
      </c>
      <c r="F464" s="495">
        <v>3624.2833333333333</v>
      </c>
      <c r="G464" s="495">
        <v>3576.5666666666666</v>
      </c>
      <c r="H464" s="495">
        <v>3732.5666666666666</v>
      </c>
      <c r="I464" s="495">
        <v>3780.2833333333328</v>
      </c>
      <c r="J464" s="495">
        <v>3810.5666666666666</v>
      </c>
      <c r="K464" s="494">
        <v>3750</v>
      </c>
      <c r="L464" s="494">
        <v>3672</v>
      </c>
      <c r="M464" s="494">
        <v>6.4750000000000002E-2</v>
      </c>
    </row>
    <row r="465" spans="1:13">
      <c r="A465" s="254">
        <v>455</v>
      </c>
      <c r="B465" s="497" t="s">
        <v>184</v>
      </c>
      <c r="C465" s="494">
        <v>1029</v>
      </c>
      <c r="D465" s="495">
        <v>1027.95</v>
      </c>
      <c r="E465" s="495">
        <v>1006.0500000000002</v>
      </c>
      <c r="F465" s="495">
        <v>983.10000000000014</v>
      </c>
      <c r="G465" s="495">
        <v>961.20000000000027</v>
      </c>
      <c r="H465" s="495">
        <v>1050.9000000000001</v>
      </c>
      <c r="I465" s="495">
        <v>1072.8000000000002</v>
      </c>
      <c r="J465" s="495">
        <v>1095.75</v>
      </c>
      <c r="K465" s="494">
        <v>1049.8499999999999</v>
      </c>
      <c r="L465" s="494">
        <v>1005</v>
      </c>
      <c r="M465" s="494">
        <v>67.371179999999995</v>
      </c>
    </row>
    <row r="466" spans="1:13">
      <c r="A466" s="254">
        <v>456</v>
      </c>
      <c r="B466" s="497" t="s">
        <v>276</v>
      </c>
      <c r="C466" s="494">
        <v>157.25</v>
      </c>
      <c r="D466" s="495">
        <v>157.81666666666669</v>
      </c>
      <c r="E466" s="495">
        <v>154.03333333333339</v>
      </c>
      <c r="F466" s="495">
        <v>150.81666666666669</v>
      </c>
      <c r="G466" s="495">
        <v>147.03333333333339</v>
      </c>
      <c r="H466" s="495">
        <v>161.03333333333339</v>
      </c>
      <c r="I466" s="495">
        <v>164.81666666666669</v>
      </c>
      <c r="J466" s="495">
        <v>168.03333333333339</v>
      </c>
      <c r="K466" s="494">
        <v>161.6</v>
      </c>
      <c r="L466" s="494">
        <v>154.6</v>
      </c>
      <c r="M466" s="494">
        <v>11.8705</v>
      </c>
    </row>
    <row r="467" spans="1:13">
      <c r="A467" s="254">
        <v>457</v>
      </c>
      <c r="B467" s="497" t="s">
        <v>164</v>
      </c>
      <c r="C467" s="494">
        <v>1067</v>
      </c>
      <c r="D467" s="495">
        <v>1060.4166666666667</v>
      </c>
      <c r="E467" s="495">
        <v>1043.8333333333335</v>
      </c>
      <c r="F467" s="495">
        <v>1020.6666666666667</v>
      </c>
      <c r="G467" s="495">
        <v>1004.0833333333335</v>
      </c>
      <c r="H467" s="495">
        <v>1083.5833333333335</v>
      </c>
      <c r="I467" s="495">
        <v>1100.166666666667</v>
      </c>
      <c r="J467" s="495">
        <v>1123.3333333333335</v>
      </c>
      <c r="K467" s="494">
        <v>1077</v>
      </c>
      <c r="L467" s="494">
        <v>1037.25</v>
      </c>
      <c r="M467" s="494">
        <v>4.6492599999999999</v>
      </c>
    </row>
    <row r="468" spans="1:13">
      <c r="A468" s="254">
        <v>458</v>
      </c>
      <c r="B468" s="497" t="s">
        <v>507</v>
      </c>
      <c r="C468" s="494">
        <v>1349.85</v>
      </c>
      <c r="D468" s="495">
        <v>1371.4166666666667</v>
      </c>
      <c r="E468" s="495">
        <v>1315.0333333333335</v>
      </c>
      <c r="F468" s="495">
        <v>1280.2166666666667</v>
      </c>
      <c r="G468" s="495">
        <v>1223.8333333333335</v>
      </c>
      <c r="H468" s="495">
        <v>1406.2333333333336</v>
      </c>
      <c r="I468" s="495">
        <v>1462.6166666666668</v>
      </c>
      <c r="J468" s="495">
        <v>1497.4333333333336</v>
      </c>
      <c r="K468" s="494">
        <v>1427.8</v>
      </c>
      <c r="L468" s="494">
        <v>1336.6</v>
      </c>
      <c r="M468" s="494">
        <v>0.90051000000000003</v>
      </c>
    </row>
    <row r="469" spans="1:13">
      <c r="A469" s="254">
        <v>459</v>
      </c>
      <c r="B469" s="497" t="s">
        <v>508</v>
      </c>
      <c r="C469" s="494">
        <v>1008.5</v>
      </c>
      <c r="D469" s="495">
        <v>1006.6333333333333</v>
      </c>
      <c r="E469" s="495">
        <v>983.26666666666665</v>
      </c>
      <c r="F469" s="495">
        <v>958.0333333333333</v>
      </c>
      <c r="G469" s="495">
        <v>934.66666666666663</v>
      </c>
      <c r="H469" s="495">
        <v>1031.8666666666668</v>
      </c>
      <c r="I469" s="495">
        <v>1055.2333333333331</v>
      </c>
      <c r="J469" s="495">
        <v>1080.4666666666667</v>
      </c>
      <c r="K469" s="494">
        <v>1030</v>
      </c>
      <c r="L469" s="494">
        <v>981.4</v>
      </c>
      <c r="M469" s="494">
        <v>6.1019199999999998</v>
      </c>
    </row>
    <row r="470" spans="1:13">
      <c r="A470" s="254">
        <v>460</v>
      </c>
      <c r="B470" s="497" t="s">
        <v>509</v>
      </c>
      <c r="C470" s="494">
        <v>1373.25</v>
      </c>
      <c r="D470" s="495">
        <v>1361.0666666666666</v>
      </c>
      <c r="E470" s="495">
        <v>1342.1333333333332</v>
      </c>
      <c r="F470" s="495">
        <v>1311.0166666666667</v>
      </c>
      <c r="G470" s="495">
        <v>1292.0833333333333</v>
      </c>
      <c r="H470" s="495">
        <v>1392.1833333333332</v>
      </c>
      <c r="I470" s="495">
        <v>1411.1166666666666</v>
      </c>
      <c r="J470" s="495">
        <v>1442.2333333333331</v>
      </c>
      <c r="K470" s="494">
        <v>1380</v>
      </c>
      <c r="L470" s="494">
        <v>1329.95</v>
      </c>
      <c r="M470" s="494">
        <v>1.5757000000000001</v>
      </c>
    </row>
    <row r="471" spans="1:13">
      <c r="A471" s="254">
        <v>461</v>
      </c>
      <c r="B471" s="497" t="s">
        <v>185</v>
      </c>
      <c r="C471" s="494">
        <v>1571.3</v>
      </c>
      <c r="D471" s="495">
        <v>1558.6000000000001</v>
      </c>
      <c r="E471" s="495">
        <v>1538.2000000000003</v>
      </c>
      <c r="F471" s="495">
        <v>1505.1000000000001</v>
      </c>
      <c r="G471" s="495">
        <v>1484.7000000000003</v>
      </c>
      <c r="H471" s="495">
        <v>1591.7000000000003</v>
      </c>
      <c r="I471" s="495">
        <v>1612.1000000000004</v>
      </c>
      <c r="J471" s="495">
        <v>1645.2000000000003</v>
      </c>
      <c r="K471" s="494">
        <v>1579</v>
      </c>
      <c r="L471" s="494">
        <v>1525.5</v>
      </c>
      <c r="M471" s="494">
        <v>20.859190000000002</v>
      </c>
    </row>
    <row r="472" spans="1:13">
      <c r="A472" s="254">
        <v>462</v>
      </c>
      <c r="B472" s="497" t="s">
        <v>186</v>
      </c>
      <c r="C472" s="494">
        <v>2549.3000000000002</v>
      </c>
      <c r="D472" s="495">
        <v>2551.35</v>
      </c>
      <c r="E472" s="495">
        <v>2526.6999999999998</v>
      </c>
      <c r="F472" s="495">
        <v>2504.1</v>
      </c>
      <c r="G472" s="495">
        <v>2479.4499999999998</v>
      </c>
      <c r="H472" s="495">
        <v>2573.9499999999998</v>
      </c>
      <c r="I472" s="495">
        <v>2598.6000000000004</v>
      </c>
      <c r="J472" s="495">
        <v>2621.1999999999998</v>
      </c>
      <c r="K472" s="494">
        <v>2576</v>
      </c>
      <c r="L472" s="494">
        <v>2528.75</v>
      </c>
      <c r="M472" s="494">
        <v>4.1465300000000003</v>
      </c>
    </row>
    <row r="473" spans="1:13">
      <c r="A473" s="254">
        <v>463</v>
      </c>
      <c r="B473" s="497" t="s">
        <v>187</v>
      </c>
      <c r="C473" s="494">
        <v>422.5</v>
      </c>
      <c r="D473" s="495">
        <v>423.48333333333329</v>
      </c>
      <c r="E473" s="495">
        <v>418.41666666666657</v>
      </c>
      <c r="F473" s="495">
        <v>414.33333333333326</v>
      </c>
      <c r="G473" s="495">
        <v>409.26666666666654</v>
      </c>
      <c r="H473" s="495">
        <v>427.56666666666661</v>
      </c>
      <c r="I473" s="495">
        <v>432.63333333333333</v>
      </c>
      <c r="J473" s="495">
        <v>436.71666666666664</v>
      </c>
      <c r="K473" s="494">
        <v>428.55</v>
      </c>
      <c r="L473" s="494">
        <v>419.4</v>
      </c>
      <c r="M473" s="494">
        <v>13.30315</v>
      </c>
    </row>
    <row r="474" spans="1:13">
      <c r="A474" s="254">
        <v>464</v>
      </c>
      <c r="B474" s="497" t="s">
        <v>510</v>
      </c>
      <c r="C474" s="494">
        <v>729.75</v>
      </c>
      <c r="D474" s="495">
        <v>728.86666666666667</v>
      </c>
      <c r="E474" s="495">
        <v>721.43333333333339</v>
      </c>
      <c r="F474" s="495">
        <v>713.11666666666667</v>
      </c>
      <c r="G474" s="495">
        <v>705.68333333333339</v>
      </c>
      <c r="H474" s="495">
        <v>737.18333333333339</v>
      </c>
      <c r="I474" s="495">
        <v>744.61666666666656</v>
      </c>
      <c r="J474" s="495">
        <v>752.93333333333339</v>
      </c>
      <c r="K474" s="494">
        <v>736.3</v>
      </c>
      <c r="L474" s="494">
        <v>720.55</v>
      </c>
      <c r="M474" s="494">
        <v>6.1321099999999999</v>
      </c>
    </row>
    <row r="475" spans="1:13">
      <c r="A475" s="254">
        <v>465</v>
      </c>
      <c r="B475" s="497" t="s">
        <v>511</v>
      </c>
      <c r="C475" s="494">
        <v>14.2</v>
      </c>
      <c r="D475" s="495">
        <v>14.433333333333332</v>
      </c>
      <c r="E475" s="495">
        <v>13.666666666666664</v>
      </c>
      <c r="F475" s="495">
        <v>13.133333333333333</v>
      </c>
      <c r="G475" s="495">
        <v>12.366666666666665</v>
      </c>
      <c r="H475" s="495">
        <v>14.966666666666663</v>
      </c>
      <c r="I475" s="495">
        <v>15.733333333333333</v>
      </c>
      <c r="J475" s="495">
        <v>16.266666666666662</v>
      </c>
      <c r="K475" s="494">
        <v>15.2</v>
      </c>
      <c r="L475" s="494">
        <v>13.9</v>
      </c>
      <c r="M475" s="494">
        <v>313.43457000000001</v>
      </c>
    </row>
    <row r="476" spans="1:13">
      <c r="A476" s="254">
        <v>466</v>
      </c>
      <c r="B476" s="497" t="s">
        <v>512</v>
      </c>
      <c r="C476" s="494">
        <v>1170.7</v>
      </c>
      <c r="D476" s="495">
        <v>1172.5833333333333</v>
      </c>
      <c r="E476" s="495">
        <v>1156.1666666666665</v>
      </c>
      <c r="F476" s="495">
        <v>1141.6333333333332</v>
      </c>
      <c r="G476" s="495">
        <v>1125.2166666666665</v>
      </c>
      <c r="H476" s="495">
        <v>1187.1166666666666</v>
      </c>
      <c r="I476" s="495">
        <v>1203.5333333333331</v>
      </c>
      <c r="J476" s="495">
        <v>1218.0666666666666</v>
      </c>
      <c r="K476" s="494">
        <v>1189</v>
      </c>
      <c r="L476" s="494">
        <v>1158.05</v>
      </c>
      <c r="M476" s="494">
        <v>0.74551000000000001</v>
      </c>
    </row>
    <row r="477" spans="1:13">
      <c r="A477" s="254">
        <v>467</v>
      </c>
      <c r="B477" s="497" t="s">
        <v>513</v>
      </c>
      <c r="C477" s="494">
        <v>11.3</v>
      </c>
      <c r="D477" s="495">
        <v>11.35</v>
      </c>
      <c r="E477" s="495">
        <v>11.2</v>
      </c>
      <c r="F477" s="495">
        <v>11.1</v>
      </c>
      <c r="G477" s="495">
        <v>10.95</v>
      </c>
      <c r="H477" s="495">
        <v>11.45</v>
      </c>
      <c r="I477" s="495">
        <v>11.600000000000001</v>
      </c>
      <c r="J477" s="495">
        <v>11.7</v>
      </c>
      <c r="K477" s="494">
        <v>11.5</v>
      </c>
      <c r="L477" s="494">
        <v>11.25</v>
      </c>
      <c r="M477" s="494">
        <v>56.499789999999997</v>
      </c>
    </row>
    <row r="478" spans="1:13">
      <c r="A478" s="254">
        <v>468</v>
      </c>
      <c r="B478" s="497" t="s">
        <v>514</v>
      </c>
      <c r="C478" s="494">
        <v>383.4</v>
      </c>
      <c r="D478" s="495">
        <v>383.45</v>
      </c>
      <c r="E478" s="495">
        <v>377.95</v>
      </c>
      <c r="F478" s="495">
        <v>372.5</v>
      </c>
      <c r="G478" s="495">
        <v>367</v>
      </c>
      <c r="H478" s="495">
        <v>388.9</v>
      </c>
      <c r="I478" s="495">
        <v>394.4</v>
      </c>
      <c r="J478" s="495">
        <v>399.84999999999997</v>
      </c>
      <c r="K478" s="494">
        <v>388.95</v>
      </c>
      <c r="L478" s="494">
        <v>378</v>
      </c>
      <c r="M478" s="494">
        <v>1.6469</v>
      </c>
    </row>
    <row r="479" spans="1:13">
      <c r="A479" s="254">
        <v>469</v>
      </c>
      <c r="B479" s="497" t="s">
        <v>193</v>
      </c>
      <c r="C479" s="494">
        <v>651.6</v>
      </c>
      <c r="D479" s="495">
        <v>655.4</v>
      </c>
      <c r="E479" s="495">
        <v>646.19999999999993</v>
      </c>
      <c r="F479" s="495">
        <v>640.79999999999995</v>
      </c>
      <c r="G479" s="495">
        <v>631.59999999999991</v>
      </c>
      <c r="H479" s="495">
        <v>660.8</v>
      </c>
      <c r="I479" s="495">
        <v>670</v>
      </c>
      <c r="J479" s="495">
        <v>675.4</v>
      </c>
      <c r="K479" s="494">
        <v>664.6</v>
      </c>
      <c r="L479" s="494">
        <v>650</v>
      </c>
      <c r="M479" s="494">
        <v>39.263590000000001</v>
      </c>
    </row>
    <row r="480" spans="1:13">
      <c r="A480" s="254">
        <v>470</v>
      </c>
      <c r="B480" s="497" t="s">
        <v>190</v>
      </c>
      <c r="C480" s="494">
        <v>215.25</v>
      </c>
      <c r="D480" s="495">
        <v>215.76666666666665</v>
      </c>
      <c r="E480" s="495">
        <v>212.48333333333329</v>
      </c>
      <c r="F480" s="495">
        <v>209.71666666666664</v>
      </c>
      <c r="G480" s="495">
        <v>206.43333333333328</v>
      </c>
      <c r="H480" s="495">
        <v>218.5333333333333</v>
      </c>
      <c r="I480" s="495">
        <v>221.81666666666666</v>
      </c>
      <c r="J480" s="495">
        <v>224.58333333333331</v>
      </c>
      <c r="K480" s="494">
        <v>219.05</v>
      </c>
      <c r="L480" s="494">
        <v>213</v>
      </c>
      <c r="M480" s="494">
        <v>6.0401600000000002</v>
      </c>
    </row>
    <row r="481" spans="1:13">
      <c r="A481" s="254">
        <v>471</v>
      </c>
      <c r="B481" s="497" t="s">
        <v>784</v>
      </c>
      <c r="C481" s="494">
        <v>30.45</v>
      </c>
      <c r="D481" s="495">
        <v>30.8</v>
      </c>
      <c r="E481" s="495">
        <v>29.900000000000002</v>
      </c>
      <c r="F481" s="495">
        <v>29.35</v>
      </c>
      <c r="G481" s="495">
        <v>28.450000000000003</v>
      </c>
      <c r="H481" s="495">
        <v>31.35</v>
      </c>
      <c r="I481" s="495">
        <v>32.25</v>
      </c>
      <c r="J481" s="495">
        <v>32.799999999999997</v>
      </c>
      <c r="K481" s="494">
        <v>31.7</v>
      </c>
      <c r="L481" s="494">
        <v>30.25</v>
      </c>
      <c r="M481" s="494">
        <v>51.807340000000003</v>
      </c>
    </row>
    <row r="482" spans="1:13">
      <c r="A482" s="254">
        <v>472</v>
      </c>
      <c r="B482" s="497" t="s">
        <v>191</v>
      </c>
      <c r="C482" s="494">
        <v>6971.25</v>
      </c>
      <c r="D482" s="495">
        <v>6935.9666666666672</v>
      </c>
      <c r="E482" s="495">
        <v>6819.0833333333339</v>
      </c>
      <c r="F482" s="495">
        <v>6666.916666666667</v>
      </c>
      <c r="G482" s="495">
        <v>6550.0333333333338</v>
      </c>
      <c r="H482" s="495">
        <v>7088.1333333333341</v>
      </c>
      <c r="I482" s="495">
        <v>7205.0166666666673</v>
      </c>
      <c r="J482" s="495">
        <v>7357.1833333333343</v>
      </c>
      <c r="K482" s="494">
        <v>7052.85</v>
      </c>
      <c r="L482" s="494">
        <v>6783.8</v>
      </c>
      <c r="M482" s="494">
        <v>6.3529799999999996</v>
      </c>
    </row>
    <row r="483" spans="1:13">
      <c r="A483" s="254">
        <v>473</v>
      </c>
      <c r="B483" s="497" t="s">
        <v>192</v>
      </c>
      <c r="C483" s="494">
        <v>36.6</v>
      </c>
      <c r="D483" s="495">
        <v>36.75</v>
      </c>
      <c r="E483" s="495">
        <v>36.25</v>
      </c>
      <c r="F483" s="495">
        <v>35.9</v>
      </c>
      <c r="G483" s="495">
        <v>35.4</v>
      </c>
      <c r="H483" s="495">
        <v>37.1</v>
      </c>
      <c r="I483" s="495">
        <v>37.6</v>
      </c>
      <c r="J483" s="495">
        <v>37.950000000000003</v>
      </c>
      <c r="K483" s="494">
        <v>37.25</v>
      </c>
      <c r="L483" s="494">
        <v>36.4</v>
      </c>
      <c r="M483" s="494">
        <v>76.149379999999994</v>
      </c>
    </row>
    <row r="484" spans="1:13">
      <c r="A484" s="254">
        <v>474</v>
      </c>
      <c r="B484" s="497" t="s">
        <v>189</v>
      </c>
      <c r="C484" s="494">
        <v>1129.95</v>
      </c>
      <c r="D484" s="495">
        <v>1132.8833333333332</v>
      </c>
      <c r="E484" s="495">
        <v>1118.7666666666664</v>
      </c>
      <c r="F484" s="495">
        <v>1107.5833333333333</v>
      </c>
      <c r="G484" s="495">
        <v>1093.4666666666665</v>
      </c>
      <c r="H484" s="495">
        <v>1144.0666666666664</v>
      </c>
      <c r="I484" s="495">
        <v>1158.1833333333332</v>
      </c>
      <c r="J484" s="495">
        <v>1169.3666666666663</v>
      </c>
      <c r="K484" s="494">
        <v>1147</v>
      </c>
      <c r="L484" s="494">
        <v>1121.7</v>
      </c>
      <c r="M484" s="494">
        <v>4.7113300000000002</v>
      </c>
    </row>
    <row r="485" spans="1:13">
      <c r="A485" s="254">
        <v>475</v>
      </c>
      <c r="B485" s="497" t="s">
        <v>141</v>
      </c>
      <c r="C485" s="494">
        <v>546.45000000000005</v>
      </c>
      <c r="D485" s="495">
        <v>548.25</v>
      </c>
      <c r="E485" s="495">
        <v>541.79999999999995</v>
      </c>
      <c r="F485" s="495">
        <v>537.15</v>
      </c>
      <c r="G485" s="495">
        <v>530.69999999999993</v>
      </c>
      <c r="H485" s="495">
        <v>552.9</v>
      </c>
      <c r="I485" s="495">
        <v>559.35</v>
      </c>
      <c r="J485" s="495">
        <v>564</v>
      </c>
      <c r="K485" s="494">
        <v>554.70000000000005</v>
      </c>
      <c r="L485" s="494">
        <v>543.6</v>
      </c>
      <c r="M485" s="494">
        <v>13.451320000000001</v>
      </c>
    </row>
    <row r="486" spans="1:13">
      <c r="A486" s="254">
        <v>476</v>
      </c>
      <c r="B486" s="497" t="s">
        <v>277</v>
      </c>
      <c r="C486" s="494">
        <v>242.3</v>
      </c>
      <c r="D486" s="495">
        <v>244.73333333333335</v>
      </c>
      <c r="E486" s="495">
        <v>238.66666666666669</v>
      </c>
      <c r="F486" s="495">
        <v>235.03333333333333</v>
      </c>
      <c r="G486" s="495">
        <v>228.96666666666667</v>
      </c>
      <c r="H486" s="495">
        <v>248.3666666666667</v>
      </c>
      <c r="I486" s="495">
        <v>254.43333333333337</v>
      </c>
      <c r="J486" s="495">
        <v>258.06666666666672</v>
      </c>
      <c r="K486" s="494">
        <v>250.8</v>
      </c>
      <c r="L486" s="494">
        <v>241.1</v>
      </c>
      <c r="M486" s="494">
        <v>28.5303</v>
      </c>
    </row>
    <row r="487" spans="1:13">
      <c r="A487" s="254">
        <v>477</v>
      </c>
      <c r="B487" s="497" t="s">
        <v>515</v>
      </c>
      <c r="C487" s="494">
        <v>2806.4</v>
      </c>
      <c r="D487" s="495">
        <v>2807.1333333333332</v>
      </c>
      <c r="E487" s="495">
        <v>2789.2666666666664</v>
      </c>
      <c r="F487" s="495">
        <v>2772.1333333333332</v>
      </c>
      <c r="G487" s="495">
        <v>2754.2666666666664</v>
      </c>
      <c r="H487" s="495">
        <v>2824.2666666666664</v>
      </c>
      <c r="I487" s="495">
        <v>2842.1333333333332</v>
      </c>
      <c r="J487" s="495">
        <v>2859.2666666666664</v>
      </c>
      <c r="K487" s="494">
        <v>2825</v>
      </c>
      <c r="L487" s="494">
        <v>2790</v>
      </c>
      <c r="M487" s="494">
        <v>0.23649000000000001</v>
      </c>
    </row>
    <row r="488" spans="1:13">
      <c r="A488" s="254">
        <v>478</v>
      </c>
      <c r="B488" s="497" t="s">
        <v>516</v>
      </c>
      <c r="C488" s="494">
        <v>343.6</v>
      </c>
      <c r="D488" s="495">
        <v>344</v>
      </c>
      <c r="E488" s="495">
        <v>341</v>
      </c>
      <c r="F488" s="495">
        <v>338.4</v>
      </c>
      <c r="G488" s="495">
        <v>335.4</v>
      </c>
      <c r="H488" s="495">
        <v>346.6</v>
      </c>
      <c r="I488" s="495">
        <v>349.6</v>
      </c>
      <c r="J488" s="495">
        <v>352.20000000000005</v>
      </c>
      <c r="K488" s="494">
        <v>347</v>
      </c>
      <c r="L488" s="494">
        <v>341.4</v>
      </c>
      <c r="M488" s="494">
        <v>2.5582699999999998</v>
      </c>
    </row>
    <row r="489" spans="1:13">
      <c r="A489" s="254">
        <v>479</v>
      </c>
      <c r="B489" s="497" t="s">
        <v>517</v>
      </c>
      <c r="C489" s="494">
        <v>229.85</v>
      </c>
      <c r="D489" s="495">
        <v>229.43333333333331</v>
      </c>
      <c r="E489" s="495">
        <v>225.06666666666661</v>
      </c>
      <c r="F489" s="495">
        <v>220.2833333333333</v>
      </c>
      <c r="G489" s="495">
        <v>215.9166666666666</v>
      </c>
      <c r="H489" s="495">
        <v>234.21666666666661</v>
      </c>
      <c r="I489" s="495">
        <v>238.58333333333334</v>
      </c>
      <c r="J489" s="495">
        <v>243.36666666666662</v>
      </c>
      <c r="K489" s="494">
        <v>233.8</v>
      </c>
      <c r="L489" s="494">
        <v>224.65</v>
      </c>
      <c r="M489" s="494">
        <v>1.0294000000000001</v>
      </c>
    </row>
    <row r="490" spans="1:13">
      <c r="A490" s="254">
        <v>480</v>
      </c>
      <c r="B490" s="497" t="s">
        <v>518</v>
      </c>
      <c r="C490" s="494">
        <v>3371.5</v>
      </c>
      <c r="D490" s="495">
        <v>3372.9</v>
      </c>
      <c r="E490" s="495">
        <v>3358.65</v>
      </c>
      <c r="F490" s="495">
        <v>3345.8</v>
      </c>
      <c r="G490" s="495">
        <v>3331.55</v>
      </c>
      <c r="H490" s="495">
        <v>3385.75</v>
      </c>
      <c r="I490" s="495">
        <v>3400</v>
      </c>
      <c r="J490" s="495">
        <v>3412.85</v>
      </c>
      <c r="K490" s="494">
        <v>3387.15</v>
      </c>
      <c r="L490" s="494">
        <v>3360.05</v>
      </c>
      <c r="M490" s="494">
        <v>2.5839999999999998E-2</v>
      </c>
    </row>
    <row r="491" spans="1:13">
      <c r="A491" s="254">
        <v>481</v>
      </c>
      <c r="B491" s="497" t="s">
        <v>519</v>
      </c>
      <c r="C491" s="494">
        <v>4241.1499999999996</v>
      </c>
      <c r="D491" s="495">
        <v>4186.7166666666662</v>
      </c>
      <c r="E491" s="495">
        <v>4074.4333333333325</v>
      </c>
      <c r="F491" s="495">
        <v>3907.7166666666662</v>
      </c>
      <c r="G491" s="495">
        <v>3795.4333333333325</v>
      </c>
      <c r="H491" s="495">
        <v>4353.4333333333325</v>
      </c>
      <c r="I491" s="495">
        <v>4465.7166666666672</v>
      </c>
      <c r="J491" s="495">
        <v>4632.4333333333325</v>
      </c>
      <c r="K491" s="494">
        <v>4299</v>
      </c>
      <c r="L491" s="494">
        <v>4020</v>
      </c>
      <c r="M491" s="494">
        <v>0.39056999999999997</v>
      </c>
    </row>
    <row r="492" spans="1:13">
      <c r="A492" s="254">
        <v>482</v>
      </c>
      <c r="B492" s="497" t="s">
        <v>520</v>
      </c>
      <c r="C492" s="494">
        <v>65.099999999999994</v>
      </c>
      <c r="D492" s="495">
        <v>64.666666666666671</v>
      </c>
      <c r="E492" s="495">
        <v>63.833333333333343</v>
      </c>
      <c r="F492" s="495">
        <v>62.56666666666667</v>
      </c>
      <c r="G492" s="495">
        <v>61.733333333333341</v>
      </c>
      <c r="H492" s="495">
        <v>65.933333333333337</v>
      </c>
      <c r="I492" s="495">
        <v>66.76666666666668</v>
      </c>
      <c r="J492" s="495">
        <v>68.033333333333346</v>
      </c>
      <c r="K492" s="494">
        <v>65.5</v>
      </c>
      <c r="L492" s="494">
        <v>63.4</v>
      </c>
      <c r="M492" s="494">
        <v>40.051580000000001</v>
      </c>
    </row>
    <row r="493" spans="1:13">
      <c r="A493" s="254">
        <v>483</v>
      </c>
      <c r="B493" s="497" t="s">
        <v>521</v>
      </c>
      <c r="C493" s="494">
        <v>1246.45</v>
      </c>
      <c r="D493" s="495">
        <v>1259.2166666666665</v>
      </c>
      <c r="E493" s="495">
        <v>1218.4333333333329</v>
      </c>
      <c r="F493" s="495">
        <v>1190.4166666666665</v>
      </c>
      <c r="G493" s="495">
        <v>1149.633333333333</v>
      </c>
      <c r="H493" s="495">
        <v>1287.2333333333329</v>
      </c>
      <c r="I493" s="495">
        <v>1328.0166666666662</v>
      </c>
      <c r="J493" s="495">
        <v>1356.0333333333328</v>
      </c>
      <c r="K493" s="494">
        <v>1300</v>
      </c>
      <c r="L493" s="494">
        <v>1231.2</v>
      </c>
      <c r="M493" s="494">
        <v>0.52042999999999995</v>
      </c>
    </row>
    <row r="494" spans="1:13">
      <c r="A494" s="254">
        <v>484</v>
      </c>
      <c r="B494" s="497" t="s">
        <v>278</v>
      </c>
      <c r="C494" s="494">
        <v>373.9</v>
      </c>
      <c r="D494" s="495">
        <v>376.86666666666662</v>
      </c>
      <c r="E494" s="495">
        <v>369.53333333333325</v>
      </c>
      <c r="F494" s="495">
        <v>365.16666666666663</v>
      </c>
      <c r="G494" s="495">
        <v>357.83333333333326</v>
      </c>
      <c r="H494" s="495">
        <v>381.23333333333323</v>
      </c>
      <c r="I494" s="495">
        <v>388.56666666666661</v>
      </c>
      <c r="J494" s="495">
        <v>392.93333333333322</v>
      </c>
      <c r="K494" s="494">
        <v>384.2</v>
      </c>
      <c r="L494" s="494">
        <v>372.5</v>
      </c>
      <c r="M494" s="494">
        <v>0.43326999999999999</v>
      </c>
    </row>
    <row r="495" spans="1:13">
      <c r="A495" s="254">
        <v>485</v>
      </c>
      <c r="B495" s="497" t="s">
        <v>522</v>
      </c>
      <c r="C495" s="494">
        <v>1001.15</v>
      </c>
      <c r="D495" s="495">
        <v>1009.4166666666666</v>
      </c>
      <c r="E495" s="495">
        <v>988.83333333333326</v>
      </c>
      <c r="F495" s="495">
        <v>976.51666666666665</v>
      </c>
      <c r="G495" s="495">
        <v>955.93333333333328</v>
      </c>
      <c r="H495" s="495">
        <v>1021.7333333333332</v>
      </c>
      <c r="I495" s="495">
        <v>1042.3166666666666</v>
      </c>
      <c r="J495" s="495">
        <v>1054.6333333333332</v>
      </c>
      <c r="K495" s="494">
        <v>1030</v>
      </c>
      <c r="L495" s="494">
        <v>997.1</v>
      </c>
      <c r="M495" s="494">
        <v>1.1565300000000001</v>
      </c>
    </row>
    <row r="496" spans="1:13">
      <c r="A496" s="254">
        <v>486</v>
      </c>
      <c r="B496" s="497" t="s">
        <v>523</v>
      </c>
      <c r="C496" s="494">
        <v>1621.7</v>
      </c>
      <c r="D496" s="495">
        <v>1628.55</v>
      </c>
      <c r="E496" s="495">
        <v>1562.1499999999999</v>
      </c>
      <c r="F496" s="495">
        <v>1502.6</v>
      </c>
      <c r="G496" s="495">
        <v>1436.1999999999998</v>
      </c>
      <c r="H496" s="495">
        <v>1688.1</v>
      </c>
      <c r="I496" s="495">
        <v>1754.5</v>
      </c>
      <c r="J496" s="495">
        <v>1814.05</v>
      </c>
      <c r="K496" s="494">
        <v>1694.95</v>
      </c>
      <c r="L496" s="494">
        <v>1569</v>
      </c>
      <c r="M496" s="494">
        <v>2.9941800000000001</v>
      </c>
    </row>
    <row r="497" spans="1:13">
      <c r="A497" s="254">
        <v>487</v>
      </c>
      <c r="B497" s="497" t="s">
        <v>524</v>
      </c>
      <c r="C497" s="494">
        <v>1547.7</v>
      </c>
      <c r="D497" s="495">
        <v>1584.6333333333332</v>
      </c>
      <c r="E497" s="495">
        <v>1494.2666666666664</v>
      </c>
      <c r="F497" s="495">
        <v>1440.8333333333333</v>
      </c>
      <c r="G497" s="495">
        <v>1350.4666666666665</v>
      </c>
      <c r="H497" s="495">
        <v>1638.0666666666664</v>
      </c>
      <c r="I497" s="495">
        <v>1728.4333333333332</v>
      </c>
      <c r="J497" s="495">
        <v>1781.8666666666663</v>
      </c>
      <c r="K497" s="494">
        <v>1675</v>
      </c>
      <c r="L497" s="494">
        <v>1531.2</v>
      </c>
      <c r="M497" s="494">
        <v>5.9776400000000001</v>
      </c>
    </row>
    <row r="498" spans="1:13">
      <c r="A498" s="254">
        <v>488</v>
      </c>
      <c r="B498" s="497" t="s">
        <v>118</v>
      </c>
      <c r="C498" s="494">
        <v>9.4</v>
      </c>
      <c r="D498" s="495">
        <v>9.5666666666666682</v>
      </c>
      <c r="E498" s="495">
        <v>9.1833333333333371</v>
      </c>
      <c r="F498" s="495">
        <v>8.9666666666666686</v>
      </c>
      <c r="G498" s="495">
        <v>8.5833333333333375</v>
      </c>
      <c r="H498" s="495">
        <v>9.7833333333333368</v>
      </c>
      <c r="I498" s="495">
        <v>10.166666666666666</v>
      </c>
      <c r="J498" s="495">
        <v>10.383333333333336</v>
      </c>
      <c r="K498" s="494">
        <v>9.9499999999999993</v>
      </c>
      <c r="L498" s="494">
        <v>9.35</v>
      </c>
      <c r="M498" s="494">
        <v>1744.6180400000001</v>
      </c>
    </row>
    <row r="499" spans="1:13">
      <c r="A499" s="254">
        <v>489</v>
      </c>
      <c r="B499" s="497" t="s">
        <v>195</v>
      </c>
      <c r="C499" s="494">
        <v>1004.25</v>
      </c>
      <c r="D499" s="495">
        <v>1007.0166666666668</v>
      </c>
      <c r="E499" s="495">
        <v>997.23333333333358</v>
      </c>
      <c r="F499" s="495">
        <v>990.21666666666681</v>
      </c>
      <c r="G499" s="495">
        <v>980.43333333333362</v>
      </c>
      <c r="H499" s="495">
        <v>1014.0333333333335</v>
      </c>
      <c r="I499" s="495">
        <v>1023.8166666666666</v>
      </c>
      <c r="J499" s="495">
        <v>1030.8333333333335</v>
      </c>
      <c r="K499" s="494">
        <v>1016.8</v>
      </c>
      <c r="L499" s="494">
        <v>1000</v>
      </c>
      <c r="M499" s="494">
        <v>11.55524</v>
      </c>
    </row>
    <row r="500" spans="1:13">
      <c r="A500" s="254">
        <v>490</v>
      </c>
      <c r="B500" s="497" t="s">
        <v>525</v>
      </c>
      <c r="C500" s="494">
        <v>6301.6</v>
      </c>
      <c r="D500" s="495">
        <v>6279.25</v>
      </c>
      <c r="E500" s="495">
        <v>6228.15</v>
      </c>
      <c r="F500" s="495">
        <v>6154.7</v>
      </c>
      <c r="G500" s="495">
        <v>6103.5999999999995</v>
      </c>
      <c r="H500" s="495">
        <v>6352.7</v>
      </c>
      <c r="I500" s="495">
        <v>6403.8</v>
      </c>
      <c r="J500" s="495">
        <v>6477.25</v>
      </c>
      <c r="K500" s="494">
        <v>6330.35</v>
      </c>
      <c r="L500" s="494">
        <v>6205.8</v>
      </c>
      <c r="M500" s="494">
        <v>6.3049999999999995E-2</v>
      </c>
    </row>
    <row r="501" spans="1:13">
      <c r="A501" s="254">
        <v>491</v>
      </c>
      <c r="B501" s="497" t="s">
        <v>526</v>
      </c>
      <c r="C501" s="494">
        <v>154.1</v>
      </c>
      <c r="D501" s="495">
        <v>156.35</v>
      </c>
      <c r="E501" s="495">
        <v>147.75</v>
      </c>
      <c r="F501" s="495">
        <v>141.4</v>
      </c>
      <c r="G501" s="495">
        <v>132.80000000000001</v>
      </c>
      <c r="H501" s="495">
        <v>162.69999999999999</v>
      </c>
      <c r="I501" s="495">
        <v>171.29999999999995</v>
      </c>
      <c r="J501" s="495">
        <v>177.64999999999998</v>
      </c>
      <c r="K501" s="494">
        <v>164.95</v>
      </c>
      <c r="L501" s="494">
        <v>150</v>
      </c>
      <c r="M501" s="494">
        <v>48.92456</v>
      </c>
    </row>
    <row r="502" spans="1:13">
      <c r="A502" s="254">
        <v>492</v>
      </c>
      <c r="B502" s="497" t="s">
        <v>527</v>
      </c>
      <c r="C502" s="494">
        <v>84.95</v>
      </c>
      <c r="D502" s="495">
        <v>84.2</v>
      </c>
      <c r="E502" s="495">
        <v>81.400000000000006</v>
      </c>
      <c r="F502" s="495">
        <v>77.850000000000009</v>
      </c>
      <c r="G502" s="495">
        <v>75.050000000000011</v>
      </c>
      <c r="H502" s="495">
        <v>87.75</v>
      </c>
      <c r="I502" s="495">
        <v>90.549999999999983</v>
      </c>
      <c r="J502" s="495">
        <v>94.1</v>
      </c>
      <c r="K502" s="494">
        <v>87</v>
      </c>
      <c r="L502" s="494">
        <v>80.650000000000006</v>
      </c>
      <c r="M502" s="494">
        <v>46.401449999999997</v>
      </c>
    </row>
    <row r="503" spans="1:13">
      <c r="A503" s="254">
        <v>493</v>
      </c>
      <c r="B503" s="497" t="s">
        <v>771</v>
      </c>
      <c r="C503" s="494">
        <v>420.15</v>
      </c>
      <c r="D503" s="495">
        <v>423.36666666666662</v>
      </c>
      <c r="E503" s="495">
        <v>413.88333333333321</v>
      </c>
      <c r="F503" s="495">
        <v>407.61666666666662</v>
      </c>
      <c r="G503" s="495">
        <v>398.13333333333321</v>
      </c>
      <c r="H503" s="495">
        <v>429.63333333333321</v>
      </c>
      <c r="I503" s="495">
        <v>439.11666666666667</v>
      </c>
      <c r="J503" s="495">
        <v>445.38333333333321</v>
      </c>
      <c r="K503" s="494">
        <v>432.85</v>
      </c>
      <c r="L503" s="494">
        <v>417.1</v>
      </c>
      <c r="M503" s="494">
        <v>1.97533</v>
      </c>
    </row>
    <row r="504" spans="1:13">
      <c r="A504" s="254">
        <v>494</v>
      </c>
      <c r="B504" s="497" t="s">
        <v>528</v>
      </c>
      <c r="C504" s="494">
        <v>2196.1999999999998</v>
      </c>
      <c r="D504" s="495">
        <v>2202.1833333333329</v>
      </c>
      <c r="E504" s="495">
        <v>2179.1666666666661</v>
      </c>
      <c r="F504" s="495">
        <v>2162.1333333333332</v>
      </c>
      <c r="G504" s="495">
        <v>2139.1166666666663</v>
      </c>
      <c r="H504" s="495">
        <v>2219.2166666666658</v>
      </c>
      <c r="I504" s="495">
        <v>2242.2333333333331</v>
      </c>
      <c r="J504" s="495">
        <v>2259.2666666666655</v>
      </c>
      <c r="K504" s="494">
        <v>2225.1999999999998</v>
      </c>
      <c r="L504" s="494">
        <v>2185.15</v>
      </c>
      <c r="M504" s="494">
        <v>0.87599000000000005</v>
      </c>
    </row>
    <row r="505" spans="1:13">
      <c r="A505" s="254">
        <v>495</v>
      </c>
      <c r="B505" s="497" t="s">
        <v>196</v>
      </c>
      <c r="C505" s="494">
        <v>442.1</v>
      </c>
      <c r="D505" s="495">
        <v>442.68333333333334</v>
      </c>
      <c r="E505" s="495">
        <v>439.41666666666669</v>
      </c>
      <c r="F505" s="495">
        <v>436.73333333333335</v>
      </c>
      <c r="G505" s="495">
        <v>433.4666666666667</v>
      </c>
      <c r="H505" s="495">
        <v>445.36666666666667</v>
      </c>
      <c r="I505" s="495">
        <v>448.63333333333333</v>
      </c>
      <c r="J505" s="495">
        <v>451.31666666666666</v>
      </c>
      <c r="K505" s="494">
        <v>445.95</v>
      </c>
      <c r="L505" s="494">
        <v>440</v>
      </c>
      <c r="M505" s="494">
        <v>129.16614000000001</v>
      </c>
    </row>
    <row r="506" spans="1:13">
      <c r="A506" s="254">
        <v>496</v>
      </c>
      <c r="B506" s="497" t="s">
        <v>529</v>
      </c>
      <c r="C506" s="494">
        <v>459.75</v>
      </c>
      <c r="D506" s="495">
        <v>462.7833333333333</v>
      </c>
      <c r="E506" s="495">
        <v>454.56666666666661</v>
      </c>
      <c r="F506" s="495">
        <v>449.38333333333333</v>
      </c>
      <c r="G506" s="495">
        <v>441.16666666666663</v>
      </c>
      <c r="H506" s="495">
        <v>467.96666666666658</v>
      </c>
      <c r="I506" s="495">
        <v>476.18333333333328</v>
      </c>
      <c r="J506" s="495">
        <v>481.36666666666656</v>
      </c>
      <c r="K506" s="494">
        <v>471</v>
      </c>
      <c r="L506" s="494">
        <v>457.6</v>
      </c>
      <c r="M506" s="494">
        <v>5.7608899999999998</v>
      </c>
    </row>
    <row r="507" spans="1:13">
      <c r="A507" s="254">
        <v>497</v>
      </c>
      <c r="B507" s="497" t="s">
        <v>197</v>
      </c>
      <c r="C507" s="494">
        <v>15.55</v>
      </c>
      <c r="D507" s="495">
        <v>15.583333333333334</v>
      </c>
      <c r="E507" s="495">
        <v>15.466666666666669</v>
      </c>
      <c r="F507" s="495">
        <v>15.383333333333335</v>
      </c>
      <c r="G507" s="495">
        <v>15.266666666666669</v>
      </c>
      <c r="H507" s="495">
        <v>15.666666666666668</v>
      </c>
      <c r="I507" s="495">
        <v>15.783333333333331</v>
      </c>
      <c r="J507" s="495">
        <v>15.866666666666667</v>
      </c>
      <c r="K507" s="494">
        <v>15.7</v>
      </c>
      <c r="L507" s="494">
        <v>15.5</v>
      </c>
      <c r="M507" s="494">
        <v>451.04505999999998</v>
      </c>
    </row>
    <row r="508" spans="1:13">
      <c r="A508" s="254">
        <v>498</v>
      </c>
      <c r="B508" s="497" t="s">
        <v>198</v>
      </c>
      <c r="C508" s="494">
        <v>201.95</v>
      </c>
      <c r="D508" s="495">
        <v>202.58333333333334</v>
      </c>
      <c r="E508" s="495">
        <v>199.9666666666667</v>
      </c>
      <c r="F508" s="495">
        <v>197.98333333333335</v>
      </c>
      <c r="G508" s="495">
        <v>195.3666666666667</v>
      </c>
      <c r="H508" s="495">
        <v>204.56666666666669</v>
      </c>
      <c r="I508" s="495">
        <v>207.18333333333331</v>
      </c>
      <c r="J508" s="495">
        <v>209.16666666666669</v>
      </c>
      <c r="K508" s="494">
        <v>205.2</v>
      </c>
      <c r="L508" s="494">
        <v>200.6</v>
      </c>
      <c r="M508" s="494">
        <v>86.959410000000005</v>
      </c>
    </row>
    <row r="509" spans="1:13">
      <c r="A509" s="254">
        <v>499</v>
      </c>
      <c r="B509" s="497" t="s">
        <v>530</v>
      </c>
      <c r="C509" s="494">
        <v>274.10000000000002</v>
      </c>
      <c r="D509" s="495">
        <v>274.34999999999997</v>
      </c>
      <c r="E509" s="495">
        <v>271.94999999999993</v>
      </c>
      <c r="F509" s="495">
        <v>269.79999999999995</v>
      </c>
      <c r="G509" s="495">
        <v>267.39999999999992</v>
      </c>
      <c r="H509" s="495">
        <v>276.49999999999994</v>
      </c>
      <c r="I509" s="495">
        <v>278.89999999999992</v>
      </c>
      <c r="J509" s="495">
        <v>281.04999999999995</v>
      </c>
      <c r="K509" s="494">
        <v>276.75</v>
      </c>
      <c r="L509" s="494">
        <v>272.2</v>
      </c>
      <c r="M509" s="494">
        <v>1.40238</v>
      </c>
    </row>
    <row r="510" spans="1:13">
      <c r="A510" s="254">
        <v>500</v>
      </c>
      <c r="B510" s="497" t="s">
        <v>531</v>
      </c>
      <c r="C510" s="494">
        <v>2075.15</v>
      </c>
      <c r="D510" s="495">
        <v>2083.75</v>
      </c>
      <c r="E510" s="495">
        <v>2052.5</v>
      </c>
      <c r="F510" s="495">
        <v>2029.85</v>
      </c>
      <c r="G510" s="495">
        <v>1998.6</v>
      </c>
      <c r="H510" s="495">
        <v>2106.4</v>
      </c>
      <c r="I510" s="495">
        <v>2137.65</v>
      </c>
      <c r="J510" s="495">
        <v>2160.3000000000002</v>
      </c>
      <c r="K510" s="494">
        <v>2115</v>
      </c>
      <c r="L510" s="494">
        <v>2061.1</v>
      </c>
      <c r="M510" s="494">
        <v>0.25757999999999998</v>
      </c>
    </row>
    <row r="511" spans="1:13">
      <c r="A511" s="254">
        <v>501</v>
      </c>
      <c r="B511" s="497" t="s">
        <v>741</v>
      </c>
      <c r="C511" s="494">
        <v>1202.5999999999999</v>
      </c>
      <c r="D511" s="495">
        <v>1188.3166666666666</v>
      </c>
      <c r="E511" s="495">
        <v>1162.6333333333332</v>
      </c>
      <c r="F511" s="495">
        <v>1122.6666666666665</v>
      </c>
      <c r="G511" s="495">
        <v>1096.9833333333331</v>
      </c>
      <c r="H511" s="495">
        <v>1228.2833333333333</v>
      </c>
      <c r="I511" s="495">
        <v>1253.9666666666667</v>
      </c>
      <c r="J511" s="495">
        <v>1293.9333333333334</v>
      </c>
      <c r="K511" s="494">
        <v>1214</v>
      </c>
      <c r="L511" s="494">
        <v>1148.3499999999999</v>
      </c>
      <c r="M511" s="494">
        <v>1.05223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E17" sqref="E17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43"/>
      <c r="B5" s="543"/>
      <c r="C5" s="544"/>
      <c r="D5" s="544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45" t="s">
        <v>533</v>
      </c>
      <c r="C7" s="545"/>
      <c r="D7" s="248">
        <f>Main!B10</f>
        <v>44295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44294</v>
      </c>
      <c r="B10" s="253">
        <v>540829</v>
      </c>
      <c r="C10" s="254" t="s">
        <v>952</v>
      </c>
      <c r="D10" s="254" t="s">
        <v>953</v>
      </c>
      <c r="E10" s="254" t="s">
        <v>542</v>
      </c>
      <c r="F10" s="356">
        <v>11821</v>
      </c>
      <c r="G10" s="253">
        <v>3.42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44294</v>
      </c>
      <c r="B11" s="253">
        <v>541627</v>
      </c>
      <c r="C11" s="254" t="s">
        <v>904</v>
      </c>
      <c r="D11" s="254" t="s">
        <v>954</v>
      </c>
      <c r="E11" s="254" t="s">
        <v>542</v>
      </c>
      <c r="F11" s="356">
        <v>31500</v>
      </c>
      <c r="G11" s="253">
        <v>5.99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44294</v>
      </c>
      <c r="B12" s="253">
        <v>541627</v>
      </c>
      <c r="C12" s="254" t="s">
        <v>904</v>
      </c>
      <c r="D12" s="254" t="s">
        <v>955</v>
      </c>
      <c r="E12" s="254" t="s">
        <v>543</v>
      </c>
      <c r="F12" s="356">
        <v>60035</v>
      </c>
      <c r="G12" s="253">
        <v>6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44294</v>
      </c>
      <c r="B13" s="253">
        <v>539767</v>
      </c>
      <c r="C13" s="254" t="s">
        <v>932</v>
      </c>
      <c r="D13" s="254" t="s">
        <v>956</v>
      </c>
      <c r="E13" s="254" t="s">
        <v>543</v>
      </c>
      <c r="F13" s="356">
        <v>46793</v>
      </c>
      <c r="G13" s="253">
        <v>7.24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44294</v>
      </c>
      <c r="B14" s="253">
        <v>539767</v>
      </c>
      <c r="C14" s="254" t="s">
        <v>932</v>
      </c>
      <c r="D14" s="254" t="s">
        <v>933</v>
      </c>
      <c r="E14" s="254" t="s">
        <v>542</v>
      </c>
      <c r="F14" s="356">
        <v>54727</v>
      </c>
      <c r="G14" s="253">
        <v>7.27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44294</v>
      </c>
      <c r="B15" s="253">
        <v>539767</v>
      </c>
      <c r="C15" s="254" t="s">
        <v>932</v>
      </c>
      <c r="D15" s="254" t="s">
        <v>933</v>
      </c>
      <c r="E15" s="254" t="s">
        <v>543</v>
      </c>
      <c r="F15" s="356">
        <v>23000</v>
      </c>
      <c r="G15" s="253">
        <v>7.23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44294</v>
      </c>
      <c r="B16" s="253">
        <v>539767</v>
      </c>
      <c r="C16" s="254" t="s">
        <v>932</v>
      </c>
      <c r="D16" s="254" t="s">
        <v>957</v>
      </c>
      <c r="E16" s="254" t="s">
        <v>542</v>
      </c>
      <c r="F16" s="356">
        <v>23000</v>
      </c>
      <c r="G16" s="253">
        <v>7.23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44294</v>
      </c>
      <c r="B17" s="253">
        <v>538836</v>
      </c>
      <c r="C17" s="254" t="s">
        <v>958</v>
      </c>
      <c r="D17" s="254" t="s">
        <v>959</v>
      </c>
      <c r="E17" s="254" t="s">
        <v>542</v>
      </c>
      <c r="F17" s="356">
        <v>250000</v>
      </c>
      <c r="G17" s="253">
        <v>225.05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44294</v>
      </c>
      <c r="B18" s="253">
        <v>538836</v>
      </c>
      <c r="C18" s="254" t="s">
        <v>958</v>
      </c>
      <c r="D18" s="254" t="s">
        <v>960</v>
      </c>
      <c r="E18" s="254" t="s">
        <v>543</v>
      </c>
      <c r="F18" s="356">
        <v>489384</v>
      </c>
      <c r="G18" s="253">
        <v>225.02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44294</v>
      </c>
      <c r="B19" s="253">
        <v>539273</v>
      </c>
      <c r="C19" s="254" t="s">
        <v>961</v>
      </c>
      <c r="D19" s="254" t="s">
        <v>962</v>
      </c>
      <c r="E19" s="254" t="s">
        <v>542</v>
      </c>
      <c r="F19" s="356">
        <v>11000</v>
      </c>
      <c r="G19" s="253">
        <v>17.170000000000002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44294</v>
      </c>
      <c r="B20" s="253">
        <v>539273</v>
      </c>
      <c r="C20" s="254" t="s">
        <v>961</v>
      </c>
      <c r="D20" s="254" t="s">
        <v>962</v>
      </c>
      <c r="E20" s="254" t="s">
        <v>543</v>
      </c>
      <c r="F20" s="356">
        <v>1000</v>
      </c>
      <c r="G20" s="253">
        <v>19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44294</v>
      </c>
      <c r="B21" s="253">
        <v>539273</v>
      </c>
      <c r="C21" s="254" t="s">
        <v>961</v>
      </c>
      <c r="D21" s="254" t="s">
        <v>963</v>
      </c>
      <c r="E21" s="254" t="s">
        <v>543</v>
      </c>
      <c r="F21" s="356">
        <v>20000</v>
      </c>
      <c r="G21" s="253">
        <v>17.2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44294</v>
      </c>
      <c r="B22" s="253">
        <v>540027</v>
      </c>
      <c r="C22" s="254" t="s">
        <v>964</v>
      </c>
      <c r="D22" s="254" t="s">
        <v>965</v>
      </c>
      <c r="E22" s="254" t="s">
        <v>542</v>
      </c>
      <c r="F22" s="356">
        <v>57732</v>
      </c>
      <c r="G22" s="253">
        <v>345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44294</v>
      </c>
      <c r="B23" s="253">
        <v>540175</v>
      </c>
      <c r="C23" s="254" t="s">
        <v>966</v>
      </c>
      <c r="D23" s="254" t="s">
        <v>967</v>
      </c>
      <c r="E23" s="254" t="s">
        <v>542</v>
      </c>
      <c r="F23" s="356">
        <v>24080</v>
      </c>
      <c r="G23" s="253">
        <v>10.83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44294</v>
      </c>
      <c r="B24" s="253">
        <v>540175</v>
      </c>
      <c r="C24" s="254" t="s">
        <v>966</v>
      </c>
      <c r="D24" s="254" t="s">
        <v>968</v>
      </c>
      <c r="E24" s="254" t="s">
        <v>542</v>
      </c>
      <c r="F24" s="356">
        <v>35800</v>
      </c>
      <c r="G24" s="253">
        <v>10.75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44294</v>
      </c>
      <c r="B25" s="253">
        <v>540175</v>
      </c>
      <c r="C25" s="254" t="s">
        <v>966</v>
      </c>
      <c r="D25" s="254" t="s">
        <v>969</v>
      </c>
      <c r="E25" s="254" t="s">
        <v>542</v>
      </c>
      <c r="F25" s="356">
        <v>25580</v>
      </c>
      <c r="G25" s="253">
        <v>10.75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44294</v>
      </c>
      <c r="B26" s="253">
        <v>540175</v>
      </c>
      <c r="C26" s="254" t="s">
        <v>966</v>
      </c>
      <c r="D26" s="254" t="s">
        <v>970</v>
      </c>
      <c r="E26" s="254" t="s">
        <v>543</v>
      </c>
      <c r="F26" s="356">
        <v>98264</v>
      </c>
      <c r="G26" s="253">
        <v>10.8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44294</v>
      </c>
      <c r="B27" s="253">
        <v>532092</v>
      </c>
      <c r="C27" s="254" t="s">
        <v>971</v>
      </c>
      <c r="D27" s="254" t="s">
        <v>972</v>
      </c>
      <c r="E27" s="254" t="s">
        <v>542</v>
      </c>
      <c r="F27" s="356">
        <v>510000</v>
      </c>
      <c r="G27" s="253">
        <v>5.55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44294</v>
      </c>
      <c r="B28" s="253">
        <v>534618</v>
      </c>
      <c r="C28" s="254" t="s">
        <v>973</v>
      </c>
      <c r="D28" s="254" t="s">
        <v>974</v>
      </c>
      <c r="E28" s="254" t="s">
        <v>543</v>
      </c>
      <c r="F28" s="356">
        <v>148176</v>
      </c>
      <c r="G28" s="253">
        <v>49.68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44294</v>
      </c>
      <c r="B29" s="253">
        <v>534618</v>
      </c>
      <c r="C29" s="254" t="s">
        <v>973</v>
      </c>
      <c r="D29" s="254" t="s">
        <v>903</v>
      </c>
      <c r="E29" s="254" t="s">
        <v>542</v>
      </c>
      <c r="F29" s="356">
        <v>120210</v>
      </c>
      <c r="G29" s="253">
        <v>45.31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44294</v>
      </c>
      <c r="B30" s="253">
        <v>540259</v>
      </c>
      <c r="C30" s="254" t="s">
        <v>975</v>
      </c>
      <c r="D30" s="254" t="s">
        <v>976</v>
      </c>
      <c r="E30" s="254" t="s">
        <v>542</v>
      </c>
      <c r="F30" s="356">
        <v>68195</v>
      </c>
      <c r="G30" s="253">
        <v>13.82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44294</v>
      </c>
      <c r="B31" s="253">
        <v>540259</v>
      </c>
      <c r="C31" s="254" t="s">
        <v>975</v>
      </c>
      <c r="D31" s="254" t="s">
        <v>976</v>
      </c>
      <c r="E31" s="254" t="s">
        <v>543</v>
      </c>
      <c r="F31" s="356">
        <v>61334</v>
      </c>
      <c r="G31" s="253">
        <v>14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44294</v>
      </c>
      <c r="B32" s="253">
        <v>539026</v>
      </c>
      <c r="C32" s="254" t="s">
        <v>977</v>
      </c>
      <c r="D32" s="254" t="s">
        <v>978</v>
      </c>
      <c r="E32" s="254" t="s">
        <v>542</v>
      </c>
      <c r="F32" s="356">
        <v>36000</v>
      </c>
      <c r="G32" s="253">
        <v>13.78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44294</v>
      </c>
      <c r="B33" s="253">
        <v>539026</v>
      </c>
      <c r="C33" s="254" t="s">
        <v>977</v>
      </c>
      <c r="D33" s="254" t="s">
        <v>979</v>
      </c>
      <c r="E33" s="254" t="s">
        <v>543</v>
      </c>
      <c r="F33" s="356">
        <v>96000</v>
      </c>
      <c r="G33" s="253">
        <v>14.05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44294</v>
      </c>
      <c r="B34" s="253">
        <v>539026</v>
      </c>
      <c r="C34" s="254" t="s">
        <v>977</v>
      </c>
      <c r="D34" s="254" t="s">
        <v>980</v>
      </c>
      <c r="E34" s="254" t="s">
        <v>542</v>
      </c>
      <c r="F34" s="356">
        <v>52000</v>
      </c>
      <c r="G34" s="253">
        <v>14.32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44294</v>
      </c>
      <c r="B35" s="253">
        <v>539026</v>
      </c>
      <c r="C35" s="254" t="s">
        <v>977</v>
      </c>
      <c r="D35" s="254" t="s">
        <v>980</v>
      </c>
      <c r="E35" s="254" t="s">
        <v>543</v>
      </c>
      <c r="F35" s="356">
        <v>12000</v>
      </c>
      <c r="G35" s="253">
        <v>14.15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44294</v>
      </c>
      <c r="B36" s="253">
        <v>540570</v>
      </c>
      <c r="C36" s="254" t="s">
        <v>981</v>
      </c>
      <c r="D36" s="254" t="s">
        <v>982</v>
      </c>
      <c r="E36" s="254" t="s">
        <v>542</v>
      </c>
      <c r="F36" s="356">
        <v>150000</v>
      </c>
      <c r="G36" s="253">
        <v>29.69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44294</v>
      </c>
      <c r="B37" s="253">
        <v>539222</v>
      </c>
      <c r="C37" s="254" t="s">
        <v>983</v>
      </c>
      <c r="D37" s="254" t="s">
        <v>984</v>
      </c>
      <c r="E37" s="254" t="s">
        <v>543</v>
      </c>
      <c r="F37" s="356">
        <v>50000</v>
      </c>
      <c r="G37" s="253">
        <v>9.81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44294</v>
      </c>
      <c r="B38" s="253">
        <v>539222</v>
      </c>
      <c r="C38" s="254" t="s">
        <v>983</v>
      </c>
      <c r="D38" s="254" t="s">
        <v>980</v>
      </c>
      <c r="E38" s="254" t="s">
        <v>542</v>
      </c>
      <c r="F38" s="356">
        <v>52500</v>
      </c>
      <c r="G38" s="253">
        <v>9.83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44294</v>
      </c>
      <c r="B39" s="253">
        <v>539222</v>
      </c>
      <c r="C39" s="254" t="s">
        <v>983</v>
      </c>
      <c r="D39" s="254" t="s">
        <v>980</v>
      </c>
      <c r="E39" s="254" t="s">
        <v>543</v>
      </c>
      <c r="F39" s="356">
        <v>5000</v>
      </c>
      <c r="G39" s="253">
        <v>10.3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44294</v>
      </c>
      <c r="B40" s="253" t="s">
        <v>985</v>
      </c>
      <c r="C40" s="254" t="s">
        <v>986</v>
      </c>
      <c r="D40" s="254" t="s">
        <v>987</v>
      </c>
      <c r="E40" s="254" t="s">
        <v>542</v>
      </c>
      <c r="F40" s="356">
        <v>70151</v>
      </c>
      <c r="G40" s="253">
        <v>995.1</v>
      </c>
      <c r="H40" s="325" t="s">
        <v>842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44294</v>
      </c>
      <c r="B41" s="253" t="s">
        <v>130</v>
      </c>
      <c r="C41" s="254" t="s">
        <v>988</v>
      </c>
      <c r="D41" s="254" t="s">
        <v>989</v>
      </c>
      <c r="E41" s="254" t="s">
        <v>542</v>
      </c>
      <c r="F41" s="356">
        <v>456329</v>
      </c>
      <c r="G41" s="253">
        <v>957.06</v>
      </c>
      <c r="H41" s="325" t="s">
        <v>842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44294</v>
      </c>
      <c r="B42" s="253" t="s">
        <v>990</v>
      </c>
      <c r="C42" s="254" t="s">
        <v>991</v>
      </c>
      <c r="D42" s="254" t="s">
        <v>976</v>
      </c>
      <c r="E42" s="254" t="s">
        <v>542</v>
      </c>
      <c r="F42" s="356">
        <v>77144</v>
      </c>
      <c r="G42" s="253">
        <v>24.92</v>
      </c>
      <c r="H42" s="325" t="s">
        <v>842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44294</v>
      </c>
      <c r="B43" s="253" t="s">
        <v>992</v>
      </c>
      <c r="C43" s="254" t="s">
        <v>993</v>
      </c>
      <c r="D43" s="254" t="s">
        <v>994</v>
      </c>
      <c r="E43" s="254" t="s">
        <v>542</v>
      </c>
      <c r="F43" s="356">
        <v>4243382</v>
      </c>
      <c r="G43" s="253">
        <v>0.76</v>
      </c>
      <c r="H43" s="325" t="s">
        <v>842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44294</v>
      </c>
      <c r="B44" s="253" t="s">
        <v>995</v>
      </c>
      <c r="C44" s="254" t="s">
        <v>996</v>
      </c>
      <c r="D44" s="254" t="s">
        <v>997</v>
      </c>
      <c r="E44" s="254" t="s">
        <v>543</v>
      </c>
      <c r="F44" s="356">
        <v>1213091</v>
      </c>
      <c r="G44" s="253">
        <v>4.3499999999999996</v>
      </c>
      <c r="H44" s="325" t="s">
        <v>842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44294</v>
      </c>
      <c r="B45" s="253" t="s">
        <v>905</v>
      </c>
      <c r="C45" s="254" t="s">
        <v>906</v>
      </c>
      <c r="D45" s="254" t="s">
        <v>998</v>
      </c>
      <c r="E45" s="254" t="s">
        <v>543</v>
      </c>
      <c r="F45" s="356">
        <v>52148</v>
      </c>
      <c r="G45" s="253">
        <v>56</v>
      </c>
      <c r="H45" s="325" t="s">
        <v>842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44294</v>
      </c>
      <c r="B46" s="253" t="s">
        <v>115</v>
      </c>
      <c r="C46" s="254" t="s">
        <v>999</v>
      </c>
      <c r="D46" s="254" t="s">
        <v>1000</v>
      </c>
      <c r="E46" s="254" t="s">
        <v>543</v>
      </c>
      <c r="F46" s="356">
        <v>3080000</v>
      </c>
      <c r="G46" s="253">
        <v>192.7</v>
      </c>
      <c r="H46" s="325" t="s">
        <v>842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44294</v>
      </c>
      <c r="B47" s="253" t="s">
        <v>934</v>
      </c>
      <c r="C47" s="254" t="s">
        <v>935</v>
      </c>
      <c r="D47" s="254" t="s">
        <v>936</v>
      </c>
      <c r="E47" s="254" t="s">
        <v>543</v>
      </c>
      <c r="F47" s="356">
        <v>699111</v>
      </c>
      <c r="G47" s="253">
        <v>13.51</v>
      </c>
      <c r="H47" s="325" t="s">
        <v>842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44294</v>
      </c>
      <c r="B48" s="253" t="s">
        <v>1001</v>
      </c>
      <c r="C48" s="254" t="s">
        <v>1002</v>
      </c>
      <c r="D48" s="254" t="s">
        <v>976</v>
      </c>
      <c r="E48" s="254" t="s">
        <v>543</v>
      </c>
      <c r="F48" s="356">
        <v>865000</v>
      </c>
      <c r="G48" s="253">
        <v>10.050000000000001</v>
      </c>
      <c r="H48" s="325" t="s">
        <v>842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44294</v>
      </c>
      <c r="B49" s="253" t="s">
        <v>1001</v>
      </c>
      <c r="C49" s="254" t="s">
        <v>1002</v>
      </c>
      <c r="D49" s="254" t="s">
        <v>1003</v>
      </c>
      <c r="E49" s="254" t="s">
        <v>543</v>
      </c>
      <c r="F49" s="356">
        <v>600000</v>
      </c>
      <c r="G49" s="253">
        <v>10.050000000000001</v>
      </c>
      <c r="H49" s="325" t="s">
        <v>842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44294</v>
      </c>
      <c r="B50" s="253" t="s">
        <v>130</v>
      </c>
      <c r="C50" s="254" t="s">
        <v>988</v>
      </c>
      <c r="D50" s="254" t="s">
        <v>989</v>
      </c>
      <c r="E50" s="254" t="s">
        <v>543</v>
      </c>
      <c r="F50" s="356">
        <v>456329</v>
      </c>
      <c r="G50" s="253">
        <v>958.03</v>
      </c>
      <c r="H50" s="325" t="s">
        <v>842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44294</v>
      </c>
      <c r="B51" s="253" t="s">
        <v>990</v>
      </c>
      <c r="C51" s="254" t="s">
        <v>991</v>
      </c>
      <c r="D51" s="254" t="s">
        <v>976</v>
      </c>
      <c r="E51" s="254" t="s">
        <v>543</v>
      </c>
      <c r="F51" s="356">
        <v>64920</v>
      </c>
      <c r="G51" s="253">
        <v>24.73</v>
      </c>
      <c r="H51" s="325" t="s">
        <v>842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44294</v>
      </c>
      <c r="B52" s="253" t="s">
        <v>1004</v>
      </c>
      <c r="C52" s="254" t="s">
        <v>1005</v>
      </c>
      <c r="D52" s="254" t="s">
        <v>1006</v>
      </c>
      <c r="E52" s="254" t="s">
        <v>543</v>
      </c>
      <c r="F52" s="356">
        <v>1136454</v>
      </c>
      <c r="G52" s="253">
        <v>3.69</v>
      </c>
      <c r="H52" s="325" t="s">
        <v>842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44294</v>
      </c>
      <c r="B53" s="253" t="s">
        <v>992</v>
      </c>
      <c r="C53" s="254" t="s">
        <v>993</v>
      </c>
      <c r="D53" s="254" t="s">
        <v>1007</v>
      </c>
      <c r="E53" s="254" t="s">
        <v>543</v>
      </c>
      <c r="F53" s="356">
        <v>6042077</v>
      </c>
      <c r="G53" s="253">
        <v>0.74</v>
      </c>
      <c r="H53" s="325" t="s">
        <v>842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44294</v>
      </c>
      <c r="B54" s="253" t="s">
        <v>1008</v>
      </c>
      <c r="C54" s="254" t="s">
        <v>1009</v>
      </c>
      <c r="D54" s="254" t="s">
        <v>1010</v>
      </c>
      <c r="E54" s="254" t="s">
        <v>543</v>
      </c>
      <c r="F54" s="356">
        <v>122234</v>
      </c>
      <c r="G54" s="253">
        <v>600</v>
      </c>
      <c r="H54" s="325" t="s">
        <v>842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B55" s="253"/>
      <c r="C55" s="254"/>
      <c r="D55" s="254"/>
      <c r="E55" s="254"/>
      <c r="F55" s="356"/>
      <c r="G55" s="253"/>
      <c r="H55" s="325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B56" s="253"/>
      <c r="C56" s="254"/>
      <c r="D56" s="254"/>
      <c r="E56" s="254"/>
      <c r="F56" s="356"/>
      <c r="G56" s="253"/>
      <c r="H56" s="325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B57" s="253"/>
      <c r="C57" s="254"/>
      <c r="D57" s="254"/>
      <c r="E57" s="254"/>
      <c r="F57" s="356"/>
      <c r="G57" s="253"/>
      <c r="H57" s="325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B58" s="253"/>
      <c r="C58" s="254"/>
      <c r="D58" s="254"/>
      <c r="E58" s="254"/>
      <c r="F58" s="356"/>
      <c r="G58" s="253"/>
      <c r="H58" s="325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B59" s="253"/>
      <c r="C59" s="254"/>
      <c r="D59" s="254"/>
      <c r="E59" s="254"/>
      <c r="F59" s="356"/>
      <c r="G59" s="253"/>
      <c r="H59" s="325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B60" s="253"/>
      <c r="C60" s="254"/>
      <c r="D60" s="254"/>
      <c r="E60" s="254"/>
      <c r="F60" s="356"/>
      <c r="G60" s="253"/>
      <c r="H60" s="325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B61" s="253"/>
      <c r="C61" s="254"/>
      <c r="D61" s="254"/>
      <c r="E61" s="254"/>
      <c r="F61" s="356"/>
      <c r="G61" s="253"/>
      <c r="H61" s="325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B62" s="253"/>
      <c r="C62" s="254"/>
      <c r="D62" s="254"/>
      <c r="E62" s="254"/>
      <c r="F62" s="356"/>
      <c r="G62" s="253"/>
      <c r="H62" s="325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B63" s="253"/>
      <c r="C63" s="254"/>
      <c r="D63" s="254"/>
      <c r="E63" s="254"/>
      <c r="F63" s="356"/>
      <c r="G63" s="253"/>
      <c r="H63" s="325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B64" s="253"/>
      <c r="C64" s="254"/>
      <c r="D64" s="254"/>
      <c r="E64" s="254"/>
      <c r="F64" s="356"/>
      <c r="G64" s="253"/>
      <c r="H64" s="325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2:35">
      <c r="B65" s="253"/>
      <c r="C65" s="254"/>
      <c r="D65" s="254"/>
      <c r="E65" s="254"/>
      <c r="F65" s="356"/>
      <c r="G65" s="253"/>
      <c r="H65" s="325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2:35">
      <c r="B66" s="253"/>
      <c r="C66" s="254"/>
      <c r="D66" s="254"/>
      <c r="E66" s="254"/>
      <c r="F66" s="356"/>
      <c r="G66" s="253"/>
      <c r="H66" s="325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2:35">
      <c r="B67" s="253"/>
      <c r="C67" s="254"/>
      <c r="D67" s="254"/>
      <c r="E67" s="254"/>
      <c r="F67" s="356"/>
      <c r="G67" s="253"/>
      <c r="H67" s="325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2:35">
      <c r="B68" s="253"/>
      <c r="C68" s="254"/>
      <c r="D68" s="254"/>
      <c r="E68" s="254"/>
      <c r="F68" s="356"/>
      <c r="G68" s="253"/>
      <c r="H68" s="325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2:35">
      <c r="B69" s="253"/>
      <c r="C69" s="254"/>
      <c r="D69" s="254"/>
      <c r="E69" s="254"/>
      <c r="F69" s="356"/>
      <c r="G69" s="253"/>
      <c r="H69" s="325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2:35">
      <c r="B70" s="253"/>
      <c r="C70" s="254"/>
      <c r="D70" s="254"/>
      <c r="E70" s="254"/>
      <c r="F70" s="356"/>
      <c r="G70" s="253"/>
      <c r="H70" s="325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2:35">
      <c r="B71" s="253"/>
      <c r="C71" s="254"/>
      <c r="D71" s="254"/>
      <c r="E71" s="254"/>
      <c r="F71" s="356"/>
      <c r="G71" s="253"/>
      <c r="H71" s="325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2:35">
      <c r="B72" s="253"/>
      <c r="C72" s="254"/>
      <c r="D72" s="254"/>
      <c r="E72" s="254"/>
      <c r="F72" s="356"/>
      <c r="G72" s="253"/>
      <c r="H72" s="325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2:35">
      <c r="B73" s="253"/>
      <c r="C73" s="254"/>
      <c r="D73" s="254"/>
      <c r="E73" s="254"/>
      <c r="F73" s="356"/>
      <c r="G73" s="253"/>
      <c r="H73" s="325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2:35">
      <c r="B74" s="253"/>
      <c r="C74" s="254"/>
      <c r="D74" s="254"/>
      <c r="E74" s="254"/>
      <c r="F74" s="356"/>
      <c r="G74" s="253"/>
      <c r="H74" s="325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2:35">
      <c r="B75" s="253"/>
      <c r="C75" s="254"/>
      <c r="D75" s="254"/>
      <c r="E75" s="254"/>
      <c r="F75" s="356"/>
      <c r="G75" s="253"/>
      <c r="H75" s="325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2:35">
      <c r="B76" s="253"/>
      <c r="C76" s="254"/>
      <c r="D76" s="254"/>
      <c r="E76" s="254"/>
      <c r="F76" s="356"/>
      <c r="G76" s="253"/>
      <c r="H76" s="325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2:35">
      <c r="B77" s="253"/>
      <c r="C77" s="254"/>
      <c r="D77" s="254"/>
      <c r="E77" s="254"/>
      <c r="F77" s="356"/>
      <c r="G77" s="253"/>
      <c r="H77" s="325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2:35">
      <c r="B78" s="253"/>
      <c r="C78" s="254"/>
      <c r="D78" s="254"/>
      <c r="E78" s="254"/>
      <c r="F78" s="356"/>
      <c r="G78" s="253"/>
      <c r="H78" s="325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2:35">
      <c r="B79" s="253"/>
      <c r="C79" s="254"/>
      <c r="D79" s="254"/>
      <c r="E79" s="254"/>
      <c r="F79" s="356"/>
      <c r="G79" s="253"/>
      <c r="H79" s="325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2:35">
      <c r="B80" s="253"/>
      <c r="C80" s="254"/>
      <c r="D80" s="254"/>
      <c r="E80" s="254"/>
      <c r="F80" s="356"/>
      <c r="G80" s="253"/>
      <c r="H80" s="325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2:35">
      <c r="B81" s="253"/>
      <c r="C81" s="254"/>
      <c r="D81" s="254"/>
      <c r="E81" s="254"/>
      <c r="F81" s="356"/>
      <c r="G81" s="253"/>
      <c r="H81" s="325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2:35">
      <c r="B82" s="253"/>
      <c r="C82" s="254"/>
      <c r="D82" s="254"/>
      <c r="E82" s="254"/>
      <c r="F82" s="356"/>
      <c r="G82" s="253"/>
      <c r="H82" s="325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2:35">
      <c r="B83" s="253"/>
      <c r="C83" s="254"/>
      <c r="D83" s="254"/>
      <c r="E83" s="254"/>
      <c r="F83" s="356"/>
      <c r="G83" s="253"/>
      <c r="H83" s="325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2:35">
      <c r="B84" s="253"/>
      <c r="C84" s="254"/>
      <c r="D84" s="254"/>
      <c r="E84" s="254"/>
      <c r="F84" s="356"/>
      <c r="G84" s="253"/>
      <c r="H84" s="325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2:35">
      <c r="B85" s="253"/>
      <c r="C85" s="254"/>
      <c r="D85" s="254"/>
      <c r="E85" s="254"/>
      <c r="F85" s="356"/>
      <c r="G85" s="253"/>
      <c r="H85" s="325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2:35">
      <c r="B86" s="253"/>
      <c r="C86" s="254"/>
      <c r="D86" s="254"/>
      <c r="E86" s="254"/>
      <c r="F86" s="356"/>
      <c r="G86" s="253"/>
      <c r="H86" s="325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2:35">
      <c r="B87" s="253"/>
      <c r="C87" s="254"/>
      <c r="D87" s="254"/>
      <c r="E87" s="254"/>
      <c r="F87" s="356"/>
      <c r="G87" s="253"/>
      <c r="H87" s="325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2:35">
      <c r="B88" s="253"/>
      <c r="C88" s="254"/>
      <c r="D88" s="254"/>
      <c r="E88" s="254"/>
      <c r="F88" s="356"/>
      <c r="G88" s="253"/>
      <c r="H88" s="325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2:35">
      <c r="B89" s="253"/>
      <c r="C89" s="254"/>
      <c r="D89" s="254"/>
      <c r="E89" s="254"/>
      <c r="F89" s="356"/>
      <c r="G89" s="253"/>
      <c r="H89" s="325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2:35">
      <c r="B90" s="253"/>
      <c r="C90" s="254"/>
      <c r="D90" s="254"/>
      <c r="E90" s="254"/>
      <c r="F90" s="356"/>
      <c r="G90" s="253"/>
      <c r="H90" s="325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2:35">
      <c r="B91" s="253"/>
      <c r="C91" s="254"/>
      <c r="D91" s="254"/>
      <c r="E91" s="254"/>
      <c r="F91" s="356"/>
      <c r="G91" s="253"/>
      <c r="H91" s="325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2:35">
      <c r="B92" s="253"/>
      <c r="C92" s="254"/>
      <c r="D92" s="254"/>
      <c r="E92" s="254"/>
      <c r="F92" s="356"/>
      <c r="G92" s="253"/>
      <c r="H92" s="325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2:35">
      <c r="B93" s="253"/>
      <c r="C93" s="254"/>
      <c r="D93" s="254"/>
      <c r="E93" s="254"/>
      <c r="F93" s="356"/>
      <c r="G93" s="253"/>
      <c r="H93" s="325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2:35">
      <c r="B94" s="253"/>
      <c r="C94" s="254"/>
      <c r="D94" s="254"/>
      <c r="E94" s="254"/>
      <c r="F94" s="356"/>
      <c r="G94" s="253"/>
      <c r="H94" s="325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2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2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0"/>
  <sheetViews>
    <sheetView zoomScale="85" zoomScaleNormal="85" workbookViewId="0">
      <selection activeCell="J42" sqref="J42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878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44295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02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00" customFormat="1" ht="14.25">
      <c r="A10" s="481">
        <v>1</v>
      </c>
      <c r="B10" s="482">
        <v>44253</v>
      </c>
      <c r="C10" s="483"/>
      <c r="D10" s="504" t="s">
        <v>125</v>
      </c>
      <c r="E10" s="485" t="s">
        <v>858</v>
      </c>
      <c r="F10" s="487">
        <v>95.5</v>
      </c>
      <c r="G10" s="487">
        <v>88.5</v>
      </c>
      <c r="H10" s="487">
        <v>100</v>
      </c>
      <c r="I10" s="488" t="s">
        <v>857</v>
      </c>
      <c r="J10" s="505" t="s">
        <v>844</v>
      </c>
      <c r="K10" s="505">
        <f t="shared" ref="K10" si="0">H10-F10</f>
        <v>4.5</v>
      </c>
      <c r="L10" s="506">
        <f t="shared" ref="L10" si="1">(F10*-0.8)/100</f>
        <v>-0.76400000000000001</v>
      </c>
      <c r="M10" s="491">
        <f t="shared" ref="M10:M12" si="2">(K10+L10)/F10</f>
        <v>3.912041884816754E-2</v>
      </c>
      <c r="N10" s="505" t="s">
        <v>556</v>
      </c>
      <c r="O10" s="493">
        <v>44257</v>
      </c>
      <c r="P10" s="454"/>
      <c r="Q10" s="4"/>
      <c r="R10" s="455" t="s">
        <v>792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500" customFormat="1" ht="14.25">
      <c r="A11" s="473">
        <v>2</v>
      </c>
      <c r="B11" s="467">
        <v>44273</v>
      </c>
      <c r="C11" s="475"/>
      <c r="D11" s="446" t="s">
        <v>772</v>
      </c>
      <c r="E11" s="476" t="s">
        <v>557</v>
      </c>
      <c r="F11" s="444">
        <v>1785</v>
      </c>
      <c r="G11" s="477">
        <v>1670</v>
      </c>
      <c r="H11" s="476">
        <f>(1872.5+1775)/2</f>
        <v>1823.75</v>
      </c>
      <c r="I11" s="478">
        <v>2000</v>
      </c>
      <c r="J11" s="445" t="s">
        <v>866</v>
      </c>
      <c r="K11" s="445">
        <f t="shared" ref="K11:K12" si="3">H11-F11</f>
        <v>38.75</v>
      </c>
      <c r="L11" s="503">
        <f t="shared" ref="L11:L12" si="4">(F11*-0.8)/100</f>
        <v>-14.28</v>
      </c>
      <c r="M11" s="442">
        <f t="shared" si="2"/>
        <v>1.3708683473389355E-2</v>
      </c>
      <c r="N11" s="445" t="s">
        <v>556</v>
      </c>
      <c r="O11" s="443">
        <v>44287</v>
      </c>
      <c r="P11" s="454"/>
      <c r="Q11" s="4"/>
      <c r="R11" s="455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500" customFormat="1" ht="14.25">
      <c r="A12" s="473">
        <v>3</v>
      </c>
      <c r="B12" s="467">
        <v>44274</v>
      </c>
      <c r="C12" s="475"/>
      <c r="D12" s="446" t="s">
        <v>248</v>
      </c>
      <c r="E12" s="476" t="s">
        <v>557</v>
      </c>
      <c r="F12" s="444">
        <v>2850</v>
      </c>
      <c r="G12" s="477">
        <v>2650</v>
      </c>
      <c r="H12" s="476">
        <v>3025</v>
      </c>
      <c r="I12" s="478" t="s">
        <v>847</v>
      </c>
      <c r="J12" s="445" t="s">
        <v>937</v>
      </c>
      <c r="K12" s="445">
        <f t="shared" si="3"/>
        <v>175</v>
      </c>
      <c r="L12" s="503">
        <f t="shared" si="4"/>
        <v>-22.8</v>
      </c>
      <c r="M12" s="442">
        <f t="shared" si="2"/>
        <v>5.3403508771929821E-2</v>
      </c>
      <c r="N12" s="445" t="s">
        <v>556</v>
      </c>
      <c r="O12" s="443">
        <v>44294</v>
      </c>
      <c r="P12" s="454"/>
      <c r="Q12" s="4"/>
      <c r="R12" s="455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00" customFormat="1" ht="14.25">
      <c r="A13" s="473">
        <v>4</v>
      </c>
      <c r="B13" s="467">
        <v>44274</v>
      </c>
      <c r="C13" s="475"/>
      <c r="D13" s="446" t="s">
        <v>172</v>
      </c>
      <c r="E13" s="476" t="s">
        <v>557</v>
      </c>
      <c r="F13" s="444">
        <v>5275</v>
      </c>
      <c r="G13" s="477">
        <v>4950</v>
      </c>
      <c r="H13" s="476">
        <v>5725</v>
      </c>
      <c r="I13" s="478" t="s">
        <v>848</v>
      </c>
      <c r="J13" s="445" t="s">
        <v>868</v>
      </c>
      <c r="K13" s="445">
        <f t="shared" ref="K13" si="5">H13-F13</f>
        <v>450</v>
      </c>
      <c r="L13" s="503">
        <f t="shared" ref="L13" si="6">(F13*-0.8)/100</f>
        <v>-42.2</v>
      </c>
      <c r="M13" s="442">
        <f t="shared" ref="M13" si="7">(K13+L13)/F13</f>
        <v>7.7308056872037914E-2</v>
      </c>
      <c r="N13" s="445" t="s">
        <v>556</v>
      </c>
      <c r="O13" s="443">
        <v>44287</v>
      </c>
      <c r="P13" s="454"/>
      <c r="Q13" s="4"/>
      <c r="R13" s="455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00" customFormat="1" ht="14.25">
      <c r="A14" s="358">
        <v>5</v>
      </c>
      <c r="B14" s="373">
        <v>44277</v>
      </c>
      <c r="C14" s="374"/>
      <c r="D14" s="412" t="s">
        <v>852</v>
      </c>
      <c r="E14" s="378" t="s">
        <v>557</v>
      </c>
      <c r="F14" s="383" t="s">
        <v>856</v>
      </c>
      <c r="G14" s="383">
        <v>1940</v>
      </c>
      <c r="H14" s="378"/>
      <c r="I14" s="375" t="s">
        <v>853</v>
      </c>
      <c r="J14" s="380" t="s">
        <v>558</v>
      </c>
      <c r="K14" s="380"/>
      <c r="L14" s="388"/>
      <c r="M14" s="351"/>
      <c r="N14" s="361"/>
      <c r="O14" s="357"/>
      <c r="P14" s="454"/>
      <c r="Q14" s="4"/>
      <c r="R14" s="455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00" customFormat="1" ht="14.25">
      <c r="A15" s="481">
        <v>6</v>
      </c>
      <c r="B15" s="482">
        <v>44277</v>
      </c>
      <c r="C15" s="483"/>
      <c r="D15" s="504" t="s">
        <v>854</v>
      </c>
      <c r="E15" s="485" t="s">
        <v>557</v>
      </c>
      <c r="F15" s="487">
        <v>507</v>
      </c>
      <c r="G15" s="487">
        <v>478</v>
      </c>
      <c r="H15" s="487">
        <v>527.5</v>
      </c>
      <c r="I15" s="488" t="s">
        <v>855</v>
      </c>
      <c r="J15" s="505" t="s">
        <v>867</v>
      </c>
      <c r="K15" s="505">
        <f t="shared" ref="K15" si="8">H15-F15</f>
        <v>20.5</v>
      </c>
      <c r="L15" s="506">
        <f t="shared" ref="L15" si="9">(F15*-0.8)/100</f>
        <v>-4.056</v>
      </c>
      <c r="M15" s="491">
        <f t="shared" ref="M15" si="10">(K15+L15)/F15</f>
        <v>3.2433925049309663E-2</v>
      </c>
      <c r="N15" s="505" t="s">
        <v>556</v>
      </c>
      <c r="O15" s="493">
        <v>44287</v>
      </c>
      <c r="P15" s="454"/>
      <c r="Q15" s="4"/>
      <c r="R15" s="455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00" customFormat="1" ht="14.25">
      <c r="A16" s="473">
        <v>7</v>
      </c>
      <c r="B16" s="474">
        <v>44281</v>
      </c>
      <c r="C16" s="475"/>
      <c r="D16" s="446" t="s">
        <v>160</v>
      </c>
      <c r="E16" s="476" t="s">
        <v>557</v>
      </c>
      <c r="F16" s="444">
        <v>1785</v>
      </c>
      <c r="G16" s="477">
        <v>1675</v>
      </c>
      <c r="H16" s="477">
        <v>1895</v>
      </c>
      <c r="I16" s="478" t="s">
        <v>860</v>
      </c>
      <c r="J16" s="445" t="s">
        <v>908</v>
      </c>
      <c r="K16" s="445">
        <f t="shared" ref="K16:K17" si="11">H16-F16</f>
        <v>110</v>
      </c>
      <c r="L16" s="503">
        <f t="shared" ref="L16:L17" si="12">(F16*-0.8)/100</f>
        <v>-14.28</v>
      </c>
      <c r="M16" s="442">
        <f t="shared" ref="M16:M17" si="13">(K16+L16)/F16</f>
        <v>5.3624649859943974E-2</v>
      </c>
      <c r="N16" s="445" t="s">
        <v>556</v>
      </c>
      <c r="O16" s="443">
        <v>44293</v>
      </c>
      <c r="P16" s="454"/>
      <c r="Q16" s="4"/>
      <c r="R16" s="455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00" customFormat="1" ht="14.25">
      <c r="A17" s="473">
        <v>8</v>
      </c>
      <c r="B17" s="474">
        <v>44285</v>
      </c>
      <c r="C17" s="475"/>
      <c r="D17" s="446" t="s">
        <v>490</v>
      </c>
      <c r="E17" s="476" t="s">
        <v>557</v>
      </c>
      <c r="F17" s="444">
        <v>516</v>
      </c>
      <c r="G17" s="477">
        <v>477</v>
      </c>
      <c r="H17" s="477">
        <v>547.5</v>
      </c>
      <c r="I17" s="478" t="s">
        <v>863</v>
      </c>
      <c r="J17" s="445" t="s">
        <v>907</v>
      </c>
      <c r="K17" s="445">
        <f t="shared" si="11"/>
        <v>31.5</v>
      </c>
      <c r="L17" s="503">
        <f t="shared" si="12"/>
        <v>-4.1280000000000001</v>
      </c>
      <c r="M17" s="442">
        <f t="shared" si="13"/>
        <v>5.3046511627906974E-2</v>
      </c>
      <c r="N17" s="445" t="s">
        <v>556</v>
      </c>
      <c r="O17" s="443">
        <v>44293</v>
      </c>
      <c r="P17" s="454"/>
      <c r="Q17" s="4"/>
      <c r="R17" s="455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00" customFormat="1" ht="14.25">
      <c r="A18" s="358">
        <v>9</v>
      </c>
      <c r="B18" s="373">
        <v>44287</v>
      </c>
      <c r="C18" s="374"/>
      <c r="D18" s="412" t="s">
        <v>96</v>
      </c>
      <c r="E18" s="378" t="s">
        <v>557</v>
      </c>
      <c r="F18" s="383" t="s">
        <v>876</v>
      </c>
      <c r="G18" s="383">
        <v>1195</v>
      </c>
      <c r="H18" s="378"/>
      <c r="I18" s="375" t="s">
        <v>877</v>
      </c>
      <c r="J18" s="380" t="s">
        <v>558</v>
      </c>
      <c r="K18" s="380"/>
      <c r="L18" s="388"/>
      <c r="M18" s="351"/>
      <c r="N18" s="361"/>
      <c r="O18" s="357"/>
      <c r="P18" s="454"/>
      <c r="Q18" s="4"/>
      <c r="R18" s="455" t="s">
        <v>792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00" customFormat="1" ht="14.25">
      <c r="A19" s="358">
        <v>10</v>
      </c>
      <c r="B19" s="373">
        <v>44291</v>
      </c>
      <c r="C19" s="374"/>
      <c r="D19" s="412" t="s">
        <v>109</v>
      </c>
      <c r="E19" s="378" t="s">
        <v>557</v>
      </c>
      <c r="F19" s="383" t="s">
        <v>879</v>
      </c>
      <c r="G19" s="383">
        <v>1370</v>
      </c>
      <c r="H19" s="378"/>
      <c r="I19" s="375" t="s">
        <v>880</v>
      </c>
      <c r="J19" s="380" t="s">
        <v>558</v>
      </c>
      <c r="K19" s="380"/>
      <c r="L19" s="388"/>
      <c r="M19" s="351"/>
      <c r="N19" s="361"/>
      <c r="O19" s="357"/>
      <c r="P19" s="454"/>
      <c r="Q19" s="4"/>
      <c r="R19" s="455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00" customFormat="1" ht="14.25">
      <c r="A20" s="358">
        <v>11</v>
      </c>
      <c r="B20" s="373">
        <v>44291</v>
      </c>
      <c r="C20" s="374"/>
      <c r="D20" s="412" t="s">
        <v>885</v>
      </c>
      <c r="E20" s="378" t="s">
        <v>557</v>
      </c>
      <c r="F20" s="387" t="s">
        <v>886</v>
      </c>
      <c r="G20" s="383">
        <v>174</v>
      </c>
      <c r="H20" s="378"/>
      <c r="I20" s="375" t="s">
        <v>887</v>
      </c>
      <c r="J20" s="380" t="s">
        <v>558</v>
      </c>
      <c r="K20" s="380"/>
      <c r="L20" s="388"/>
      <c r="M20" s="351"/>
      <c r="N20" s="361"/>
      <c r="O20" s="357"/>
      <c r="P20" s="454"/>
      <c r="Q20" s="4"/>
      <c r="R20" s="455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00" customFormat="1" ht="14.25">
      <c r="A21" s="358">
        <v>12</v>
      </c>
      <c r="B21" s="418">
        <v>44293</v>
      </c>
      <c r="C21" s="374"/>
      <c r="D21" s="412" t="s">
        <v>116</v>
      </c>
      <c r="E21" s="378" t="s">
        <v>557</v>
      </c>
      <c r="F21" s="387" t="s">
        <v>919</v>
      </c>
      <c r="G21" s="383">
        <v>534</v>
      </c>
      <c r="H21" s="378"/>
      <c r="I21" s="375" t="s">
        <v>920</v>
      </c>
      <c r="J21" s="380" t="s">
        <v>558</v>
      </c>
      <c r="K21" s="380"/>
      <c r="L21" s="388"/>
      <c r="M21" s="351"/>
      <c r="N21" s="361"/>
      <c r="O21" s="357"/>
      <c r="P21" s="454"/>
      <c r="Q21" s="4"/>
      <c r="R21" s="455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00" customFormat="1" ht="14.25">
      <c r="A22" s="358"/>
      <c r="B22" s="373"/>
      <c r="C22" s="374"/>
      <c r="D22" s="412"/>
      <c r="E22" s="378"/>
      <c r="F22" s="383"/>
      <c r="G22" s="383"/>
      <c r="H22" s="378"/>
      <c r="I22" s="375"/>
      <c r="J22" s="380"/>
      <c r="K22" s="380"/>
      <c r="L22" s="388"/>
      <c r="M22" s="351"/>
      <c r="N22" s="361"/>
      <c r="O22" s="357"/>
      <c r="P22" s="454"/>
      <c r="Q22" s="4"/>
      <c r="R22" s="455"/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2" customFormat="1" ht="14.25">
      <c r="A23" s="358"/>
      <c r="B23" s="373"/>
      <c r="C23" s="374"/>
      <c r="D23" s="385"/>
      <c r="E23" s="378"/>
      <c r="F23" s="378"/>
      <c r="G23" s="383"/>
      <c r="H23" s="378"/>
      <c r="I23" s="375"/>
      <c r="J23" s="380"/>
      <c r="K23" s="380"/>
      <c r="L23" s="388"/>
      <c r="M23" s="351"/>
      <c r="N23" s="361"/>
      <c r="O23" s="357"/>
      <c r="P23" s="454"/>
      <c r="Q23" s="4"/>
      <c r="R23" s="455"/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2" customFormat="1" ht="14.25">
      <c r="A24" s="433"/>
      <c r="B24" s="434"/>
      <c r="C24" s="435"/>
      <c r="D24" s="436"/>
      <c r="E24" s="437"/>
      <c r="F24" s="437"/>
      <c r="G24" s="400"/>
      <c r="H24" s="437"/>
      <c r="I24" s="438"/>
      <c r="J24" s="401"/>
      <c r="K24" s="401"/>
      <c r="L24" s="439"/>
      <c r="M24" s="76"/>
      <c r="N24" s="440"/>
      <c r="O24" s="441"/>
      <c r="P24" s="381"/>
      <c r="Q24" s="61"/>
      <c r="R24" s="321"/>
      <c r="S24" s="61"/>
      <c r="T24" s="61"/>
      <c r="U24" s="61"/>
      <c r="V24" s="61"/>
      <c r="W24" s="61"/>
      <c r="X24" s="61"/>
      <c r="Y24" s="61"/>
      <c r="Z24" s="61"/>
      <c r="AA24" s="61"/>
      <c r="AB24" s="61"/>
    </row>
    <row r="25" spans="1:38" s="2" customFormat="1" ht="14.25">
      <c r="A25" s="433"/>
      <c r="B25" s="434"/>
      <c r="C25" s="435"/>
      <c r="D25" s="436"/>
      <c r="E25" s="437"/>
      <c r="F25" s="437"/>
      <c r="G25" s="400"/>
      <c r="H25" s="437"/>
      <c r="I25" s="438"/>
      <c r="J25" s="401"/>
      <c r="K25" s="401"/>
      <c r="L25" s="439"/>
      <c r="M25" s="76"/>
      <c r="N25" s="440"/>
      <c r="O25" s="441"/>
      <c r="P25" s="381"/>
      <c r="Q25" s="61"/>
      <c r="R25" s="321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38" s="2" customFormat="1" ht="12" customHeight="1">
      <c r="A26" s="20" t="s">
        <v>560</v>
      </c>
      <c r="B26" s="21"/>
      <c r="C26" s="22"/>
      <c r="D26" s="23"/>
      <c r="E26" s="24"/>
      <c r="F26" s="25"/>
      <c r="G26" s="25"/>
      <c r="H26" s="25"/>
      <c r="I26" s="25"/>
      <c r="J26" s="62"/>
      <c r="K26" s="25"/>
      <c r="L26" s="389"/>
      <c r="M26" s="35"/>
      <c r="N26" s="62"/>
      <c r="O26" s="63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6" t="s">
        <v>561</v>
      </c>
      <c r="B27" s="20"/>
      <c r="C27" s="20"/>
      <c r="D27" s="20"/>
      <c r="F27" s="27" t="s">
        <v>562</v>
      </c>
      <c r="G27" s="14"/>
      <c r="H27" s="28"/>
      <c r="I27" s="33"/>
      <c r="J27" s="64"/>
      <c r="K27" s="65"/>
      <c r="L27" s="390"/>
      <c r="M27" s="66"/>
      <c r="N27" s="13"/>
      <c r="O27" s="67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0" t="s">
        <v>563</v>
      </c>
      <c r="B28" s="20"/>
      <c r="C28" s="20"/>
      <c r="D28" s="20"/>
      <c r="E28" s="29"/>
      <c r="F28" s="27" t="s">
        <v>564</v>
      </c>
      <c r="G28" s="14"/>
      <c r="H28" s="28"/>
      <c r="I28" s="33"/>
      <c r="J28" s="64"/>
      <c r="K28" s="65"/>
      <c r="L28" s="390"/>
      <c r="M28" s="66"/>
      <c r="N28" s="13"/>
      <c r="O28" s="67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0"/>
      <c r="B29" s="20"/>
      <c r="C29" s="20"/>
      <c r="D29" s="20"/>
      <c r="E29" s="29"/>
      <c r="F29" s="14"/>
      <c r="G29" s="14"/>
      <c r="H29" s="28"/>
      <c r="I29" s="33"/>
      <c r="J29" s="68"/>
      <c r="K29" s="65"/>
      <c r="L29" s="390"/>
      <c r="M29" s="14"/>
      <c r="N29" s="69"/>
      <c r="O29" s="54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ht="15">
      <c r="A30" s="8"/>
      <c r="B30" s="30" t="s">
        <v>565</v>
      </c>
      <c r="C30" s="30"/>
      <c r="D30" s="30"/>
      <c r="E30" s="30"/>
      <c r="F30" s="31"/>
      <c r="G30" s="29"/>
      <c r="H30" s="29"/>
      <c r="I30" s="70"/>
      <c r="J30" s="71"/>
      <c r="K30" s="72"/>
      <c r="L30" s="391"/>
      <c r="M30" s="9"/>
      <c r="N30" s="8"/>
      <c r="O30" s="50"/>
      <c r="P30" s="4"/>
      <c r="R30" s="79"/>
      <c r="S30" s="13"/>
      <c r="T30" s="13"/>
      <c r="U30" s="13"/>
      <c r="V30" s="13"/>
      <c r="W30" s="13"/>
      <c r="X30" s="13"/>
      <c r="Y30" s="13"/>
      <c r="Z30" s="13"/>
    </row>
    <row r="31" spans="1:38" s="3" customFormat="1" ht="38.25">
      <c r="A31" s="17" t="s">
        <v>16</v>
      </c>
      <c r="B31" s="18" t="s">
        <v>534</v>
      </c>
      <c r="C31" s="18"/>
      <c r="D31" s="19" t="s">
        <v>545</v>
      </c>
      <c r="E31" s="18" t="s">
        <v>546</v>
      </c>
      <c r="F31" s="18" t="s">
        <v>547</v>
      </c>
      <c r="G31" s="18" t="s">
        <v>566</v>
      </c>
      <c r="H31" s="18" t="s">
        <v>549</v>
      </c>
      <c r="I31" s="18" t="s">
        <v>550</v>
      </c>
      <c r="J31" s="18" t="s">
        <v>551</v>
      </c>
      <c r="K31" s="59" t="s">
        <v>567</v>
      </c>
      <c r="L31" s="392" t="s">
        <v>819</v>
      </c>
      <c r="M31" s="60" t="s">
        <v>818</v>
      </c>
      <c r="N31" s="18" t="s">
        <v>554</v>
      </c>
      <c r="O31" s="75" t="s">
        <v>555</v>
      </c>
      <c r="P31" s="4"/>
      <c r="Q31" s="37"/>
      <c r="R31" s="35"/>
      <c r="S31" s="35"/>
      <c r="T31" s="35"/>
    </row>
    <row r="32" spans="1:38" s="369" customFormat="1" ht="15" customHeight="1">
      <c r="A32" s="468">
        <v>1</v>
      </c>
      <c r="B32" s="467">
        <v>44277</v>
      </c>
      <c r="C32" s="469"/>
      <c r="D32" s="470" t="s">
        <v>850</v>
      </c>
      <c r="E32" s="444" t="s">
        <v>557</v>
      </c>
      <c r="F32" s="444">
        <v>688.5</v>
      </c>
      <c r="G32" s="444">
        <v>668</v>
      </c>
      <c r="H32" s="471">
        <v>703</v>
      </c>
      <c r="I32" s="444" t="s">
        <v>851</v>
      </c>
      <c r="J32" s="445" t="s">
        <v>909</v>
      </c>
      <c r="K32" s="445">
        <f t="shared" ref="K32" si="14">H32-F32</f>
        <v>14.5</v>
      </c>
      <c r="L32" s="503">
        <f>(F32*-0.7)/100</f>
        <v>-4.8194999999999997</v>
      </c>
      <c r="M32" s="442">
        <f t="shared" ref="M32" si="15">(K32+L32)/F32</f>
        <v>1.4060275962236747E-2</v>
      </c>
      <c r="N32" s="445" t="s">
        <v>556</v>
      </c>
      <c r="O32" s="443">
        <v>44293</v>
      </c>
      <c r="P32" s="4"/>
      <c r="Q32" s="4"/>
      <c r="R32" s="324" t="s">
        <v>559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69" customFormat="1" ht="15" customHeight="1">
      <c r="A33" s="468">
        <v>2</v>
      </c>
      <c r="B33" s="467">
        <v>44285</v>
      </c>
      <c r="C33" s="469"/>
      <c r="D33" s="470" t="s">
        <v>740</v>
      </c>
      <c r="E33" s="444" t="s">
        <v>557</v>
      </c>
      <c r="F33" s="444">
        <v>681</v>
      </c>
      <c r="G33" s="444">
        <v>660</v>
      </c>
      <c r="H33" s="471">
        <v>702.5</v>
      </c>
      <c r="I33" s="444" t="s">
        <v>864</v>
      </c>
      <c r="J33" s="445" t="s">
        <v>845</v>
      </c>
      <c r="K33" s="445">
        <f t="shared" ref="K33" si="16">H33-F33</f>
        <v>21.5</v>
      </c>
      <c r="L33" s="503">
        <f>(F33*-0.7)/100</f>
        <v>-4.7669999999999995</v>
      </c>
      <c r="M33" s="442">
        <f t="shared" ref="M33" si="17">(K33+L33)/F33</f>
        <v>2.4571218795888399E-2</v>
      </c>
      <c r="N33" s="445" t="s">
        <v>556</v>
      </c>
      <c r="O33" s="443">
        <v>44287</v>
      </c>
      <c r="P33" s="4"/>
      <c r="Q33" s="4"/>
      <c r="R33" s="324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69" customFormat="1" ht="15" customHeight="1">
      <c r="A34" s="468">
        <v>3</v>
      </c>
      <c r="B34" s="467">
        <v>44286</v>
      </c>
      <c r="C34" s="469"/>
      <c r="D34" s="470" t="s">
        <v>90</v>
      </c>
      <c r="E34" s="444" t="s">
        <v>557</v>
      </c>
      <c r="F34" s="444">
        <v>3685</v>
      </c>
      <c r="G34" s="444">
        <v>3490</v>
      </c>
      <c r="H34" s="471">
        <v>3775</v>
      </c>
      <c r="I34" s="444" t="s">
        <v>865</v>
      </c>
      <c r="J34" s="445" t="s">
        <v>889</v>
      </c>
      <c r="K34" s="445">
        <f t="shared" ref="K34:K35" si="18">H34-F34</f>
        <v>90</v>
      </c>
      <c r="L34" s="503">
        <f>(F34*-0.7)/100</f>
        <v>-25.795000000000002</v>
      </c>
      <c r="M34" s="442">
        <f t="shared" ref="M34:M35" si="19">(K34+L34)/F34</f>
        <v>1.7423337856173678E-2</v>
      </c>
      <c r="N34" s="445" t="s">
        <v>556</v>
      </c>
      <c r="O34" s="443">
        <v>44291</v>
      </c>
      <c r="P34" s="4"/>
      <c r="Q34" s="4"/>
      <c r="R34" s="32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69" customFormat="1" ht="15" customHeight="1">
      <c r="A35" s="468">
        <v>4</v>
      </c>
      <c r="B35" s="467">
        <v>44286</v>
      </c>
      <c r="C35" s="469"/>
      <c r="D35" s="470" t="s">
        <v>783</v>
      </c>
      <c r="E35" s="444" t="s">
        <v>557</v>
      </c>
      <c r="F35" s="444">
        <v>234.5</v>
      </c>
      <c r="G35" s="444">
        <v>228</v>
      </c>
      <c r="H35" s="471">
        <v>241</v>
      </c>
      <c r="I35" s="444" t="s">
        <v>824</v>
      </c>
      <c r="J35" s="445" t="s">
        <v>892</v>
      </c>
      <c r="K35" s="445">
        <f t="shared" si="18"/>
        <v>6.5</v>
      </c>
      <c r="L35" s="503">
        <f>(F35*-0.7)/100</f>
        <v>-1.6414999999999997</v>
      </c>
      <c r="M35" s="442">
        <f t="shared" si="19"/>
        <v>2.071855010660981E-2</v>
      </c>
      <c r="N35" s="445" t="s">
        <v>556</v>
      </c>
      <c r="O35" s="443">
        <v>44292</v>
      </c>
      <c r="P35" s="4"/>
      <c r="Q35" s="4"/>
      <c r="R35" s="32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69" customFormat="1" ht="15" customHeight="1">
      <c r="A36" s="394">
        <v>5</v>
      </c>
      <c r="B36" s="373">
        <v>44291</v>
      </c>
      <c r="C36" s="421"/>
      <c r="D36" s="386" t="s">
        <v>131</v>
      </c>
      <c r="E36" s="387" t="s">
        <v>557</v>
      </c>
      <c r="F36" s="387" t="s">
        <v>902</v>
      </c>
      <c r="G36" s="422">
        <v>1730</v>
      </c>
      <c r="H36" s="422"/>
      <c r="I36" s="387">
        <v>1880</v>
      </c>
      <c r="J36" s="501" t="s">
        <v>558</v>
      </c>
      <c r="K36" s="352"/>
      <c r="L36" s="404"/>
      <c r="M36" s="402"/>
      <c r="N36" s="380"/>
      <c r="O36" s="393"/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69" customFormat="1" ht="15" customHeight="1">
      <c r="A37" s="394">
        <v>6</v>
      </c>
      <c r="B37" s="373">
        <v>44291</v>
      </c>
      <c r="C37" s="421"/>
      <c r="D37" s="386" t="s">
        <v>86</v>
      </c>
      <c r="E37" s="387" t="s">
        <v>557</v>
      </c>
      <c r="F37" s="387" t="s">
        <v>883</v>
      </c>
      <c r="G37" s="422">
        <v>855</v>
      </c>
      <c r="H37" s="422"/>
      <c r="I37" s="387" t="s">
        <v>884</v>
      </c>
      <c r="J37" s="501" t="s">
        <v>558</v>
      </c>
      <c r="K37" s="352"/>
      <c r="L37" s="404"/>
      <c r="M37" s="402"/>
      <c r="N37" s="380"/>
      <c r="O37" s="393"/>
      <c r="P37" s="4"/>
      <c r="Q37" s="4"/>
      <c r="R37" s="324" t="s">
        <v>792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69" customFormat="1" ht="15" customHeight="1">
      <c r="A38" s="394">
        <v>7</v>
      </c>
      <c r="B38" s="373">
        <v>44291</v>
      </c>
      <c r="C38" s="421"/>
      <c r="D38" s="386" t="s">
        <v>372</v>
      </c>
      <c r="E38" s="387" t="s">
        <v>557</v>
      </c>
      <c r="F38" s="387" t="s">
        <v>890</v>
      </c>
      <c r="G38" s="422">
        <v>530</v>
      </c>
      <c r="H38" s="422"/>
      <c r="I38" s="387" t="s">
        <v>891</v>
      </c>
      <c r="J38" s="501" t="s">
        <v>558</v>
      </c>
      <c r="K38" s="352"/>
      <c r="L38" s="404"/>
      <c r="M38" s="402"/>
      <c r="N38" s="380"/>
      <c r="O38" s="393"/>
      <c r="P38" s="4"/>
      <c r="Q38" s="4"/>
      <c r="R38" s="324" t="s">
        <v>792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34" s="369" customFormat="1" ht="15" customHeight="1">
      <c r="A39" s="468">
        <v>8</v>
      </c>
      <c r="B39" s="467">
        <v>44292</v>
      </c>
      <c r="C39" s="469"/>
      <c r="D39" s="470" t="s">
        <v>188</v>
      </c>
      <c r="E39" s="444" t="s">
        <v>899</v>
      </c>
      <c r="F39" s="444">
        <v>590</v>
      </c>
      <c r="G39" s="444">
        <v>608</v>
      </c>
      <c r="H39" s="471">
        <v>580.5</v>
      </c>
      <c r="I39" s="444">
        <v>560</v>
      </c>
      <c r="J39" s="445" t="s">
        <v>900</v>
      </c>
      <c r="K39" s="445">
        <f>F39-H39</f>
        <v>9.5</v>
      </c>
      <c r="L39" s="503">
        <f>(F39*-0.07)/100</f>
        <v>-0.41300000000000003</v>
      </c>
      <c r="M39" s="442">
        <f t="shared" ref="M39:M41" si="20">(K39+L39)/F39</f>
        <v>1.5401694915254237E-2</v>
      </c>
      <c r="N39" s="445" t="s">
        <v>556</v>
      </c>
      <c r="O39" s="528">
        <v>44292</v>
      </c>
      <c r="P39" s="4"/>
      <c r="Q39" s="4"/>
      <c r="R39" s="324" t="s">
        <v>792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4" s="369" customFormat="1" ht="15" customHeight="1">
      <c r="A40" s="468">
        <v>9</v>
      </c>
      <c r="B40" s="467">
        <v>44293</v>
      </c>
      <c r="C40" s="469"/>
      <c r="D40" s="470" t="s">
        <v>196</v>
      </c>
      <c r="E40" s="444" t="s">
        <v>557</v>
      </c>
      <c r="F40" s="444">
        <v>425</v>
      </c>
      <c r="G40" s="444">
        <v>412</v>
      </c>
      <c r="H40" s="471">
        <v>435.5</v>
      </c>
      <c r="I40" s="444" t="s">
        <v>912</v>
      </c>
      <c r="J40" s="445" t="s">
        <v>913</v>
      </c>
      <c r="K40" s="445">
        <f t="shared" ref="K40:K41" si="21">H40-F40</f>
        <v>10.5</v>
      </c>
      <c r="L40" s="503">
        <f>(F40*-0.07)/100</f>
        <v>-0.29750000000000004</v>
      </c>
      <c r="M40" s="442">
        <f t="shared" si="20"/>
        <v>2.4005882352941179E-2</v>
      </c>
      <c r="N40" s="445" t="s">
        <v>556</v>
      </c>
      <c r="O40" s="528">
        <v>44293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34" s="369" customFormat="1" ht="15" customHeight="1">
      <c r="A41" s="468">
        <v>10</v>
      </c>
      <c r="B41" s="467">
        <v>44293</v>
      </c>
      <c r="C41" s="469"/>
      <c r="D41" s="470" t="s">
        <v>100</v>
      </c>
      <c r="E41" s="444" t="s">
        <v>557</v>
      </c>
      <c r="F41" s="444">
        <v>501</v>
      </c>
      <c r="G41" s="444">
        <v>486</v>
      </c>
      <c r="H41" s="471">
        <v>515</v>
      </c>
      <c r="I41" s="444" t="s">
        <v>914</v>
      </c>
      <c r="J41" s="445" t="s">
        <v>1011</v>
      </c>
      <c r="K41" s="445">
        <f t="shared" si="21"/>
        <v>14</v>
      </c>
      <c r="L41" s="503">
        <f>(F41*-0.7)/100</f>
        <v>-3.5069999999999997</v>
      </c>
      <c r="M41" s="442">
        <f t="shared" si="20"/>
        <v>2.0944111776447106E-2</v>
      </c>
      <c r="N41" s="445" t="s">
        <v>556</v>
      </c>
      <c r="O41" s="443">
        <v>44294</v>
      </c>
      <c r="P41" s="4"/>
      <c r="Q41" s="4"/>
      <c r="R41" s="32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34" s="369" customFormat="1" ht="15" customHeight="1">
      <c r="A42" s="394">
        <v>11</v>
      </c>
      <c r="B42" s="373">
        <v>44294</v>
      </c>
      <c r="C42" s="421"/>
      <c r="D42" s="386" t="s">
        <v>938</v>
      </c>
      <c r="E42" s="387" t="s">
        <v>557</v>
      </c>
      <c r="F42" s="387" t="s">
        <v>939</v>
      </c>
      <c r="G42" s="422">
        <v>4190</v>
      </c>
      <c r="H42" s="422"/>
      <c r="I42" s="387" t="s">
        <v>940</v>
      </c>
      <c r="J42" s="501" t="s">
        <v>558</v>
      </c>
      <c r="K42" s="352"/>
      <c r="L42" s="404"/>
      <c r="M42" s="402"/>
      <c r="N42" s="380"/>
      <c r="O42" s="393"/>
      <c r="P42" s="4"/>
      <c r="Q42" s="4"/>
      <c r="R42" s="324"/>
      <c r="S42" s="37"/>
      <c r="T42" s="37"/>
      <c r="U42" s="37"/>
      <c r="V42" s="37"/>
      <c r="W42" s="37"/>
      <c r="X42" s="37"/>
      <c r="Y42" s="37"/>
      <c r="Z42" s="37"/>
      <c r="AA42" s="37"/>
    </row>
    <row r="43" spans="1:34" s="369" customFormat="1" ht="15" customHeight="1">
      <c r="A43" s="394"/>
      <c r="B43" s="373"/>
      <c r="C43" s="421"/>
      <c r="D43" s="386"/>
      <c r="E43" s="387"/>
      <c r="F43" s="387"/>
      <c r="G43" s="422"/>
      <c r="H43" s="422"/>
      <c r="I43" s="387"/>
      <c r="J43" s="501"/>
      <c r="K43" s="352"/>
      <c r="L43" s="404"/>
      <c r="M43" s="402"/>
      <c r="N43" s="380"/>
      <c r="O43" s="393"/>
      <c r="P43" s="4"/>
      <c r="Q43" s="4"/>
      <c r="R43" s="324"/>
      <c r="S43" s="37"/>
      <c r="T43" s="37"/>
      <c r="U43" s="37"/>
      <c r="V43" s="37"/>
      <c r="W43" s="37"/>
      <c r="X43" s="37"/>
      <c r="Y43" s="37"/>
      <c r="Z43" s="37"/>
      <c r="AA43" s="37"/>
    </row>
    <row r="44" spans="1:34" s="369" customFormat="1" ht="15" customHeight="1">
      <c r="A44" s="394"/>
      <c r="B44" s="373"/>
      <c r="C44" s="421"/>
      <c r="D44" s="386"/>
      <c r="E44" s="387"/>
      <c r="F44" s="387"/>
      <c r="G44" s="422"/>
      <c r="H44" s="422"/>
      <c r="I44" s="387"/>
      <c r="J44" s="501"/>
      <c r="K44" s="352"/>
      <c r="L44" s="404"/>
      <c r="M44" s="402"/>
      <c r="N44" s="380"/>
      <c r="O44" s="393"/>
      <c r="P44" s="4"/>
      <c r="Q44" s="4"/>
      <c r="R44" s="324"/>
      <c r="S44" s="37"/>
      <c r="T44" s="37"/>
      <c r="U44" s="37"/>
      <c r="V44" s="37"/>
      <c r="W44" s="37"/>
      <c r="X44" s="37"/>
      <c r="Y44" s="37"/>
      <c r="Z44" s="37"/>
      <c r="AA44" s="37"/>
    </row>
    <row r="45" spans="1:34" s="369" customFormat="1" ht="15" customHeight="1">
      <c r="A45" s="394"/>
      <c r="B45" s="373"/>
      <c r="C45" s="421"/>
      <c r="D45" s="386"/>
      <c r="E45" s="387"/>
      <c r="F45" s="387"/>
      <c r="G45" s="422"/>
      <c r="H45" s="422"/>
      <c r="I45" s="387"/>
      <c r="J45" s="501"/>
      <c r="K45" s="352"/>
      <c r="L45" s="404"/>
      <c r="M45" s="402"/>
      <c r="N45" s="380"/>
      <c r="O45" s="393"/>
      <c r="P45" s="4"/>
      <c r="Q45" s="4"/>
      <c r="R45" s="324"/>
      <c r="S45" s="37"/>
      <c r="T45" s="37"/>
      <c r="U45" s="37"/>
      <c r="V45" s="37"/>
      <c r="W45" s="37"/>
      <c r="X45" s="37"/>
      <c r="Y45" s="37"/>
      <c r="Z45" s="37"/>
      <c r="AA45" s="37"/>
    </row>
    <row r="46" spans="1:34" s="369" customFormat="1" ht="15" customHeight="1">
      <c r="A46" s="394"/>
      <c r="B46" s="418"/>
      <c r="C46" s="421"/>
      <c r="D46" s="386"/>
      <c r="E46" s="387"/>
      <c r="F46" s="387"/>
      <c r="G46" s="422"/>
      <c r="H46" s="422"/>
      <c r="I46" s="387"/>
      <c r="J46" s="352"/>
      <c r="K46" s="352"/>
      <c r="L46" s="404"/>
      <c r="M46" s="402"/>
      <c r="N46" s="380"/>
      <c r="O46" s="393"/>
      <c r="P46" s="4"/>
      <c r="Q46" s="4"/>
      <c r="R46" s="324"/>
      <c r="S46" s="37"/>
      <c r="T46" s="37"/>
      <c r="U46" s="37"/>
      <c r="V46" s="37"/>
      <c r="W46" s="37"/>
      <c r="X46" s="37"/>
      <c r="Y46" s="37"/>
      <c r="Z46" s="37"/>
      <c r="AA46" s="37"/>
    </row>
    <row r="47" spans="1:34" ht="44.25" customHeight="1">
      <c r="A47" s="20" t="s">
        <v>560</v>
      </c>
      <c r="B47" s="36"/>
      <c r="C47" s="36"/>
      <c r="D47" s="37"/>
      <c r="E47" s="33"/>
      <c r="F47" s="33"/>
      <c r="G47" s="32"/>
      <c r="H47" s="32" t="s">
        <v>821</v>
      </c>
      <c r="I47" s="33"/>
      <c r="J47" s="14"/>
      <c r="K47" s="76"/>
      <c r="L47" s="77"/>
      <c r="M47" s="76"/>
      <c r="N47" s="78"/>
      <c r="O47" s="76"/>
      <c r="P47" s="4"/>
      <c r="Q47" s="410"/>
      <c r="R47" s="423"/>
      <c r="S47" s="410"/>
      <c r="T47" s="410"/>
      <c r="U47" s="410"/>
      <c r="V47" s="410"/>
      <c r="W47" s="410"/>
      <c r="X47" s="410"/>
      <c r="Y47" s="410"/>
      <c r="Z47" s="37"/>
      <c r="AA47" s="37"/>
      <c r="AB47" s="37"/>
    </row>
    <row r="48" spans="1:34" s="3" customFormat="1">
      <c r="A48" s="26" t="s">
        <v>561</v>
      </c>
      <c r="B48" s="20"/>
      <c r="C48" s="20"/>
      <c r="D48" s="20"/>
      <c r="E48" s="2"/>
      <c r="F48" s="27" t="s">
        <v>562</v>
      </c>
      <c r="G48" s="38"/>
      <c r="H48" s="39"/>
      <c r="I48" s="79"/>
      <c r="J48" s="14"/>
      <c r="K48" s="80"/>
      <c r="L48" s="81"/>
      <c r="M48" s="82"/>
      <c r="N48" s="83"/>
      <c r="O48" s="84"/>
      <c r="P48" s="2"/>
      <c r="Q48" s="1"/>
      <c r="R48" s="9"/>
      <c r="Z48" s="6"/>
      <c r="AA48" s="6"/>
      <c r="AB48" s="6"/>
      <c r="AC48" s="6"/>
      <c r="AD48" s="6"/>
      <c r="AE48" s="6"/>
      <c r="AF48" s="6"/>
      <c r="AG48" s="6"/>
      <c r="AH48" s="6"/>
    </row>
    <row r="49" spans="1:26" s="6" customFormat="1" ht="14.25" customHeight="1">
      <c r="A49" s="26"/>
      <c r="B49" s="20"/>
      <c r="C49" s="20"/>
      <c r="D49" s="20"/>
      <c r="E49" s="29"/>
      <c r="F49" s="27" t="s">
        <v>564</v>
      </c>
      <c r="G49" s="38"/>
      <c r="H49" s="39"/>
      <c r="I49" s="79"/>
      <c r="J49" s="14"/>
      <c r="K49" s="80"/>
      <c r="L49" s="81"/>
      <c r="M49" s="82"/>
      <c r="N49" s="83"/>
      <c r="O49" s="84"/>
      <c r="P49" s="2"/>
      <c r="Q49" s="1"/>
      <c r="R49" s="9"/>
      <c r="S49" s="3"/>
      <c r="Y49" s="3"/>
      <c r="Z49" s="3"/>
    </row>
    <row r="50" spans="1:26" s="6" customFormat="1" ht="14.25" customHeight="1">
      <c r="A50" s="20"/>
      <c r="B50" s="20"/>
      <c r="C50" s="20"/>
      <c r="D50" s="20"/>
      <c r="E50" s="29"/>
      <c r="F50" s="14"/>
      <c r="G50" s="14"/>
      <c r="H50" s="28"/>
      <c r="I50" s="33"/>
      <c r="J50" s="68"/>
      <c r="K50" s="65"/>
      <c r="L50" s="66"/>
      <c r="M50" s="14"/>
      <c r="N50" s="69"/>
      <c r="O50" s="54"/>
      <c r="P50" s="5"/>
      <c r="Q50" s="1"/>
      <c r="R50" s="9"/>
      <c r="S50" s="3"/>
      <c r="Y50" s="3"/>
      <c r="Z50" s="3"/>
    </row>
    <row r="51" spans="1:26" s="6" customFormat="1" ht="15">
      <c r="A51" s="40" t="s">
        <v>571</v>
      </c>
      <c r="B51" s="40"/>
      <c r="C51" s="40"/>
      <c r="D51" s="40"/>
      <c r="E51" s="29"/>
      <c r="F51" s="14"/>
      <c r="G51" s="9"/>
      <c r="H51" s="14"/>
      <c r="I51" s="9"/>
      <c r="J51" s="85"/>
      <c r="K51" s="9"/>
      <c r="L51" s="9"/>
      <c r="M51" s="9"/>
      <c r="N51" s="9"/>
      <c r="O51" s="86"/>
      <c r="P51"/>
      <c r="Q51" s="1"/>
      <c r="R51" s="9"/>
      <c r="S51" s="3"/>
      <c r="Y51" s="3"/>
      <c r="Z51" s="3"/>
    </row>
    <row r="52" spans="1:26" s="6" customFormat="1" ht="38.25">
      <c r="A52" s="18" t="s">
        <v>16</v>
      </c>
      <c r="B52" s="18" t="s">
        <v>534</v>
      </c>
      <c r="C52" s="18"/>
      <c r="D52" s="19" t="s">
        <v>545</v>
      </c>
      <c r="E52" s="18" t="s">
        <v>546</v>
      </c>
      <c r="F52" s="18" t="s">
        <v>547</v>
      </c>
      <c r="G52" s="18" t="s">
        <v>566</v>
      </c>
      <c r="H52" s="18" t="s">
        <v>549</v>
      </c>
      <c r="I52" s="18" t="s">
        <v>550</v>
      </c>
      <c r="J52" s="17" t="s">
        <v>551</v>
      </c>
      <c r="K52" s="74" t="s">
        <v>572</v>
      </c>
      <c r="L52" s="60" t="s">
        <v>819</v>
      </c>
      <c r="M52" s="74" t="s">
        <v>568</v>
      </c>
      <c r="N52" s="18" t="s">
        <v>569</v>
      </c>
      <c r="O52" s="17" t="s">
        <v>554</v>
      </c>
      <c r="P52" s="87" t="s">
        <v>555</v>
      </c>
      <c r="Q52" s="1"/>
      <c r="R52" s="14"/>
      <c r="S52" s="3"/>
      <c r="Y52" s="3"/>
      <c r="Z52" s="3"/>
    </row>
    <row r="53" spans="1:26" s="369" customFormat="1" ht="13.9" customHeight="1">
      <c r="A53" s="521">
        <v>1</v>
      </c>
      <c r="B53" s="467">
        <v>44287</v>
      </c>
      <c r="C53" s="522"/>
      <c r="D53" s="446" t="s">
        <v>861</v>
      </c>
      <c r="E53" s="523" t="s">
        <v>557</v>
      </c>
      <c r="F53" s="444">
        <v>2250</v>
      </c>
      <c r="G53" s="444">
        <v>2198</v>
      </c>
      <c r="H53" s="444">
        <v>2295</v>
      </c>
      <c r="I53" s="445" t="s">
        <v>862</v>
      </c>
      <c r="J53" s="445" t="s">
        <v>898</v>
      </c>
      <c r="K53" s="524">
        <f t="shared" ref="K53" si="22">H53-F53</f>
        <v>45</v>
      </c>
      <c r="L53" s="527">
        <f t="shared" ref="L53" si="23">(H53*N53)*0.035%</f>
        <v>200.81250000000003</v>
      </c>
      <c r="M53" s="525">
        <f t="shared" ref="M53" si="24">(K53*N53)-L53</f>
        <v>11049.1875</v>
      </c>
      <c r="N53" s="445">
        <v>250</v>
      </c>
      <c r="O53" s="526" t="s">
        <v>556</v>
      </c>
      <c r="P53" s="443">
        <v>44292</v>
      </c>
      <c r="Q53" s="363"/>
      <c r="R53" s="324" t="s">
        <v>559</v>
      </c>
      <c r="S53" s="37"/>
      <c r="Y53" s="37"/>
      <c r="Z53" s="37"/>
    </row>
    <row r="54" spans="1:26" s="369" customFormat="1" ht="13.9" customHeight="1">
      <c r="A54" s="521">
        <v>2</v>
      </c>
      <c r="B54" s="467">
        <v>44287</v>
      </c>
      <c r="C54" s="522"/>
      <c r="D54" s="446" t="s">
        <v>874</v>
      </c>
      <c r="E54" s="523" t="s">
        <v>557</v>
      </c>
      <c r="F54" s="444">
        <v>524.5</v>
      </c>
      <c r="G54" s="444">
        <v>517</v>
      </c>
      <c r="H54" s="444">
        <v>527</v>
      </c>
      <c r="I54" s="445" t="s">
        <v>875</v>
      </c>
      <c r="J54" s="445" t="s">
        <v>888</v>
      </c>
      <c r="K54" s="524">
        <f t="shared" ref="K54" si="25">H54-F54</f>
        <v>2.5</v>
      </c>
      <c r="L54" s="527">
        <f t="shared" ref="L54" si="26">(H54*N54)*0.035%</f>
        <v>341.41695000000004</v>
      </c>
      <c r="M54" s="525">
        <f t="shared" ref="M54" si="27">(K54*N54)-L54</f>
        <v>4286.0830500000002</v>
      </c>
      <c r="N54" s="445">
        <v>1851</v>
      </c>
      <c r="O54" s="526" t="s">
        <v>556</v>
      </c>
      <c r="P54" s="443">
        <v>44291</v>
      </c>
      <c r="Q54" s="363"/>
      <c r="R54" s="324" t="s">
        <v>559</v>
      </c>
      <c r="S54" s="37"/>
      <c r="Y54" s="37"/>
      <c r="Z54" s="37"/>
    </row>
    <row r="55" spans="1:26" s="369" customFormat="1" ht="13.9" customHeight="1">
      <c r="A55" s="521">
        <v>3</v>
      </c>
      <c r="B55" s="467">
        <v>44293</v>
      </c>
      <c r="C55" s="522"/>
      <c r="D55" s="446" t="s">
        <v>910</v>
      </c>
      <c r="E55" s="523" t="s">
        <v>557</v>
      </c>
      <c r="F55" s="444">
        <v>1352</v>
      </c>
      <c r="G55" s="444">
        <v>1320</v>
      </c>
      <c r="H55" s="444">
        <v>1383.5</v>
      </c>
      <c r="I55" s="445" t="s">
        <v>911</v>
      </c>
      <c r="J55" s="445" t="s">
        <v>907</v>
      </c>
      <c r="K55" s="524">
        <f t="shared" ref="K55" si="28">H55-F55</f>
        <v>31.5</v>
      </c>
      <c r="L55" s="527">
        <f t="shared" ref="L55" si="29">(H55*N55)*0.035%</f>
        <v>193.69000000000003</v>
      </c>
      <c r="M55" s="525">
        <f t="shared" ref="M55" si="30">(K55*N55)-L55</f>
        <v>12406.31</v>
      </c>
      <c r="N55" s="445">
        <v>400</v>
      </c>
      <c r="O55" s="526" t="s">
        <v>556</v>
      </c>
      <c r="P55" s="443">
        <v>44293</v>
      </c>
      <c r="Q55" s="363"/>
      <c r="R55" s="324" t="s">
        <v>792</v>
      </c>
      <c r="S55" s="37"/>
      <c r="Y55" s="37"/>
      <c r="Z55" s="37"/>
    </row>
    <row r="56" spans="1:26" s="369" customFormat="1" ht="13.9" customHeight="1">
      <c r="A56" s="521">
        <v>4</v>
      </c>
      <c r="B56" s="467">
        <v>44293</v>
      </c>
      <c r="C56" s="522"/>
      <c r="D56" s="446" t="s">
        <v>921</v>
      </c>
      <c r="E56" s="523" t="s">
        <v>557</v>
      </c>
      <c r="F56" s="444">
        <v>3292.5</v>
      </c>
      <c r="G56" s="444">
        <v>3245</v>
      </c>
      <c r="H56" s="444">
        <v>3321</v>
      </c>
      <c r="I56" s="445" t="s">
        <v>922</v>
      </c>
      <c r="J56" s="445" t="s">
        <v>951</v>
      </c>
      <c r="K56" s="524">
        <f t="shared" ref="K56" si="31">H56-F56</f>
        <v>28.5</v>
      </c>
      <c r="L56" s="527">
        <f t="shared" ref="L56" si="32">(H56*N56)*0.035%</f>
        <v>348.70500000000004</v>
      </c>
      <c r="M56" s="525">
        <f t="shared" ref="M56" si="33">(K56*N56)-L56</f>
        <v>8201.2950000000001</v>
      </c>
      <c r="N56" s="445">
        <v>300</v>
      </c>
      <c r="O56" s="526" t="s">
        <v>556</v>
      </c>
      <c r="P56" s="443">
        <v>44294</v>
      </c>
      <c r="Q56" s="363"/>
      <c r="R56" s="324" t="s">
        <v>792</v>
      </c>
      <c r="S56" s="37"/>
      <c r="Y56" s="37"/>
      <c r="Z56" s="37"/>
    </row>
    <row r="57" spans="1:26" s="369" customFormat="1" ht="13.9" customHeight="1">
      <c r="A57" s="548">
        <v>5</v>
      </c>
      <c r="B57" s="550">
        <v>44293</v>
      </c>
      <c r="C57" s="419"/>
      <c r="D57" s="412" t="s">
        <v>923</v>
      </c>
      <c r="E57" s="413" t="s">
        <v>557</v>
      </c>
      <c r="F57" s="387" t="s">
        <v>924</v>
      </c>
      <c r="G57" s="387">
        <v>2870</v>
      </c>
      <c r="H57" s="387"/>
      <c r="I57" s="352">
        <v>3100</v>
      </c>
      <c r="J57" s="552" t="s">
        <v>558</v>
      </c>
      <c r="K57" s="406"/>
      <c r="L57" s="406"/>
      <c r="M57" s="552"/>
      <c r="N57" s="552"/>
      <c r="O57" s="554"/>
      <c r="P57" s="546"/>
      <c r="Q57" s="363"/>
      <c r="R57" s="324" t="s">
        <v>559</v>
      </c>
      <c r="S57" s="37"/>
      <c r="Y57" s="37"/>
      <c r="Z57" s="37"/>
    </row>
    <row r="58" spans="1:26" s="369" customFormat="1" ht="13.9" customHeight="1">
      <c r="A58" s="549"/>
      <c r="B58" s="551"/>
      <c r="C58" s="419"/>
      <c r="D58" s="412" t="s">
        <v>931</v>
      </c>
      <c r="E58" s="413" t="s">
        <v>899</v>
      </c>
      <c r="F58" s="387" t="s">
        <v>925</v>
      </c>
      <c r="G58" s="387"/>
      <c r="H58" s="387"/>
      <c r="I58" s="352"/>
      <c r="J58" s="553"/>
      <c r="K58" s="404"/>
      <c r="L58" s="406"/>
      <c r="M58" s="553"/>
      <c r="N58" s="553"/>
      <c r="O58" s="555"/>
      <c r="P58" s="547"/>
      <c r="Q58" s="363"/>
      <c r="R58" s="324" t="s">
        <v>559</v>
      </c>
      <c r="S58" s="37"/>
      <c r="Y58" s="37"/>
      <c r="Z58" s="37"/>
    </row>
    <row r="59" spans="1:26" s="369" customFormat="1" ht="13.9" customHeight="1">
      <c r="A59" s="548">
        <v>6</v>
      </c>
      <c r="B59" s="550">
        <v>44293</v>
      </c>
      <c r="C59" s="419"/>
      <c r="D59" s="412" t="s">
        <v>926</v>
      </c>
      <c r="E59" s="413" t="s">
        <v>557</v>
      </c>
      <c r="F59" s="387" t="s">
        <v>927</v>
      </c>
      <c r="G59" s="387">
        <v>1018</v>
      </c>
      <c r="H59" s="387"/>
      <c r="I59" s="352">
        <v>1100</v>
      </c>
      <c r="J59" s="552" t="s">
        <v>558</v>
      </c>
      <c r="K59" s="406"/>
      <c r="L59" s="406"/>
      <c r="M59" s="552"/>
      <c r="N59" s="552"/>
      <c r="O59" s="554"/>
      <c r="P59" s="546"/>
      <c r="Q59" s="363"/>
      <c r="R59" s="324" t="s">
        <v>559</v>
      </c>
      <c r="S59" s="37"/>
      <c r="Y59" s="37"/>
      <c r="Z59" s="37"/>
    </row>
    <row r="60" spans="1:26" s="369" customFormat="1" ht="13.9" customHeight="1">
      <c r="A60" s="549"/>
      <c r="B60" s="551"/>
      <c r="C60" s="419"/>
      <c r="D60" s="412" t="s">
        <v>928</v>
      </c>
      <c r="E60" s="413" t="s">
        <v>899</v>
      </c>
      <c r="F60" s="387" t="s">
        <v>929</v>
      </c>
      <c r="G60" s="387"/>
      <c r="H60" s="387"/>
      <c r="I60" s="352"/>
      <c r="J60" s="553"/>
      <c r="K60" s="404"/>
      <c r="L60" s="406"/>
      <c r="M60" s="553"/>
      <c r="N60" s="553"/>
      <c r="O60" s="555"/>
      <c r="P60" s="547"/>
      <c r="Q60" s="363"/>
      <c r="R60" s="324" t="s">
        <v>559</v>
      </c>
      <c r="S60" s="37"/>
      <c r="Y60" s="37"/>
      <c r="Z60" s="37"/>
    </row>
    <row r="61" spans="1:26" s="369" customFormat="1" ht="13.9" customHeight="1">
      <c r="A61" s="560">
        <v>7</v>
      </c>
      <c r="B61" s="562">
        <v>44294</v>
      </c>
      <c r="C61" s="479"/>
      <c r="D61" s="459" t="s">
        <v>941</v>
      </c>
      <c r="E61" s="480" t="s">
        <v>557</v>
      </c>
      <c r="F61" s="460">
        <v>1049</v>
      </c>
      <c r="G61" s="460">
        <v>1018</v>
      </c>
      <c r="H61" s="460">
        <v>1034</v>
      </c>
      <c r="I61" s="461">
        <v>1100</v>
      </c>
      <c r="J61" s="564" t="s">
        <v>943</v>
      </c>
      <c r="K61" s="529">
        <v>-15</v>
      </c>
      <c r="L61" s="529">
        <f t="shared" ref="L61" si="34">(H61*N61)*0.035%</f>
        <v>434.28000000000009</v>
      </c>
      <c r="M61" s="564">
        <v>-12000</v>
      </c>
      <c r="N61" s="564">
        <v>1200</v>
      </c>
      <c r="O61" s="556" t="s">
        <v>620</v>
      </c>
      <c r="P61" s="558">
        <v>44294</v>
      </c>
      <c r="Q61" s="363"/>
      <c r="R61" s="324"/>
      <c r="S61" s="37"/>
      <c r="Y61" s="37"/>
      <c r="Z61" s="37"/>
    </row>
    <row r="62" spans="1:26" s="369" customFormat="1" ht="13.9" customHeight="1">
      <c r="A62" s="561"/>
      <c r="B62" s="563"/>
      <c r="C62" s="479"/>
      <c r="D62" s="459" t="s">
        <v>942</v>
      </c>
      <c r="E62" s="480" t="s">
        <v>899</v>
      </c>
      <c r="F62" s="460">
        <v>21</v>
      </c>
      <c r="G62" s="460"/>
      <c r="H62" s="460">
        <v>16</v>
      </c>
      <c r="I62" s="461"/>
      <c r="J62" s="565"/>
      <c r="K62" s="530">
        <v>5</v>
      </c>
      <c r="L62" s="529">
        <v>100</v>
      </c>
      <c r="M62" s="565"/>
      <c r="N62" s="565"/>
      <c r="O62" s="557"/>
      <c r="P62" s="559"/>
      <c r="Q62" s="363"/>
      <c r="R62" s="324"/>
      <c r="S62" s="37"/>
      <c r="Y62" s="37"/>
      <c r="Z62" s="37"/>
    </row>
    <row r="63" spans="1:26" s="369" customFormat="1" ht="13.9" customHeight="1">
      <c r="A63" s="513"/>
      <c r="B63" s="418"/>
      <c r="C63" s="419"/>
      <c r="D63" s="412"/>
      <c r="E63" s="413"/>
      <c r="F63" s="387"/>
      <c r="G63" s="387"/>
      <c r="H63" s="387"/>
      <c r="I63" s="352"/>
      <c r="J63" s="352"/>
      <c r="K63" s="514"/>
      <c r="L63" s="406"/>
      <c r="M63" s="496"/>
      <c r="N63" s="352"/>
      <c r="O63" s="380"/>
      <c r="P63" s="393"/>
      <c r="Q63" s="363"/>
      <c r="R63" s="324"/>
      <c r="S63" s="37"/>
      <c r="Y63" s="37"/>
      <c r="Z63" s="37"/>
    </row>
    <row r="64" spans="1:26" s="369" customFormat="1" ht="13.9" customHeight="1">
      <c r="A64" s="513"/>
      <c r="B64" s="418"/>
      <c r="C64" s="419"/>
      <c r="D64" s="412"/>
      <c r="E64" s="413"/>
      <c r="F64" s="387"/>
      <c r="G64" s="387"/>
      <c r="H64" s="387"/>
      <c r="I64" s="352"/>
      <c r="J64" s="352"/>
      <c r="K64" s="514"/>
      <c r="L64" s="406"/>
      <c r="M64" s="496"/>
      <c r="N64" s="352"/>
      <c r="O64" s="380"/>
      <c r="P64" s="393"/>
      <c r="Q64" s="363"/>
      <c r="R64" s="324"/>
      <c r="S64" s="37"/>
      <c r="Y64" s="37"/>
      <c r="Z64" s="37"/>
    </row>
    <row r="65" spans="1:34" s="369" customFormat="1" ht="13.9" customHeight="1">
      <c r="A65" s="420"/>
      <c r="B65" s="418"/>
      <c r="C65" s="419"/>
      <c r="D65" s="412"/>
      <c r="E65" s="413"/>
      <c r="F65" s="387"/>
      <c r="G65" s="387"/>
      <c r="H65" s="387"/>
      <c r="I65" s="352"/>
      <c r="J65" s="352"/>
      <c r="K65" s="352"/>
      <c r="L65" s="352"/>
      <c r="M65" s="352"/>
      <c r="N65" s="352"/>
      <c r="O65" s="352"/>
      <c r="P65" s="352"/>
      <c r="Q65" s="363"/>
      <c r="R65" s="324"/>
      <c r="S65" s="37"/>
      <c r="Y65" s="37"/>
      <c r="Z65" s="37"/>
    </row>
    <row r="66" spans="1:34" s="369" customFormat="1" ht="13.9" customHeight="1">
      <c r="A66" s="430"/>
      <c r="B66" s="424"/>
      <c r="C66" s="431"/>
      <c r="D66" s="432"/>
      <c r="E66" s="353"/>
      <c r="F66" s="399"/>
      <c r="G66" s="399"/>
      <c r="H66" s="399"/>
      <c r="I66" s="395"/>
      <c r="J66" s="395"/>
      <c r="K66" s="395"/>
      <c r="L66" s="395"/>
      <c r="M66" s="395"/>
      <c r="N66" s="395"/>
      <c r="O66" s="395"/>
      <c r="P66" s="395"/>
      <c r="Q66" s="363"/>
      <c r="R66" s="324"/>
      <c r="S66" s="37"/>
      <c r="Y66" s="37"/>
      <c r="Z66" s="37"/>
    </row>
    <row r="67" spans="1:34" s="3" customFormat="1">
      <c r="A67" s="41"/>
      <c r="B67" s="42"/>
      <c r="C67" s="43"/>
      <c r="D67" s="44"/>
      <c r="E67" s="45"/>
      <c r="F67" s="46"/>
      <c r="G67" s="46"/>
      <c r="H67" s="46"/>
      <c r="I67" s="46"/>
      <c r="J67" s="14"/>
      <c r="K67" s="88"/>
      <c r="L67" s="88"/>
      <c r="M67" s="14"/>
      <c r="N67" s="13"/>
      <c r="O67" s="89"/>
      <c r="P67" s="2"/>
      <c r="Q67" s="1"/>
      <c r="R67" s="14"/>
      <c r="Z67" s="6"/>
      <c r="AA67" s="6"/>
      <c r="AB67" s="6"/>
      <c r="AC67" s="6"/>
      <c r="AD67" s="6"/>
      <c r="AE67" s="6"/>
      <c r="AF67" s="6"/>
      <c r="AG67" s="6"/>
      <c r="AH67" s="6"/>
    </row>
    <row r="68" spans="1:34" s="3" customFormat="1" ht="15">
      <c r="A68" s="47" t="s">
        <v>573</v>
      </c>
      <c r="B68" s="47"/>
      <c r="C68" s="47"/>
      <c r="D68" s="47"/>
      <c r="E68" s="48"/>
      <c r="F68" s="46"/>
      <c r="G68" s="46"/>
      <c r="H68" s="46"/>
      <c r="I68" s="46"/>
      <c r="J68" s="50"/>
      <c r="K68" s="9"/>
      <c r="L68" s="9"/>
      <c r="M68" s="9"/>
      <c r="N68" s="8"/>
      <c r="O68" s="50"/>
      <c r="P68" s="2"/>
      <c r="Q68" s="1"/>
      <c r="R68" s="14"/>
      <c r="Z68" s="6"/>
      <c r="AA68" s="6"/>
      <c r="AB68" s="6"/>
      <c r="AC68" s="6"/>
      <c r="AD68" s="6"/>
      <c r="AE68" s="6"/>
      <c r="AF68" s="6"/>
      <c r="AG68" s="6"/>
      <c r="AH68" s="6"/>
    </row>
    <row r="69" spans="1:34" s="3" customFormat="1" ht="38.25">
      <c r="A69" s="18" t="s">
        <v>16</v>
      </c>
      <c r="B69" s="18" t="s">
        <v>534</v>
      </c>
      <c r="C69" s="18"/>
      <c r="D69" s="19" t="s">
        <v>545</v>
      </c>
      <c r="E69" s="18" t="s">
        <v>546</v>
      </c>
      <c r="F69" s="18" t="s">
        <v>547</v>
      </c>
      <c r="G69" s="49" t="s">
        <v>566</v>
      </c>
      <c r="H69" s="18" t="s">
        <v>549</v>
      </c>
      <c r="I69" s="18" t="s">
        <v>550</v>
      </c>
      <c r="J69" s="17" t="s">
        <v>551</v>
      </c>
      <c r="K69" s="17" t="s">
        <v>574</v>
      </c>
      <c r="L69" s="60" t="s">
        <v>819</v>
      </c>
      <c r="M69" s="74" t="s">
        <v>568</v>
      </c>
      <c r="N69" s="18" t="s">
        <v>569</v>
      </c>
      <c r="O69" s="18" t="s">
        <v>554</v>
      </c>
      <c r="P69" s="19" t="s">
        <v>555</v>
      </c>
      <c r="Q69" s="1"/>
      <c r="R69" s="14"/>
      <c r="Z69" s="6"/>
      <c r="AA69" s="6"/>
      <c r="AB69" s="6"/>
      <c r="AC69" s="6"/>
      <c r="AD69" s="6"/>
      <c r="AE69" s="6"/>
      <c r="AF69" s="6"/>
      <c r="AG69" s="6"/>
      <c r="AH69" s="6"/>
    </row>
    <row r="70" spans="1:34" s="369" customFormat="1" ht="13.9" customHeight="1">
      <c r="A70" s="512">
        <v>1</v>
      </c>
      <c r="B70" s="472">
        <v>44287</v>
      </c>
      <c r="C70" s="479"/>
      <c r="D70" s="459" t="s">
        <v>870</v>
      </c>
      <c r="E70" s="480" t="s">
        <v>557</v>
      </c>
      <c r="F70" s="460">
        <v>94</v>
      </c>
      <c r="G70" s="460">
        <v>58</v>
      </c>
      <c r="H70" s="460">
        <v>58</v>
      </c>
      <c r="I70" s="511" t="s">
        <v>871</v>
      </c>
      <c r="J70" s="461" t="s">
        <v>872</v>
      </c>
      <c r="K70" s="510">
        <f>H70-F70</f>
        <v>-36</v>
      </c>
      <c r="L70" s="461">
        <v>100</v>
      </c>
      <c r="M70" s="498">
        <f t="shared" ref="M70" si="35">(K70*N70)-L70</f>
        <v>-2800</v>
      </c>
      <c r="N70" s="461">
        <v>75</v>
      </c>
      <c r="O70" s="499" t="s">
        <v>620</v>
      </c>
      <c r="P70" s="507">
        <v>44287</v>
      </c>
      <c r="Q70" s="363"/>
      <c r="R70" s="324" t="s">
        <v>559</v>
      </c>
      <c r="S70" s="37"/>
      <c r="Y70" s="37"/>
      <c r="Z70" s="37"/>
    </row>
    <row r="71" spans="1:34" s="369" customFormat="1" ht="13.9" customHeight="1">
      <c r="A71" s="521">
        <v>2</v>
      </c>
      <c r="B71" s="467">
        <v>44287</v>
      </c>
      <c r="C71" s="522"/>
      <c r="D71" s="446" t="s">
        <v>873</v>
      </c>
      <c r="E71" s="523" t="s">
        <v>557</v>
      </c>
      <c r="F71" s="444">
        <v>295</v>
      </c>
      <c r="G71" s="444">
        <v>95</v>
      </c>
      <c r="H71" s="444">
        <v>395</v>
      </c>
      <c r="I71" s="445">
        <v>600</v>
      </c>
      <c r="J71" s="445" t="s">
        <v>881</v>
      </c>
      <c r="K71" s="524">
        <f>H71-F71</f>
        <v>100</v>
      </c>
      <c r="L71" s="445">
        <v>100</v>
      </c>
      <c r="M71" s="525">
        <f t="shared" ref="M71" si="36">(K71*N71)-L71</f>
        <v>2400</v>
      </c>
      <c r="N71" s="445">
        <v>25</v>
      </c>
      <c r="O71" s="526" t="s">
        <v>556</v>
      </c>
      <c r="P71" s="443">
        <v>44291</v>
      </c>
      <c r="Q71" s="363"/>
      <c r="R71" s="324" t="s">
        <v>559</v>
      </c>
      <c r="S71" s="37"/>
      <c r="Y71" s="37"/>
      <c r="Z71" s="37"/>
    </row>
    <row r="72" spans="1:34" s="369" customFormat="1" ht="13.9" customHeight="1">
      <c r="A72" s="521">
        <v>3</v>
      </c>
      <c r="B72" s="467">
        <v>44291</v>
      </c>
      <c r="C72" s="522"/>
      <c r="D72" s="446" t="s">
        <v>882</v>
      </c>
      <c r="E72" s="523" t="s">
        <v>557</v>
      </c>
      <c r="F72" s="444">
        <v>62.5</v>
      </c>
      <c r="G72" s="444">
        <v>30</v>
      </c>
      <c r="H72" s="444">
        <v>77.5</v>
      </c>
      <c r="I72" s="445">
        <v>140</v>
      </c>
      <c r="J72" s="445" t="s">
        <v>896</v>
      </c>
      <c r="K72" s="524">
        <f>H72-F72</f>
        <v>15</v>
      </c>
      <c r="L72" s="445">
        <v>100</v>
      </c>
      <c r="M72" s="525">
        <f t="shared" ref="M72" si="37">(K72*N72)-L72</f>
        <v>1025</v>
      </c>
      <c r="N72" s="445">
        <v>75</v>
      </c>
      <c r="O72" s="526" t="s">
        <v>556</v>
      </c>
      <c r="P72" s="443">
        <v>44292</v>
      </c>
      <c r="Q72" s="363"/>
      <c r="R72" s="324" t="s">
        <v>792</v>
      </c>
      <c r="S72" s="37"/>
      <c r="Y72" s="37"/>
      <c r="Z72" s="37"/>
    </row>
    <row r="73" spans="1:34" s="369" customFormat="1" ht="13.9" customHeight="1">
      <c r="A73" s="521">
        <v>4</v>
      </c>
      <c r="B73" s="467">
        <v>44292</v>
      </c>
      <c r="C73" s="522"/>
      <c r="D73" s="446" t="s">
        <v>870</v>
      </c>
      <c r="E73" s="523" t="s">
        <v>557</v>
      </c>
      <c r="F73" s="444">
        <v>72</v>
      </c>
      <c r="G73" s="444">
        <v>30</v>
      </c>
      <c r="H73" s="444">
        <v>89</v>
      </c>
      <c r="I73" s="445">
        <v>140</v>
      </c>
      <c r="J73" s="445" t="s">
        <v>897</v>
      </c>
      <c r="K73" s="524">
        <f t="shared" ref="K73:K76" si="38">H73-F73</f>
        <v>17</v>
      </c>
      <c r="L73" s="445">
        <v>100</v>
      </c>
      <c r="M73" s="525">
        <f t="shared" ref="M73:M78" si="39">(K73*N73)-L73</f>
        <v>1175</v>
      </c>
      <c r="N73" s="445">
        <v>75</v>
      </c>
      <c r="O73" s="526" t="s">
        <v>556</v>
      </c>
      <c r="P73" s="528">
        <v>44292</v>
      </c>
      <c r="Q73" s="363"/>
      <c r="R73" s="324" t="s">
        <v>792</v>
      </c>
      <c r="S73" s="37"/>
      <c r="Y73" s="37"/>
      <c r="Z73" s="37"/>
    </row>
    <row r="74" spans="1:34" s="369" customFormat="1" ht="13.9" customHeight="1">
      <c r="A74" s="521">
        <v>5</v>
      </c>
      <c r="B74" s="467">
        <v>44292</v>
      </c>
      <c r="C74" s="522"/>
      <c r="D74" s="446" t="s">
        <v>893</v>
      </c>
      <c r="E74" s="523" t="s">
        <v>557</v>
      </c>
      <c r="F74" s="444">
        <v>8.15</v>
      </c>
      <c r="G74" s="444">
        <v>5</v>
      </c>
      <c r="H74" s="444">
        <v>9.1999999999999993</v>
      </c>
      <c r="I74" s="445">
        <v>14</v>
      </c>
      <c r="J74" s="445" t="s">
        <v>901</v>
      </c>
      <c r="K74" s="524">
        <f t="shared" si="38"/>
        <v>1.0499999999999989</v>
      </c>
      <c r="L74" s="445">
        <v>100</v>
      </c>
      <c r="M74" s="525">
        <f t="shared" si="39"/>
        <v>1789.9999999999982</v>
      </c>
      <c r="N74" s="445">
        <v>1800</v>
      </c>
      <c r="O74" s="526" t="s">
        <v>556</v>
      </c>
      <c r="P74" s="528">
        <v>44292</v>
      </c>
      <c r="Q74" s="363"/>
      <c r="R74" s="324" t="s">
        <v>792</v>
      </c>
      <c r="S74" s="37"/>
      <c r="Y74" s="37"/>
      <c r="Z74" s="37"/>
    </row>
    <row r="75" spans="1:34" s="369" customFormat="1" ht="13.9" customHeight="1">
      <c r="A75" s="521">
        <v>6</v>
      </c>
      <c r="B75" s="467">
        <v>44292</v>
      </c>
      <c r="C75" s="522"/>
      <c r="D75" s="446" t="s">
        <v>870</v>
      </c>
      <c r="E75" s="523" t="s">
        <v>557</v>
      </c>
      <c r="F75" s="444">
        <v>65</v>
      </c>
      <c r="G75" s="444">
        <v>28</v>
      </c>
      <c r="H75" s="444">
        <v>82</v>
      </c>
      <c r="I75" s="445">
        <v>140</v>
      </c>
      <c r="J75" s="445" t="s">
        <v>897</v>
      </c>
      <c r="K75" s="524">
        <f t="shared" si="38"/>
        <v>17</v>
      </c>
      <c r="L75" s="445">
        <v>100</v>
      </c>
      <c r="M75" s="525">
        <f t="shared" si="39"/>
        <v>1175</v>
      </c>
      <c r="N75" s="445">
        <v>75</v>
      </c>
      <c r="O75" s="526" t="s">
        <v>556</v>
      </c>
      <c r="P75" s="528">
        <v>44292</v>
      </c>
      <c r="Q75" s="363"/>
      <c r="R75" s="324" t="s">
        <v>792</v>
      </c>
      <c r="S75" s="37"/>
      <c r="Y75" s="37"/>
      <c r="Z75" s="37"/>
    </row>
    <row r="76" spans="1:34" s="369" customFormat="1" ht="13.9" customHeight="1">
      <c r="A76" s="521">
        <v>7</v>
      </c>
      <c r="B76" s="467">
        <v>44292</v>
      </c>
      <c r="C76" s="522"/>
      <c r="D76" s="446" t="s">
        <v>894</v>
      </c>
      <c r="E76" s="523" t="s">
        <v>557</v>
      </c>
      <c r="F76" s="444">
        <v>85</v>
      </c>
      <c r="G76" s="444">
        <v>40</v>
      </c>
      <c r="H76" s="444">
        <v>100</v>
      </c>
      <c r="I76" s="445" t="s">
        <v>895</v>
      </c>
      <c r="J76" s="445" t="s">
        <v>896</v>
      </c>
      <c r="K76" s="524">
        <f t="shared" si="38"/>
        <v>15</v>
      </c>
      <c r="L76" s="445">
        <v>100</v>
      </c>
      <c r="M76" s="525">
        <f t="shared" si="39"/>
        <v>1025</v>
      </c>
      <c r="N76" s="445">
        <v>75</v>
      </c>
      <c r="O76" s="526" t="s">
        <v>556</v>
      </c>
      <c r="P76" s="528">
        <v>44292</v>
      </c>
      <c r="Q76" s="363"/>
      <c r="R76" s="324" t="s">
        <v>792</v>
      </c>
      <c r="S76" s="37"/>
      <c r="Y76" s="37"/>
      <c r="Z76" s="37"/>
    </row>
    <row r="77" spans="1:34" s="369" customFormat="1" ht="13.9" customHeight="1">
      <c r="A77" s="512">
        <v>8</v>
      </c>
      <c r="B77" s="472">
        <v>44293</v>
      </c>
      <c r="C77" s="479"/>
      <c r="D77" s="459" t="s">
        <v>915</v>
      </c>
      <c r="E77" s="480" t="s">
        <v>557</v>
      </c>
      <c r="F77" s="460">
        <v>72</v>
      </c>
      <c r="G77" s="460">
        <v>30</v>
      </c>
      <c r="H77" s="460">
        <v>30</v>
      </c>
      <c r="I77" s="461" t="s">
        <v>895</v>
      </c>
      <c r="J77" s="461" t="s">
        <v>916</v>
      </c>
      <c r="K77" s="510">
        <f>H77-F77</f>
        <v>-42</v>
      </c>
      <c r="L77" s="461">
        <v>100</v>
      </c>
      <c r="M77" s="498">
        <f t="shared" si="39"/>
        <v>-3250</v>
      </c>
      <c r="N77" s="461">
        <v>75</v>
      </c>
      <c r="O77" s="499" t="s">
        <v>620</v>
      </c>
      <c r="P77" s="507">
        <v>44293</v>
      </c>
      <c r="Q77" s="363"/>
      <c r="R77" s="324" t="s">
        <v>792</v>
      </c>
      <c r="S77" s="37"/>
      <c r="Y77" s="37"/>
      <c r="Z77" s="37"/>
    </row>
    <row r="78" spans="1:34" s="369" customFormat="1" ht="13.9" customHeight="1">
      <c r="A78" s="521">
        <v>9</v>
      </c>
      <c r="B78" s="467">
        <v>44293</v>
      </c>
      <c r="C78" s="522"/>
      <c r="D78" s="446" t="s">
        <v>917</v>
      </c>
      <c r="E78" s="523" t="s">
        <v>557</v>
      </c>
      <c r="F78" s="444">
        <v>330</v>
      </c>
      <c r="G78" s="444">
        <v>70</v>
      </c>
      <c r="H78" s="444">
        <v>390</v>
      </c>
      <c r="I78" s="445">
        <v>600</v>
      </c>
      <c r="J78" s="445" t="s">
        <v>787</v>
      </c>
      <c r="K78" s="524">
        <f>H78-F78</f>
        <v>60</v>
      </c>
      <c r="L78" s="445">
        <v>100</v>
      </c>
      <c r="M78" s="525">
        <f t="shared" si="39"/>
        <v>1400</v>
      </c>
      <c r="N78" s="445">
        <v>25</v>
      </c>
      <c r="O78" s="526" t="s">
        <v>556</v>
      </c>
      <c r="P78" s="528">
        <v>44293</v>
      </c>
      <c r="Q78" s="363"/>
      <c r="R78" s="324" t="s">
        <v>559</v>
      </c>
      <c r="S78" s="37"/>
      <c r="Y78" s="37"/>
      <c r="Z78" s="37"/>
    </row>
    <row r="79" spans="1:34" s="369" customFormat="1" ht="13.9" customHeight="1">
      <c r="A79" s="512">
        <v>10</v>
      </c>
      <c r="B79" s="472">
        <v>44293</v>
      </c>
      <c r="C79" s="479"/>
      <c r="D79" s="459" t="s">
        <v>917</v>
      </c>
      <c r="E79" s="480" t="s">
        <v>557</v>
      </c>
      <c r="F79" s="460">
        <v>330</v>
      </c>
      <c r="G79" s="460">
        <v>70</v>
      </c>
      <c r="H79" s="460">
        <v>130</v>
      </c>
      <c r="I79" s="461">
        <v>600</v>
      </c>
      <c r="J79" s="461" t="s">
        <v>918</v>
      </c>
      <c r="K79" s="510">
        <f>H79-F79</f>
        <v>-200</v>
      </c>
      <c r="L79" s="461">
        <v>100</v>
      </c>
      <c r="M79" s="498">
        <f t="shared" ref="M79:M81" si="40">(K79*N79)-L79</f>
        <v>-5100</v>
      </c>
      <c r="N79" s="461">
        <v>25</v>
      </c>
      <c r="O79" s="499" t="s">
        <v>556</v>
      </c>
      <c r="P79" s="507">
        <v>44293</v>
      </c>
      <c r="Q79" s="363"/>
      <c r="R79" s="324" t="s">
        <v>559</v>
      </c>
      <c r="S79" s="37"/>
      <c r="Y79" s="37"/>
      <c r="Z79" s="37"/>
    </row>
    <row r="80" spans="1:34" s="369" customFormat="1" ht="13.9" customHeight="1">
      <c r="A80" s="521">
        <v>11</v>
      </c>
      <c r="B80" s="467">
        <v>44293</v>
      </c>
      <c r="C80" s="522"/>
      <c r="D80" s="446" t="s">
        <v>893</v>
      </c>
      <c r="E80" s="523" t="s">
        <v>557</v>
      </c>
      <c r="F80" s="444">
        <v>7.15</v>
      </c>
      <c r="G80" s="444">
        <v>4</v>
      </c>
      <c r="H80" s="444">
        <v>8.15</v>
      </c>
      <c r="I80" s="445">
        <v>12</v>
      </c>
      <c r="J80" s="445" t="s">
        <v>930</v>
      </c>
      <c r="K80" s="524">
        <f t="shared" ref="K80:K82" si="41">H80-F80</f>
        <v>1</v>
      </c>
      <c r="L80" s="445">
        <v>100</v>
      </c>
      <c r="M80" s="525">
        <f t="shared" si="40"/>
        <v>1700</v>
      </c>
      <c r="N80" s="445">
        <v>1800</v>
      </c>
      <c r="O80" s="526" t="s">
        <v>556</v>
      </c>
      <c r="P80" s="528">
        <v>44294</v>
      </c>
      <c r="Q80" s="363"/>
      <c r="R80" s="324" t="s">
        <v>792</v>
      </c>
      <c r="S80" s="37"/>
      <c r="Y80" s="37"/>
      <c r="Z80" s="37"/>
    </row>
    <row r="81" spans="1:34" s="369" customFormat="1" ht="13.9" customHeight="1">
      <c r="A81" s="521">
        <v>12</v>
      </c>
      <c r="B81" s="467">
        <v>44294</v>
      </c>
      <c r="C81" s="522"/>
      <c r="D81" s="446" t="s">
        <v>946</v>
      </c>
      <c r="E81" s="523" t="s">
        <v>557</v>
      </c>
      <c r="F81" s="444">
        <v>28</v>
      </c>
      <c r="G81" s="444"/>
      <c r="H81" s="444">
        <v>44</v>
      </c>
      <c r="I81" s="445">
        <v>70</v>
      </c>
      <c r="J81" s="445" t="s">
        <v>947</v>
      </c>
      <c r="K81" s="524">
        <f t="shared" si="41"/>
        <v>16</v>
      </c>
      <c r="L81" s="445">
        <v>100</v>
      </c>
      <c r="M81" s="525">
        <f t="shared" si="40"/>
        <v>1100</v>
      </c>
      <c r="N81" s="445">
        <v>75</v>
      </c>
      <c r="O81" s="526" t="s">
        <v>556</v>
      </c>
      <c r="P81" s="528">
        <v>44294</v>
      </c>
      <c r="Q81" s="363"/>
      <c r="R81" s="324"/>
      <c r="S81" s="37"/>
      <c r="Y81" s="37"/>
      <c r="Z81" s="37"/>
    </row>
    <row r="82" spans="1:34" s="369" customFormat="1" ht="13.9" customHeight="1">
      <c r="A82" s="521">
        <v>13</v>
      </c>
      <c r="B82" s="467">
        <v>44294</v>
      </c>
      <c r="C82" s="522"/>
      <c r="D82" s="446" t="s">
        <v>946</v>
      </c>
      <c r="E82" s="523" t="s">
        <v>557</v>
      </c>
      <c r="F82" s="444">
        <v>17</v>
      </c>
      <c r="G82" s="444"/>
      <c r="H82" s="444">
        <v>33</v>
      </c>
      <c r="I82" s="445">
        <v>50</v>
      </c>
      <c r="J82" s="445" t="s">
        <v>947</v>
      </c>
      <c r="K82" s="524">
        <f t="shared" si="41"/>
        <v>16</v>
      </c>
      <c r="L82" s="445">
        <v>100</v>
      </c>
      <c r="M82" s="525">
        <f t="shared" ref="M82" si="42">(K82*N82)-L82</f>
        <v>1100</v>
      </c>
      <c r="N82" s="445">
        <v>75</v>
      </c>
      <c r="O82" s="526" t="s">
        <v>556</v>
      </c>
      <c r="P82" s="528">
        <v>44294</v>
      </c>
      <c r="Q82" s="363"/>
      <c r="R82" s="324"/>
      <c r="S82" s="37"/>
      <c r="Y82" s="37"/>
      <c r="Z82" s="37"/>
    </row>
    <row r="83" spans="1:34" s="369" customFormat="1" ht="13.9" customHeight="1">
      <c r="A83" s="513">
        <v>14</v>
      </c>
      <c r="B83" s="418">
        <v>44294</v>
      </c>
      <c r="C83" s="419"/>
      <c r="D83" s="412" t="s">
        <v>948</v>
      </c>
      <c r="E83" s="413" t="s">
        <v>557</v>
      </c>
      <c r="F83" s="387" t="s">
        <v>949</v>
      </c>
      <c r="G83" s="387">
        <v>5.5</v>
      </c>
      <c r="H83" s="387"/>
      <c r="I83" s="531" t="s">
        <v>950</v>
      </c>
      <c r="J83" s="352" t="s">
        <v>558</v>
      </c>
      <c r="K83" s="352"/>
      <c r="L83" s="352"/>
      <c r="M83" s="496"/>
      <c r="N83" s="352"/>
      <c r="O83" s="380"/>
      <c r="P83" s="393"/>
      <c r="Q83" s="363"/>
      <c r="R83" s="324"/>
      <c r="S83" s="37"/>
      <c r="Y83" s="37"/>
      <c r="Z83" s="37"/>
    </row>
    <row r="84" spans="1:34" s="37" customFormat="1" ht="14.25">
      <c r="A84" s="33"/>
      <c r="B84" s="397"/>
      <c r="C84" s="397"/>
      <c r="D84" s="398"/>
      <c r="E84" s="399"/>
      <c r="F84" s="399"/>
      <c r="G84" s="400"/>
      <c r="H84" s="400"/>
      <c r="I84" s="399"/>
      <c r="J84" s="395"/>
      <c r="K84" s="395"/>
      <c r="L84" s="395"/>
      <c r="M84" s="395"/>
      <c r="N84" s="395"/>
      <c r="O84" s="395"/>
      <c r="P84" s="395"/>
      <c r="Q84" s="363"/>
      <c r="R84" s="324"/>
      <c r="Z84" s="369"/>
      <c r="AA84" s="369"/>
      <c r="AB84" s="369"/>
      <c r="AC84" s="369"/>
      <c r="AD84" s="369"/>
      <c r="AE84" s="369"/>
      <c r="AF84" s="369"/>
      <c r="AG84" s="369"/>
      <c r="AH84" s="369"/>
    </row>
    <row r="85" spans="1:34" s="37" customFormat="1" ht="14.25">
      <c r="A85" s="33"/>
      <c r="B85" s="397"/>
      <c r="C85" s="397"/>
      <c r="D85" s="398"/>
      <c r="E85" s="399"/>
      <c r="F85" s="399"/>
      <c r="G85" s="400"/>
      <c r="H85" s="400"/>
      <c r="I85" s="399"/>
      <c r="J85" s="395"/>
      <c r="K85" s="395"/>
      <c r="L85" s="395"/>
      <c r="M85" s="395"/>
      <c r="N85" s="395"/>
      <c r="O85" s="395"/>
      <c r="P85" s="395"/>
      <c r="Q85" s="363"/>
      <c r="R85" s="324"/>
      <c r="Z85" s="369"/>
      <c r="AA85" s="369"/>
      <c r="AB85" s="369"/>
      <c r="AC85" s="369"/>
      <c r="AD85" s="369"/>
      <c r="AE85" s="369"/>
      <c r="AF85" s="369"/>
      <c r="AG85" s="369"/>
      <c r="AH85" s="369"/>
    </row>
    <row r="86" spans="1:34" s="37" customFormat="1" ht="14.25">
      <c r="A86" s="33"/>
      <c r="B86" s="397"/>
      <c r="C86" s="397"/>
      <c r="D86" s="398"/>
      <c r="E86" s="399"/>
      <c r="F86" s="399"/>
      <c r="G86" s="400"/>
      <c r="H86" s="400"/>
      <c r="I86" s="399"/>
      <c r="J86" s="395"/>
      <c r="K86" s="395"/>
      <c r="L86" s="395"/>
      <c r="M86" s="395"/>
      <c r="N86" s="395"/>
      <c r="O86" s="395"/>
      <c r="P86" s="395"/>
      <c r="Q86" s="363"/>
      <c r="R86" s="324"/>
      <c r="Z86" s="369"/>
      <c r="AA86" s="369"/>
      <c r="AB86" s="369"/>
      <c r="AC86" s="369"/>
      <c r="AD86" s="369"/>
      <c r="AE86" s="369"/>
      <c r="AF86" s="369"/>
      <c r="AG86" s="369"/>
      <c r="AH86" s="369"/>
    </row>
    <row r="87" spans="1:34" s="37" customFormat="1" ht="14.25">
      <c r="A87" s="33"/>
      <c r="B87" s="397"/>
      <c r="C87" s="397"/>
      <c r="D87" s="398"/>
      <c r="E87" s="399"/>
      <c r="F87" s="399"/>
      <c r="G87" s="400"/>
      <c r="H87" s="400"/>
      <c r="I87" s="399"/>
      <c r="J87" s="395"/>
      <c r="K87" s="395"/>
      <c r="L87" s="395"/>
      <c r="M87" s="395"/>
      <c r="N87" s="395"/>
      <c r="O87" s="395"/>
      <c r="P87" s="395"/>
      <c r="Q87" s="363"/>
      <c r="R87" s="324"/>
      <c r="Z87" s="369"/>
      <c r="AA87" s="369"/>
      <c r="AB87" s="369"/>
      <c r="AC87" s="369"/>
      <c r="AD87" s="369"/>
      <c r="AE87" s="369"/>
      <c r="AF87" s="369"/>
      <c r="AG87" s="369"/>
      <c r="AH87" s="369"/>
    </row>
    <row r="88" spans="1:34" s="37" customFormat="1" ht="14.25">
      <c r="A88" s="33"/>
      <c r="B88" s="397"/>
      <c r="C88" s="397"/>
      <c r="D88" s="398"/>
      <c r="E88" s="399"/>
      <c r="F88" s="399"/>
      <c r="G88" s="400"/>
      <c r="H88" s="400"/>
      <c r="I88" s="399"/>
      <c r="J88" s="395"/>
      <c r="K88" s="395"/>
      <c r="L88" s="395"/>
      <c r="M88" s="395"/>
      <c r="N88" s="395"/>
      <c r="O88" s="401"/>
      <c r="P88" s="395"/>
      <c r="Q88" s="363"/>
      <c r="R88" s="324"/>
      <c r="Z88" s="369"/>
      <c r="AA88" s="369"/>
      <c r="AB88" s="369"/>
      <c r="AC88" s="369"/>
      <c r="AD88" s="369"/>
      <c r="AE88" s="369"/>
      <c r="AF88" s="369"/>
      <c r="AG88" s="369"/>
      <c r="AH88" s="369"/>
    </row>
    <row r="89" spans="1:34" s="37" customFormat="1" ht="14.25">
      <c r="A89" s="353"/>
      <c r="B89" s="354"/>
      <c r="C89" s="354"/>
      <c r="D89" s="355"/>
      <c r="E89" s="353"/>
      <c r="F89" s="370"/>
      <c r="G89" s="353"/>
      <c r="H89" s="353"/>
      <c r="I89" s="353"/>
      <c r="J89" s="354"/>
      <c r="K89" s="371"/>
      <c r="L89" s="353"/>
      <c r="M89" s="353"/>
      <c r="N89" s="353"/>
      <c r="O89" s="372"/>
      <c r="P89" s="363"/>
      <c r="Q89" s="363"/>
      <c r="R89" s="324"/>
      <c r="Z89" s="369"/>
      <c r="AA89" s="369"/>
      <c r="AB89" s="369"/>
      <c r="AC89" s="369"/>
      <c r="AD89" s="369"/>
      <c r="AE89" s="369"/>
      <c r="AF89" s="369"/>
      <c r="AG89" s="369"/>
      <c r="AH89" s="369"/>
    </row>
    <row r="90" spans="1:34" ht="15">
      <c r="A90" s="96" t="s">
        <v>575</v>
      </c>
      <c r="B90" s="97"/>
      <c r="C90" s="97"/>
      <c r="D90" s="98"/>
      <c r="E90" s="31"/>
      <c r="F90" s="29"/>
      <c r="G90" s="29"/>
      <c r="H90" s="70"/>
      <c r="I90" s="116"/>
      <c r="J90" s="117"/>
      <c r="K90" s="14"/>
      <c r="L90" s="14"/>
      <c r="M90" s="14"/>
      <c r="N90" s="8"/>
      <c r="O90" s="50"/>
      <c r="Q90" s="92"/>
      <c r="R90" s="14"/>
      <c r="S90" s="13"/>
      <c r="T90" s="13"/>
      <c r="U90" s="13"/>
      <c r="V90" s="13"/>
      <c r="W90" s="13"/>
      <c r="X90" s="13"/>
      <c r="Y90" s="13"/>
      <c r="Z90" s="13"/>
    </row>
    <row r="91" spans="1:34" ht="38.25">
      <c r="A91" s="17" t="s">
        <v>16</v>
      </c>
      <c r="B91" s="18" t="s">
        <v>534</v>
      </c>
      <c r="C91" s="18"/>
      <c r="D91" s="19" t="s">
        <v>545</v>
      </c>
      <c r="E91" s="18" t="s">
        <v>546</v>
      </c>
      <c r="F91" s="18" t="s">
        <v>547</v>
      </c>
      <c r="G91" s="18" t="s">
        <v>548</v>
      </c>
      <c r="H91" s="18" t="s">
        <v>549</v>
      </c>
      <c r="I91" s="18" t="s">
        <v>550</v>
      </c>
      <c r="J91" s="17" t="s">
        <v>551</v>
      </c>
      <c r="K91" s="59" t="s">
        <v>567</v>
      </c>
      <c r="L91" s="392" t="s">
        <v>819</v>
      </c>
      <c r="M91" s="60" t="s">
        <v>818</v>
      </c>
      <c r="N91" s="18" t="s">
        <v>554</v>
      </c>
      <c r="O91" s="75" t="s">
        <v>555</v>
      </c>
      <c r="P91" s="94"/>
      <c r="Q91" s="8"/>
      <c r="R91" s="14"/>
      <c r="S91" s="13"/>
      <c r="T91" s="13"/>
      <c r="U91" s="13"/>
      <c r="V91" s="13"/>
      <c r="W91" s="13"/>
      <c r="X91" s="13"/>
      <c r="Y91" s="13"/>
      <c r="Z91" s="13"/>
    </row>
    <row r="92" spans="1:34" s="369" customFormat="1" ht="14.25">
      <c r="A92" s="481">
        <v>1</v>
      </c>
      <c r="B92" s="482">
        <v>44203</v>
      </c>
      <c r="C92" s="483"/>
      <c r="D92" s="484" t="s">
        <v>480</v>
      </c>
      <c r="E92" s="485" t="s">
        <v>858</v>
      </c>
      <c r="F92" s="486">
        <v>422</v>
      </c>
      <c r="G92" s="487">
        <v>385</v>
      </c>
      <c r="H92" s="486">
        <v>455</v>
      </c>
      <c r="I92" s="488" t="s">
        <v>829</v>
      </c>
      <c r="J92" s="489" t="s">
        <v>859</v>
      </c>
      <c r="K92" s="489">
        <f t="shared" ref="K92" si="43">H92-F92</f>
        <v>33</v>
      </c>
      <c r="L92" s="490">
        <f>(F92*-0.8)/100</f>
        <v>-3.3760000000000003</v>
      </c>
      <c r="M92" s="491">
        <f t="shared" ref="M92" si="44">(K92+L92)/F92</f>
        <v>7.0199052132701417E-2</v>
      </c>
      <c r="N92" s="492" t="s">
        <v>556</v>
      </c>
      <c r="O92" s="493">
        <v>44243</v>
      </c>
      <c r="P92" s="95"/>
      <c r="Q92" s="416"/>
      <c r="R92" s="453" t="s">
        <v>559</v>
      </c>
      <c r="S92" s="410"/>
      <c r="T92" s="410"/>
      <c r="U92" s="410"/>
      <c r="V92" s="410"/>
      <c r="W92" s="410"/>
      <c r="X92" s="410"/>
      <c r="Y92" s="410"/>
      <c r="Z92" s="410"/>
    </row>
    <row r="93" spans="1:34" s="369" customFormat="1" ht="14.25">
      <c r="A93" s="481">
        <v>2</v>
      </c>
      <c r="B93" s="482">
        <v>44238</v>
      </c>
      <c r="C93" s="483"/>
      <c r="D93" s="484" t="s">
        <v>445</v>
      </c>
      <c r="E93" s="485" t="s">
        <v>557</v>
      </c>
      <c r="F93" s="486">
        <v>1515</v>
      </c>
      <c r="G93" s="487">
        <v>1390</v>
      </c>
      <c r="H93" s="486">
        <v>1595</v>
      </c>
      <c r="I93" s="488" t="s">
        <v>838</v>
      </c>
      <c r="J93" s="489" t="s">
        <v>846</v>
      </c>
      <c r="K93" s="489">
        <f t="shared" ref="K93" si="45">H93-F93</f>
        <v>80</v>
      </c>
      <c r="L93" s="490">
        <f>(F93*-0.8)/100</f>
        <v>-12.12</v>
      </c>
      <c r="M93" s="491">
        <f t="shared" ref="M93" si="46">(K93+L93)/F93</f>
        <v>4.4805280528052799E-2</v>
      </c>
      <c r="N93" s="492" t="s">
        <v>556</v>
      </c>
      <c r="O93" s="493">
        <v>44271</v>
      </c>
      <c r="P93" s="95"/>
      <c r="Q93" s="416"/>
      <c r="R93" s="453" t="s">
        <v>559</v>
      </c>
      <c r="S93" s="410"/>
      <c r="T93" s="410"/>
      <c r="U93" s="410"/>
      <c r="V93" s="410"/>
      <c r="W93" s="410"/>
      <c r="X93" s="410"/>
      <c r="Y93" s="410"/>
      <c r="Z93" s="410"/>
    </row>
    <row r="94" spans="1:34" s="369" customFormat="1" ht="14.25">
      <c r="A94" s="515">
        <v>3</v>
      </c>
      <c r="B94" s="474">
        <v>44274</v>
      </c>
      <c r="C94" s="516"/>
      <c r="D94" s="517" t="s">
        <v>744</v>
      </c>
      <c r="E94" s="476" t="s">
        <v>557</v>
      </c>
      <c r="F94" s="444">
        <v>4070</v>
      </c>
      <c r="G94" s="477">
        <v>3750</v>
      </c>
      <c r="H94" s="444">
        <v>4530</v>
      </c>
      <c r="I94" s="478">
        <v>4800</v>
      </c>
      <c r="J94" s="518" t="s">
        <v>869</v>
      </c>
      <c r="K94" s="518">
        <f t="shared" ref="K94" si="47">H94-F94</f>
        <v>460</v>
      </c>
      <c r="L94" s="519">
        <f>(F94*-0.8)/100</f>
        <v>-32.56</v>
      </c>
      <c r="M94" s="442">
        <f t="shared" ref="M94" si="48">(K94+L94)/F94</f>
        <v>0.10502211302211302</v>
      </c>
      <c r="N94" s="520" t="s">
        <v>556</v>
      </c>
      <c r="O94" s="443">
        <v>44287</v>
      </c>
      <c r="P94" s="95"/>
      <c r="Q94" s="416"/>
      <c r="R94" s="453" t="s">
        <v>559</v>
      </c>
      <c r="S94" s="410"/>
      <c r="T94" s="410"/>
      <c r="U94" s="410"/>
      <c r="V94" s="410"/>
      <c r="W94" s="410"/>
      <c r="X94" s="410"/>
      <c r="Y94" s="410"/>
      <c r="Z94" s="410"/>
    </row>
    <row r="95" spans="1:34" s="369" customFormat="1" ht="14.25">
      <c r="A95" s="433"/>
      <c r="B95" s="373"/>
      <c r="C95" s="435"/>
      <c r="D95" s="385"/>
      <c r="E95" s="378"/>
      <c r="F95" s="387"/>
      <c r="G95" s="383"/>
      <c r="H95" s="387"/>
      <c r="I95" s="375"/>
      <c r="J95" s="414"/>
      <c r="K95" s="414"/>
      <c r="L95" s="415"/>
      <c r="M95" s="402"/>
      <c r="N95" s="379"/>
      <c r="O95" s="409"/>
      <c r="P95" s="95"/>
      <c r="Q95" s="416"/>
      <c r="R95" s="453"/>
      <c r="S95" s="410"/>
      <c r="T95" s="410"/>
      <c r="U95" s="410"/>
      <c r="V95" s="410"/>
      <c r="W95" s="410"/>
      <c r="X95" s="410"/>
      <c r="Y95" s="410"/>
      <c r="Z95" s="410"/>
    </row>
    <row r="96" spans="1:34" s="5" customFormat="1">
      <c r="A96" s="364"/>
      <c r="B96" s="365"/>
      <c r="C96" s="366"/>
      <c r="D96" s="367"/>
      <c r="E96" s="396"/>
      <c r="F96" s="396"/>
      <c r="G96" s="451"/>
      <c r="H96" s="451"/>
      <c r="I96" s="396"/>
      <c r="J96" s="452"/>
      <c r="K96" s="447"/>
      <c r="L96" s="448"/>
      <c r="M96" s="449"/>
      <c r="N96" s="450"/>
      <c r="O96" s="368"/>
      <c r="P96" s="120"/>
      <c r="Q96"/>
      <c r="R96" s="91"/>
      <c r="T96" s="54"/>
      <c r="U96" s="54"/>
      <c r="V96" s="54"/>
      <c r="W96" s="54"/>
      <c r="X96" s="54"/>
      <c r="Y96" s="54"/>
      <c r="Z96" s="54"/>
    </row>
    <row r="97" spans="1:29">
      <c r="A97" s="20" t="s">
        <v>560</v>
      </c>
      <c r="B97" s="20"/>
      <c r="C97" s="20"/>
      <c r="D97" s="20"/>
      <c r="E97" s="2"/>
      <c r="F97" s="27" t="s">
        <v>562</v>
      </c>
      <c r="G97" s="79"/>
      <c r="H97" s="79"/>
      <c r="I97" s="35"/>
      <c r="J97" s="82"/>
      <c r="K97" s="80"/>
      <c r="L97" s="81"/>
      <c r="M97" s="82"/>
      <c r="N97" s="83"/>
      <c r="O97" s="121"/>
      <c r="P97" s="8"/>
      <c r="Q97" s="13"/>
      <c r="R97" s="93"/>
      <c r="S97" s="13"/>
      <c r="T97" s="13"/>
      <c r="U97" s="13"/>
      <c r="V97" s="13"/>
      <c r="W97" s="13"/>
      <c r="X97" s="13"/>
      <c r="Y97" s="13"/>
    </row>
    <row r="98" spans="1:29">
      <c r="A98" s="26" t="s">
        <v>561</v>
      </c>
      <c r="B98" s="20"/>
      <c r="C98" s="20"/>
      <c r="D98" s="20"/>
      <c r="E98" s="29"/>
      <c r="F98" s="27" t="s">
        <v>564</v>
      </c>
      <c r="G98" s="9"/>
      <c r="H98" s="9"/>
      <c r="I98" s="9"/>
      <c r="J98" s="50"/>
      <c r="K98" s="9"/>
      <c r="L98" s="9"/>
      <c r="M98" s="9"/>
      <c r="N98" s="8"/>
      <c r="O98" s="50"/>
      <c r="Q98" s="4"/>
      <c r="R98" s="14"/>
      <c r="S98" s="13"/>
      <c r="T98" s="13"/>
      <c r="U98" s="13"/>
      <c r="V98" s="13"/>
      <c r="W98" s="13"/>
      <c r="X98" s="13"/>
      <c r="Y98" s="13"/>
      <c r="Z98" s="13"/>
    </row>
    <row r="99" spans="1:29">
      <c r="A99" s="26"/>
      <c r="B99" s="20"/>
      <c r="C99" s="20"/>
      <c r="D99" s="20"/>
      <c r="E99" s="29"/>
      <c r="F99" s="27"/>
      <c r="G99" s="9"/>
      <c r="H99" s="9"/>
      <c r="I99" s="9"/>
      <c r="J99" s="50"/>
      <c r="K99" s="9"/>
      <c r="L99" s="9"/>
      <c r="M99" s="9"/>
      <c r="N99" s="8"/>
      <c r="O99" s="50"/>
      <c r="Q99" s="4"/>
      <c r="R99" s="79"/>
      <c r="S99" s="13"/>
      <c r="T99" s="13"/>
      <c r="U99" s="13"/>
      <c r="V99" s="13"/>
      <c r="W99" s="13"/>
      <c r="X99" s="13"/>
      <c r="Y99" s="13"/>
      <c r="Z99" s="13"/>
    </row>
    <row r="100" spans="1:29" ht="15">
      <c r="A100" s="8"/>
      <c r="B100" s="30" t="s">
        <v>823</v>
      </c>
      <c r="C100" s="30"/>
      <c r="D100" s="30"/>
      <c r="E100" s="30"/>
      <c r="F100" s="31"/>
      <c r="G100" s="29"/>
      <c r="H100" s="29"/>
      <c r="I100" s="70"/>
      <c r="J100" s="71"/>
      <c r="K100" s="72"/>
      <c r="L100" s="391"/>
      <c r="M100" s="9"/>
      <c r="N100" s="8"/>
      <c r="O100" s="50"/>
      <c r="Q100" s="4"/>
      <c r="R100" s="79"/>
      <c r="S100" s="13"/>
      <c r="T100" s="13"/>
      <c r="U100" s="13"/>
      <c r="V100" s="13"/>
      <c r="W100" s="13"/>
      <c r="X100" s="13"/>
      <c r="Y100" s="13"/>
      <c r="Z100" s="13"/>
    </row>
    <row r="101" spans="1:29" ht="38.25">
      <c r="A101" s="17" t="s">
        <v>16</v>
      </c>
      <c r="B101" s="18" t="s">
        <v>534</v>
      </c>
      <c r="C101" s="18"/>
      <c r="D101" s="19" t="s">
        <v>545</v>
      </c>
      <c r="E101" s="18" t="s">
        <v>546</v>
      </c>
      <c r="F101" s="18" t="s">
        <v>547</v>
      </c>
      <c r="G101" s="18" t="s">
        <v>566</v>
      </c>
      <c r="H101" s="18" t="s">
        <v>549</v>
      </c>
      <c r="I101" s="18" t="s">
        <v>550</v>
      </c>
      <c r="J101" s="73" t="s">
        <v>551</v>
      </c>
      <c r="K101" s="59" t="s">
        <v>567</v>
      </c>
      <c r="L101" s="74" t="s">
        <v>568</v>
      </c>
      <c r="M101" s="18" t="s">
        <v>569</v>
      </c>
      <c r="N101" s="392" t="s">
        <v>819</v>
      </c>
      <c r="O101" s="60" t="s">
        <v>818</v>
      </c>
      <c r="P101" s="18" t="s">
        <v>554</v>
      </c>
      <c r="Q101" s="75" t="s">
        <v>555</v>
      </c>
      <c r="R101" s="79"/>
      <c r="S101" s="13"/>
      <c r="T101" s="13"/>
      <c r="U101" s="13"/>
      <c r="V101" s="13"/>
      <c r="W101" s="13"/>
      <c r="X101" s="13"/>
      <c r="Y101" s="13"/>
      <c r="Z101" s="13"/>
    </row>
    <row r="102" spans="1:29" ht="14.25">
      <c r="A102" s="358"/>
      <c r="B102" s="373"/>
      <c r="C102" s="377"/>
      <c r="D102" s="385"/>
      <c r="E102" s="378"/>
      <c r="F102" s="403"/>
      <c r="G102" s="383"/>
      <c r="H102" s="378"/>
      <c r="I102" s="375"/>
      <c r="J102" s="414"/>
      <c r="K102" s="414"/>
      <c r="L102" s="415"/>
      <c r="M102" s="413"/>
      <c r="N102" s="415"/>
      <c r="O102" s="402"/>
      <c r="P102" s="379"/>
      <c r="Q102" s="393"/>
      <c r="R102" s="411"/>
      <c r="S102" s="401"/>
      <c r="T102" s="13"/>
      <c r="U102" s="410"/>
      <c r="V102" s="410"/>
      <c r="W102" s="410"/>
      <c r="X102" s="410"/>
      <c r="Y102" s="410"/>
      <c r="Z102" s="410"/>
      <c r="AA102" s="369"/>
      <c r="AB102" s="369"/>
      <c r="AC102" s="369"/>
    </row>
    <row r="103" spans="1:29" ht="14.25">
      <c r="A103" s="358"/>
      <c r="B103" s="373"/>
      <c r="C103" s="377"/>
      <c r="D103" s="385"/>
      <c r="E103" s="378"/>
      <c r="F103" s="403"/>
      <c r="G103" s="383"/>
      <c r="H103" s="378"/>
      <c r="I103" s="375"/>
      <c r="J103" s="414"/>
      <c r="K103" s="414"/>
      <c r="L103" s="415"/>
      <c r="M103" s="413"/>
      <c r="N103" s="415"/>
      <c r="O103" s="402"/>
      <c r="P103" s="379"/>
      <c r="Q103" s="393"/>
      <c r="R103" s="411"/>
      <c r="S103" s="401"/>
      <c r="T103" s="13"/>
      <c r="U103" s="410"/>
      <c r="V103" s="410"/>
      <c r="W103" s="410"/>
      <c r="X103" s="410"/>
      <c r="Y103" s="410"/>
      <c r="Z103" s="410"/>
      <c r="AA103" s="369"/>
      <c r="AB103" s="369"/>
      <c r="AC103" s="369"/>
    </row>
    <row r="104" spans="1:29" s="369" customFormat="1" ht="14.25">
      <c r="A104" s="358"/>
      <c r="B104" s="373"/>
      <c r="C104" s="377"/>
      <c r="D104" s="385"/>
      <c r="E104" s="378"/>
      <c r="F104" s="403"/>
      <c r="G104" s="383"/>
      <c r="H104" s="378"/>
      <c r="I104" s="375"/>
      <c r="J104" s="414"/>
      <c r="K104" s="414"/>
      <c r="L104" s="415"/>
      <c r="M104" s="413"/>
      <c r="N104" s="415"/>
      <c r="O104" s="402"/>
      <c r="P104" s="379"/>
      <c r="Q104" s="393"/>
      <c r="R104" s="408"/>
      <c r="S104" s="410"/>
      <c r="T104" s="410"/>
      <c r="U104" s="410"/>
      <c r="V104" s="410"/>
      <c r="W104" s="410"/>
      <c r="X104" s="410"/>
      <c r="Y104" s="410"/>
      <c r="Z104" s="410"/>
    </row>
    <row r="105" spans="1:29" s="369" customFormat="1" ht="14.25">
      <c r="A105" s="358"/>
      <c r="B105" s="373"/>
      <c r="C105" s="377"/>
      <c r="D105" s="385"/>
      <c r="E105" s="378"/>
      <c r="F105" s="414"/>
      <c r="G105" s="387"/>
      <c r="H105" s="378"/>
      <c r="I105" s="375"/>
      <c r="J105" s="414"/>
      <c r="K105" s="414"/>
      <c r="L105" s="415"/>
      <c r="M105" s="413"/>
      <c r="N105" s="415"/>
      <c r="O105" s="402"/>
      <c r="P105" s="379"/>
      <c r="Q105" s="393"/>
      <c r="R105" s="408"/>
      <c r="S105" s="410"/>
      <c r="T105" s="410"/>
      <c r="U105" s="410"/>
      <c r="V105" s="410"/>
      <c r="W105" s="410"/>
      <c r="X105" s="410"/>
      <c r="Y105" s="410"/>
      <c r="Z105" s="410"/>
    </row>
    <row r="106" spans="1:29" s="369" customFormat="1" ht="14.25">
      <c r="A106" s="358"/>
      <c r="B106" s="373"/>
      <c r="C106" s="377"/>
      <c r="D106" s="385"/>
      <c r="E106" s="378"/>
      <c r="F106" s="414"/>
      <c r="G106" s="387"/>
      <c r="H106" s="378"/>
      <c r="I106" s="375"/>
      <c r="J106" s="414"/>
      <c r="K106" s="414"/>
      <c r="L106" s="415"/>
      <c r="M106" s="413"/>
      <c r="N106" s="415"/>
      <c r="O106" s="402"/>
      <c r="P106" s="379"/>
      <c r="Q106" s="393"/>
      <c r="R106" s="408"/>
      <c r="S106" s="410"/>
      <c r="T106" s="410"/>
      <c r="U106" s="410"/>
      <c r="V106" s="410"/>
      <c r="W106" s="410"/>
      <c r="X106" s="410"/>
      <c r="Y106" s="410"/>
      <c r="Z106" s="410"/>
    </row>
    <row r="107" spans="1:29" s="369" customFormat="1" ht="14.25">
      <c r="A107" s="358"/>
      <c r="B107" s="373"/>
      <c r="C107" s="377"/>
      <c r="D107" s="385"/>
      <c r="E107" s="378"/>
      <c r="F107" s="403"/>
      <c r="G107" s="383"/>
      <c r="H107" s="378"/>
      <c r="I107" s="375"/>
      <c r="J107" s="414"/>
      <c r="K107" s="405"/>
      <c r="L107" s="415"/>
      <c r="M107" s="413"/>
      <c r="N107" s="415"/>
      <c r="O107" s="402"/>
      <c r="P107" s="407"/>
      <c r="Q107" s="393"/>
      <c r="R107" s="408"/>
      <c r="S107" s="410"/>
      <c r="T107" s="410"/>
      <c r="U107" s="410"/>
      <c r="V107" s="410"/>
      <c r="W107" s="410"/>
      <c r="X107" s="410"/>
      <c r="Y107" s="410"/>
      <c r="Z107" s="410"/>
    </row>
    <row r="108" spans="1:29" s="369" customFormat="1" ht="14.25">
      <c r="A108" s="358"/>
      <c r="B108" s="373"/>
      <c r="C108" s="377"/>
      <c r="D108" s="385"/>
      <c r="E108" s="378"/>
      <c r="F108" s="403"/>
      <c r="G108" s="383"/>
      <c r="H108" s="378"/>
      <c r="I108" s="375"/>
      <c r="J108" s="405"/>
      <c r="K108" s="405"/>
      <c r="L108" s="405"/>
      <c r="M108" s="405"/>
      <c r="N108" s="406"/>
      <c r="O108" s="417"/>
      <c r="P108" s="407"/>
      <c r="Q108" s="393"/>
      <c r="R108" s="408"/>
      <c r="S108" s="410"/>
      <c r="T108" s="410"/>
      <c r="U108" s="410"/>
      <c r="V108" s="410"/>
      <c r="W108" s="410"/>
      <c r="X108" s="410"/>
      <c r="Y108" s="410"/>
      <c r="Z108" s="410"/>
    </row>
    <row r="109" spans="1:29" s="369" customFormat="1" ht="14.25">
      <c r="A109" s="358"/>
      <c r="B109" s="373"/>
      <c r="C109" s="377"/>
      <c r="D109" s="385"/>
      <c r="E109" s="378"/>
      <c r="F109" s="414"/>
      <c r="G109" s="387"/>
      <c r="H109" s="378"/>
      <c r="I109" s="375"/>
      <c r="J109" s="414"/>
      <c r="K109" s="414"/>
      <c r="L109" s="415"/>
      <c r="M109" s="413"/>
      <c r="N109" s="415"/>
      <c r="O109" s="402"/>
      <c r="P109" s="379"/>
      <c r="Q109" s="393"/>
      <c r="R109" s="411"/>
      <c r="S109" s="401"/>
      <c r="T109" s="410"/>
      <c r="U109" s="410"/>
      <c r="V109" s="410"/>
      <c r="W109" s="410"/>
      <c r="X109" s="410"/>
      <c r="Y109" s="410"/>
      <c r="Z109" s="410"/>
    </row>
    <row r="110" spans="1:29" s="369" customFormat="1" ht="14.25">
      <c r="A110" s="358"/>
      <c r="B110" s="373"/>
      <c r="C110" s="377"/>
      <c r="D110" s="385"/>
      <c r="E110" s="378"/>
      <c r="F110" s="403"/>
      <c r="G110" s="383"/>
      <c r="H110" s="378"/>
      <c r="I110" s="375"/>
      <c r="J110" s="352"/>
      <c r="K110" s="352"/>
      <c r="L110" s="352"/>
      <c r="M110" s="352"/>
      <c r="N110" s="404"/>
      <c r="O110" s="402"/>
      <c r="P110" s="380"/>
      <c r="Q110" s="393"/>
      <c r="R110" s="411"/>
      <c r="S110" s="401"/>
      <c r="T110" s="410"/>
      <c r="U110" s="410"/>
      <c r="V110" s="410"/>
      <c r="W110" s="410"/>
      <c r="X110" s="410"/>
      <c r="Y110" s="410"/>
      <c r="Z110" s="410"/>
    </row>
    <row r="111" spans="1:29">
      <c r="A111" s="26"/>
      <c r="B111" s="20"/>
      <c r="C111" s="20"/>
      <c r="D111" s="20"/>
      <c r="E111" s="29"/>
      <c r="F111" s="27"/>
      <c r="G111" s="9"/>
      <c r="H111" s="9"/>
      <c r="I111" s="9"/>
      <c r="J111" s="50"/>
      <c r="K111" s="9"/>
      <c r="L111" s="9"/>
      <c r="M111" s="9"/>
      <c r="N111" s="8"/>
      <c r="O111" s="50"/>
      <c r="P111" s="4"/>
      <c r="Q111" s="8"/>
      <c r="R111" s="138"/>
      <c r="S111" s="13"/>
      <c r="T111" s="13"/>
      <c r="U111" s="13"/>
      <c r="V111" s="13"/>
      <c r="W111" s="13"/>
      <c r="X111" s="13"/>
      <c r="Y111" s="13"/>
      <c r="Z111" s="13"/>
    </row>
    <row r="112" spans="1:29">
      <c r="A112" s="26"/>
      <c r="B112" s="20"/>
      <c r="C112" s="20"/>
      <c r="D112" s="20"/>
      <c r="E112" s="29"/>
      <c r="F112" s="27"/>
      <c r="G112" s="38"/>
      <c r="H112" s="39"/>
      <c r="I112" s="79"/>
      <c r="J112" s="14"/>
      <c r="K112" s="80"/>
      <c r="L112" s="81"/>
      <c r="M112" s="82"/>
      <c r="N112" s="83"/>
      <c r="O112" s="84"/>
      <c r="P112" s="8"/>
      <c r="Q112" s="13"/>
      <c r="R112" s="138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34"/>
      <c r="B113" s="42"/>
      <c r="C113" s="99"/>
      <c r="D113" s="3"/>
      <c r="E113" s="35"/>
      <c r="F113" s="79"/>
      <c r="G113" s="38"/>
      <c r="H113" s="39"/>
      <c r="I113" s="79"/>
      <c r="J113" s="14"/>
      <c r="K113" s="80"/>
      <c r="L113" s="81"/>
      <c r="M113" s="82"/>
      <c r="N113" s="83"/>
      <c r="O113" s="84"/>
      <c r="P113" s="8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 ht="15">
      <c r="A114" s="2"/>
      <c r="B114" s="100" t="s">
        <v>576</v>
      </c>
      <c r="C114" s="100"/>
      <c r="D114" s="100"/>
      <c r="E114" s="100"/>
      <c r="F114" s="14"/>
      <c r="G114" s="14"/>
      <c r="H114" s="101"/>
      <c r="I114" s="14"/>
      <c r="J114" s="71"/>
      <c r="K114" s="72"/>
      <c r="L114" s="14"/>
      <c r="M114" s="14"/>
      <c r="N114" s="13"/>
      <c r="O114" s="95"/>
      <c r="P114" s="8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 ht="38.25">
      <c r="A115" s="17" t="s">
        <v>16</v>
      </c>
      <c r="B115" s="18" t="s">
        <v>534</v>
      </c>
      <c r="C115" s="18"/>
      <c r="D115" s="19" t="s">
        <v>545</v>
      </c>
      <c r="E115" s="18" t="s">
        <v>546</v>
      </c>
      <c r="F115" s="18" t="s">
        <v>547</v>
      </c>
      <c r="G115" s="18" t="s">
        <v>577</v>
      </c>
      <c r="H115" s="18" t="s">
        <v>578</v>
      </c>
      <c r="I115" s="18" t="s">
        <v>550</v>
      </c>
      <c r="J115" s="58" t="s">
        <v>551</v>
      </c>
      <c r="K115" s="18" t="s">
        <v>552</v>
      </c>
      <c r="L115" s="18" t="s">
        <v>553</v>
      </c>
      <c r="M115" s="18" t="s">
        <v>554</v>
      </c>
      <c r="N115" s="19" t="s">
        <v>555</v>
      </c>
      <c r="O115" s="95"/>
      <c r="P115" s="8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4">
        <v>1</v>
      </c>
      <c r="B116" s="102">
        <v>41579</v>
      </c>
      <c r="C116" s="102"/>
      <c r="D116" s="103" t="s">
        <v>579</v>
      </c>
      <c r="E116" s="104" t="s">
        <v>580</v>
      </c>
      <c r="F116" s="105">
        <v>82</v>
      </c>
      <c r="G116" s="104" t="s">
        <v>581</v>
      </c>
      <c r="H116" s="104">
        <v>100</v>
      </c>
      <c r="I116" s="122">
        <v>100</v>
      </c>
      <c r="J116" s="123" t="s">
        <v>582</v>
      </c>
      <c r="K116" s="124">
        <f t="shared" ref="K116:K147" si="49">H116-F116</f>
        <v>18</v>
      </c>
      <c r="L116" s="125">
        <f t="shared" ref="L116:L147" si="50">K116/F116</f>
        <v>0.21951219512195122</v>
      </c>
      <c r="M116" s="126" t="s">
        <v>556</v>
      </c>
      <c r="N116" s="127">
        <v>42657</v>
      </c>
      <c r="O116" s="50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2</v>
      </c>
      <c r="B117" s="102">
        <v>41794</v>
      </c>
      <c r="C117" s="102"/>
      <c r="D117" s="103" t="s">
        <v>583</v>
      </c>
      <c r="E117" s="104" t="s">
        <v>557</v>
      </c>
      <c r="F117" s="105">
        <v>257</v>
      </c>
      <c r="G117" s="104" t="s">
        <v>581</v>
      </c>
      <c r="H117" s="104">
        <v>300</v>
      </c>
      <c r="I117" s="122">
        <v>300</v>
      </c>
      <c r="J117" s="123" t="s">
        <v>582</v>
      </c>
      <c r="K117" s="124">
        <f t="shared" si="49"/>
        <v>43</v>
      </c>
      <c r="L117" s="125">
        <f t="shared" si="50"/>
        <v>0.16731517509727625</v>
      </c>
      <c r="M117" s="126" t="s">
        <v>556</v>
      </c>
      <c r="N117" s="127">
        <v>41822</v>
      </c>
      <c r="O117" s="50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4">
        <v>3</v>
      </c>
      <c r="B118" s="102">
        <v>41828</v>
      </c>
      <c r="C118" s="102"/>
      <c r="D118" s="103" t="s">
        <v>584</v>
      </c>
      <c r="E118" s="104" t="s">
        <v>557</v>
      </c>
      <c r="F118" s="105">
        <v>393</v>
      </c>
      <c r="G118" s="104" t="s">
        <v>581</v>
      </c>
      <c r="H118" s="104">
        <v>468</v>
      </c>
      <c r="I118" s="122">
        <v>468</v>
      </c>
      <c r="J118" s="123" t="s">
        <v>582</v>
      </c>
      <c r="K118" s="124">
        <f t="shared" si="49"/>
        <v>75</v>
      </c>
      <c r="L118" s="125">
        <f t="shared" si="50"/>
        <v>0.19083969465648856</v>
      </c>
      <c r="M118" s="126" t="s">
        <v>556</v>
      </c>
      <c r="N118" s="127">
        <v>41863</v>
      </c>
      <c r="O118" s="50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4">
        <v>4</v>
      </c>
      <c r="B119" s="102">
        <v>41857</v>
      </c>
      <c r="C119" s="102"/>
      <c r="D119" s="103" t="s">
        <v>585</v>
      </c>
      <c r="E119" s="104" t="s">
        <v>557</v>
      </c>
      <c r="F119" s="105">
        <v>205</v>
      </c>
      <c r="G119" s="104" t="s">
        <v>581</v>
      </c>
      <c r="H119" s="104">
        <v>275</v>
      </c>
      <c r="I119" s="122">
        <v>250</v>
      </c>
      <c r="J119" s="123" t="s">
        <v>582</v>
      </c>
      <c r="K119" s="124">
        <f t="shared" si="49"/>
        <v>70</v>
      </c>
      <c r="L119" s="125">
        <f t="shared" si="50"/>
        <v>0.34146341463414637</v>
      </c>
      <c r="M119" s="126" t="s">
        <v>556</v>
      </c>
      <c r="N119" s="127">
        <v>41962</v>
      </c>
      <c r="O119" s="50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4">
        <v>5</v>
      </c>
      <c r="B120" s="102">
        <v>41886</v>
      </c>
      <c r="C120" s="102"/>
      <c r="D120" s="103" t="s">
        <v>586</v>
      </c>
      <c r="E120" s="104" t="s">
        <v>557</v>
      </c>
      <c r="F120" s="105">
        <v>162</v>
      </c>
      <c r="G120" s="104" t="s">
        <v>581</v>
      </c>
      <c r="H120" s="104">
        <v>190</v>
      </c>
      <c r="I120" s="122">
        <v>190</v>
      </c>
      <c r="J120" s="123" t="s">
        <v>582</v>
      </c>
      <c r="K120" s="124">
        <f t="shared" si="49"/>
        <v>28</v>
      </c>
      <c r="L120" s="125">
        <f t="shared" si="50"/>
        <v>0.1728395061728395</v>
      </c>
      <c r="M120" s="126" t="s">
        <v>556</v>
      </c>
      <c r="N120" s="127">
        <v>42006</v>
      </c>
      <c r="O120" s="50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4">
        <v>6</v>
      </c>
      <c r="B121" s="102">
        <v>41886</v>
      </c>
      <c r="C121" s="102"/>
      <c r="D121" s="103" t="s">
        <v>587</v>
      </c>
      <c r="E121" s="104" t="s">
        <v>557</v>
      </c>
      <c r="F121" s="105">
        <v>75</v>
      </c>
      <c r="G121" s="104" t="s">
        <v>581</v>
      </c>
      <c r="H121" s="104">
        <v>91.5</v>
      </c>
      <c r="I121" s="122" t="s">
        <v>588</v>
      </c>
      <c r="J121" s="123" t="s">
        <v>589</v>
      </c>
      <c r="K121" s="124">
        <f t="shared" si="49"/>
        <v>16.5</v>
      </c>
      <c r="L121" s="125">
        <f t="shared" si="50"/>
        <v>0.22</v>
      </c>
      <c r="M121" s="126" t="s">
        <v>556</v>
      </c>
      <c r="N121" s="127">
        <v>41954</v>
      </c>
      <c r="O121" s="50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7</v>
      </c>
      <c r="B122" s="102">
        <v>41913</v>
      </c>
      <c r="C122" s="102"/>
      <c r="D122" s="103" t="s">
        <v>590</v>
      </c>
      <c r="E122" s="104" t="s">
        <v>557</v>
      </c>
      <c r="F122" s="105">
        <v>850</v>
      </c>
      <c r="G122" s="104" t="s">
        <v>581</v>
      </c>
      <c r="H122" s="104">
        <v>982.5</v>
      </c>
      <c r="I122" s="122">
        <v>1050</v>
      </c>
      <c r="J122" s="123" t="s">
        <v>591</v>
      </c>
      <c r="K122" s="124">
        <f t="shared" si="49"/>
        <v>132.5</v>
      </c>
      <c r="L122" s="125">
        <f t="shared" si="50"/>
        <v>0.15588235294117647</v>
      </c>
      <c r="M122" s="126" t="s">
        <v>556</v>
      </c>
      <c r="N122" s="127">
        <v>42039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8</v>
      </c>
      <c r="B123" s="102">
        <v>41913</v>
      </c>
      <c r="C123" s="102"/>
      <c r="D123" s="103" t="s">
        <v>592</v>
      </c>
      <c r="E123" s="104" t="s">
        <v>557</v>
      </c>
      <c r="F123" s="105">
        <v>475</v>
      </c>
      <c r="G123" s="104" t="s">
        <v>581</v>
      </c>
      <c r="H123" s="104">
        <v>515</v>
      </c>
      <c r="I123" s="122">
        <v>600</v>
      </c>
      <c r="J123" s="123" t="s">
        <v>593</v>
      </c>
      <c r="K123" s="124">
        <f t="shared" si="49"/>
        <v>40</v>
      </c>
      <c r="L123" s="125">
        <f t="shared" si="50"/>
        <v>8.4210526315789472E-2</v>
      </c>
      <c r="M123" s="126" t="s">
        <v>556</v>
      </c>
      <c r="N123" s="127">
        <v>41939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9</v>
      </c>
      <c r="B124" s="102">
        <v>41913</v>
      </c>
      <c r="C124" s="102"/>
      <c r="D124" s="103" t="s">
        <v>594</v>
      </c>
      <c r="E124" s="104" t="s">
        <v>557</v>
      </c>
      <c r="F124" s="105">
        <v>86</v>
      </c>
      <c r="G124" s="104" t="s">
        <v>581</v>
      </c>
      <c r="H124" s="104">
        <v>99</v>
      </c>
      <c r="I124" s="122">
        <v>140</v>
      </c>
      <c r="J124" s="123" t="s">
        <v>595</v>
      </c>
      <c r="K124" s="124">
        <f t="shared" si="49"/>
        <v>13</v>
      </c>
      <c r="L124" s="125">
        <f t="shared" si="50"/>
        <v>0.15116279069767441</v>
      </c>
      <c r="M124" s="126" t="s">
        <v>556</v>
      </c>
      <c r="N124" s="127">
        <v>41939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10</v>
      </c>
      <c r="B125" s="102">
        <v>41926</v>
      </c>
      <c r="C125" s="102"/>
      <c r="D125" s="103" t="s">
        <v>596</v>
      </c>
      <c r="E125" s="104" t="s">
        <v>557</v>
      </c>
      <c r="F125" s="105">
        <v>496.6</v>
      </c>
      <c r="G125" s="104" t="s">
        <v>581</v>
      </c>
      <c r="H125" s="104">
        <v>621</v>
      </c>
      <c r="I125" s="122">
        <v>580</v>
      </c>
      <c r="J125" s="123" t="s">
        <v>582</v>
      </c>
      <c r="K125" s="124">
        <f t="shared" si="49"/>
        <v>124.39999999999998</v>
      </c>
      <c r="L125" s="125">
        <f t="shared" si="50"/>
        <v>0.25050342327829234</v>
      </c>
      <c r="M125" s="126" t="s">
        <v>556</v>
      </c>
      <c r="N125" s="127">
        <v>42605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11</v>
      </c>
      <c r="B126" s="102">
        <v>41926</v>
      </c>
      <c r="C126" s="102"/>
      <c r="D126" s="103" t="s">
        <v>597</v>
      </c>
      <c r="E126" s="104" t="s">
        <v>557</v>
      </c>
      <c r="F126" s="105">
        <v>2481.9</v>
      </c>
      <c r="G126" s="104" t="s">
        <v>581</v>
      </c>
      <c r="H126" s="104">
        <v>2840</v>
      </c>
      <c r="I126" s="122">
        <v>2870</v>
      </c>
      <c r="J126" s="123" t="s">
        <v>598</v>
      </c>
      <c r="K126" s="124">
        <f t="shared" si="49"/>
        <v>358.09999999999991</v>
      </c>
      <c r="L126" s="125">
        <f t="shared" si="50"/>
        <v>0.14428462065353154</v>
      </c>
      <c r="M126" s="126" t="s">
        <v>556</v>
      </c>
      <c r="N126" s="127">
        <v>42017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12</v>
      </c>
      <c r="B127" s="102">
        <v>41928</v>
      </c>
      <c r="C127" s="102"/>
      <c r="D127" s="103" t="s">
        <v>599</v>
      </c>
      <c r="E127" s="104" t="s">
        <v>557</v>
      </c>
      <c r="F127" s="105">
        <v>84.5</v>
      </c>
      <c r="G127" s="104" t="s">
        <v>581</v>
      </c>
      <c r="H127" s="104">
        <v>93</v>
      </c>
      <c r="I127" s="122">
        <v>110</v>
      </c>
      <c r="J127" s="123" t="s">
        <v>600</v>
      </c>
      <c r="K127" s="124">
        <f t="shared" si="49"/>
        <v>8.5</v>
      </c>
      <c r="L127" s="125">
        <f t="shared" si="50"/>
        <v>0.10059171597633136</v>
      </c>
      <c r="M127" s="126" t="s">
        <v>556</v>
      </c>
      <c r="N127" s="127">
        <v>41939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13</v>
      </c>
      <c r="B128" s="102">
        <v>41928</v>
      </c>
      <c r="C128" s="102"/>
      <c r="D128" s="103" t="s">
        <v>601</v>
      </c>
      <c r="E128" s="104" t="s">
        <v>557</v>
      </c>
      <c r="F128" s="105">
        <v>401</v>
      </c>
      <c r="G128" s="104" t="s">
        <v>581</v>
      </c>
      <c r="H128" s="104">
        <v>428</v>
      </c>
      <c r="I128" s="122">
        <v>450</v>
      </c>
      <c r="J128" s="123" t="s">
        <v>602</v>
      </c>
      <c r="K128" s="124">
        <f t="shared" si="49"/>
        <v>27</v>
      </c>
      <c r="L128" s="125">
        <f t="shared" si="50"/>
        <v>6.7331670822942641E-2</v>
      </c>
      <c r="M128" s="126" t="s">
        <v>556</v>
      </c>
      <c r="N128" s="127">
        <v>42020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14</v>
      </c>
      <c r="B129" s="102">
        <v>41928</v>
      </c>
      <c r="C129" s="102"/>
      <c r="D129" s="103" t="s">
        <v>603</v>
      </c>
      <c r="E129" s="104" t="s">
        <v>557</v>
      </c>
      <c r="F129" s="105">
        <v>101</v>
      </c>
      <c r="G129" s="104" t="s">
        <v>581</v>
      </c>
      <c r="H129" s="104">
        <v>112</v>
      </c>
      <c r="I129" s="122">
        <v>120</v>
      </c>
      <c r="J129" s="123" t="s">
        <v>604</v>
      </c>
      <c r="K129" s="124">
        <f t="shared" si="49"/>
        <v>11</v>
      </c>
      <c r="L129" s="125">
        <f t="shared" si="50"/>
        <v>0.10891089108910891</v>
      </c>
      <c r="M129" s="126" t="s">
        <v>556</v>
      </c>
      <c r="N129" s="127">
        <v>41939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15</v>
      </c>
      <c r="B130" s="102">
        <v>41954</v>
      </c>
      <c r="C130" s="102"/>
      <c r="D130" s="103" t="s">
        <v>605</v>
      </c>
      <c r="E130" s="104" t="s">
        <v>557</v>
      </c>
      <c r="F130" s="105">
        <v>59</v>
      </c>
      <c r="G130" s="104" t="s">
        <v>581</v>
      </c>
      <c r="H130" s="104">
        <v>76</v>
      </c>
      <c r="I130" s="122">
        <v>76</v>
      </c>
      <c r="J130" s="123" t="s">
        <v>582</v>
      </c>
      <c r="K130" s="124">
        <f t="shared" si="49"/>
        <v>17</v>
      </c>
      <c r="L130" s="125">
        <f t="shared" si="50"/>
        <v>0.28813559322033899</v>
      </c>
      <c r="M130" s="126" t="s">
        <v>556</v>
      </c>
      <c r="N130" s="127">
        <v>43032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16</v>
      </c>
      <c r="B131" s="102">
        <v>41954</v>
      </c>
      <c r="C131" s="102"/>
      <c r="D131" s="103" t="s">
        <v>594</v>
      </c>
      <c r="E131" s="104" t="s">
        <v>557</v>
      </c>
      <c r="F131" s="105">
        <v>99</v>
      </c>
      <c r="G131" s="104" t="s">
        <v>581</v>
      </c>
      <c r="H131" s="104">
        <v>120</v>
      </c>
      <c r="I131" s="122">
        <v>120</v>
      </c>
      <c r="J131" s="123" t="s">
        <v>606</v>
      </c>
      <c r="K131" s="124">
        <f t="shared" si="49"/>
        <v>21</v>
      </c>
      <c r="L131" s="125">
        <f t="shared" si="50"/>
        <v>0.21212121212121213</v>
      </c>
      <c r="M131" s="126" t="s">
        <v>556</v>
      </c>
      <c r="N131" s="127">
        <v>41960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17</v>
      </c>
      <c r="B132" s="102">
        <v>41956</v>
      </c>
      <c r="C132" s="102"/>
      <c r="D132" s="103" t="s">
        <v>607</v>
      </c>
      <c r="E132" s="104" t="s">
        <v>557</v>
      </c>
      <c r="F132" s="105">
        <v>22</v>
      </c>
      <c r="G132" s="104" t="s">
        <v>581</v>
      </c>
      <c r="H132" s="104">
        <v>33.549999999999997</v>
      </c>
      <c r="I132" s="122">
        <v>32</v>
      </c>
      <c r="J132" s="123" t="s">
        <v>608</v>
      </c>
      <c r="K132" s="124">
        <f t="shared" si="49"/>
        <v>11.549999999999997</v>
      </c>
      <c r="L132" s="125">
        <f t="shared" si="50"/>
        <v>0.52499999999999991</v>
      </c>
      <c r="M132" s="126" t="s">
        <v>556</v>
      </c>
      <c r="N132" s="127">
        <v>42188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18</v>
      </c>
      <c r="B133" s="102">
        <v>41976</v>
      </c>
      <c r="C133" s="102"/>
      <c r="D133" s="103" t="s">
        <v>609</v>
      </c>
      <c r="E133" s="104" t="s">
        <v>557</v>
      </c>
      <c r="F133" s="105">
        <v>440</v>
      </c>
      <c r="G133" s="104" t="s">
        <v>581</v>
      </c>
      <c r="H133" s="104">
        <v>520</v>
      </c>
      <c r="I133" s="122">
        <v>520</v>
      </c>
      <c r="J133" s="123" t="s">
        <v>610</v>
      </c>
      <c r="K133" s="124">
        <f t="shared" si="49"/>
        <v>80</v>
      </c>
      <c r="L133" s="125">
        <f t="shared" si="50"/>
        <v>0.18181818181818182</v>
      </c>
      <c r="M133" s="126" t="s">
        <v>556</v>
      </c>
      <c r="N133" s="127">
        <v>42208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19</v>
      </c>
      <c r="B134" s="102">
        <v>41976</v>
      </c>
      <c r="C134" s="102"/>
      <c r="D134" s="103" t="s">
        <v>611</v>
      </c>
      <c r="E134" s="104" t="s">
        <v>557</v>
      </c>
      <c r="F134" s="105">
        <v>360</v>
      </c>
      <c r="G134" s="104" t="s">
        <v>581</v>
      </c>
      <c r="H134" s="104">
        <v>427</v>
      </c>
      <c r="I134" s="122">
        <v>425</v>
      </c>
      <c r="J134" s="123" t="s">
        <v>612</v>
      </c>
      <c r="K134" s="124">
        <f t="shared" si="49"/>
        <v>67</v>
      </c>
      <c r="L134" s="125">
        <f t="shared" si="50"/>
        <v>0.18611111111111112</v>
      </c>
      <c r="M134" s="126" t="s">
        <v>556</v>
      </c>
      <c r="N134" s="127">
        <v>42058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20</v>
      </c>
      <c r="B135" s="102">
        <v>42012</v>
      </c>
      <c r="C135" s="102"/>
      <c r="D135" s="103" t="s">
        <v>613</v>
      </c>
      <c r="E135" s="104" t="s">
        <v>557</v>
      </c>
      <c r="F135" s="105">
        <v>360</v>
      </c>
      <c r="G135" s="104" t="s">
        <v>581</v>
      </c>
      <c r="H135" s="104">
        <v>455</v>
      </c>
      <c r="I135" s="122">
        <v>420</v>
      </c>
      <c r="J135" s="123" t="s">
        <v>614</v>
      </c>
      <c r="K135" s="124">
        <f t="shared" si="49"/>
        <v>95</v>
      </c>
      <c r="L135" s="125">
        <f t="shared" si="50"/>
        <v>0.2638888888888889</v>
      </c>
      <c r="M135" s="126" t="s">
        <v>556</v>
      </c>
      <c r="N135" s="127">
        <v>42024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21</v>
      </c>
      <c r="B136" s="102">
        <v>42012</v>
      </c>
      <c r="C136" s="102"/>
      <c r="D136" s="103" t="s">
        <v>615</v>
      </c>
      <c r="E136" s="104" t="s">
        <v>557</v>
      </c>
      <c r="F136" s="105">
        <v>130</v>
      </c>
      <c r="G136" s="104"/>
      <c r="H136" s="104">
        <v>175.5</v>
      </c>
      <c r="I136" s="122">
        <v>165</v>
      </c>
      <c r="J136" s="123" t="s">
        <v>616</v>
      </c>
      <c r="K136" s="124">
        <f t="shared" si="49"/>
        <v>45.5</v>
      </c>
      <c r="L136" s="125">
        <f t="shared" si="50"/>
        <v>0.35</v>
      </c>
      <c r="M136" s="126" t="s">
        <v>556</v>
      </c>
      <c r="N136" s="127">
        <v>43088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22</v>
      </c>
      <c r="B137" s="102">
        <v>42040</v>
      </c>
      <c r="C137" s="102"/>
      <c r="D137" s="103" t="s">
        <v>376</v>
      </c>
      <c r="E137" s="104" t="s">
        <v>580</v>
      </c>
      <c r="F137" s="105">
        <v>98</v>
      </c>
      <c r="G137" s="104"/>
      <c r="H137" s="104">
        <v>120</v>
      </c>
      <c r="I137" s="122">
        <v>120</v>
      </c>
      <c r="J137" s="123" t="s">
        <v>582</v>
      </c>
      <c r="K137" s="124">
        <f t="shared" si="49"/>
        <v>22</v>
      </c>
      <c r="L137" s="125">
        <f t="shared" si="50"/>
        <v>0.22448979591836735</v>
      </c>
      <c r="M137" s="126" t="s">
        <v>556</v>
      </c>
      <c r="N137" s="127">
        <v>42753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23</v>
      </c>
      <c r="B138" s="102">
        <v>42040</v>
      </c>
      <c r="C138" s="102"/>
      <c r="D138" s="103" t="s">
        <v>617</v>
      </c>
      <c r="E138" s="104" t="s">
        <v>580</v>
      </c>
      <c r="F138" s="105">
        <v>196</v>
      </c>
      <c r="G138" s="104"/>
      <c r="H138" s="104">
        <v>262</v>
      </c>
      <c r="I138" s="122">
        <v>255</v>
      </c>
      <c r="J138" s="123" t="s">
        <v>582</v>
      </c>
      <c r="K138" s="124">
        <f t="shared" si="49"/>
        <v>66</v>
      </c>
      <c r="L138" s="125">
        <f t="shared" si="50"/>
        <v>0.33673469387755101</v>
      </c>
      <c r="M138" s="126" t="s">
        <v>556</v>
      </c>
      <c r="N138" s="127">
        <v>42599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5">
        <v>24</v>
      </c>
      <c r="B139" s="106">
        <v>42067</v>
      </c>
      <c r="C139" s="106"/>
      <c r="D139" s="107" t="s">
        <v>375</v>
      </c>
      <c r="E139" s="108" t="s">
        <v>580</v>
      </c>
      <c r="F139" s="109">
        <v>235</v>
      </c>
      <c r="G139" s="109"/>
      <c r="H139" s="110">
        <v>77</v>
      </c>
      <c r="I139" s="128" t="s">
        <v>618</v>
      </c>
      <c r="J139" s="129" t="s">
        <v>619</v>
      </c>
      <c r="K139" s="130">
        <f t="shared" si="49"/>
        <v>-158</v>
      </c>
      <c r="L139" s="131">
        <f t="shared" si="50"/>
        <v>-0.67234042553191486</v>
      </c>
      <c r="M139" s="132" t="s">
        <v>620</v>
      </c>
      <c r="N139" s="133">
        <v>43522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25</v>
      </c>
      <c r="B140" s="102">
        <v>42067</v>
      </c>
      <c r="C140" s="102"/>
      <c r="D140" s="103" t="s">
        <v>453</v>
      </c>
      <c r="E140" s="104" t="s">
        <v>580</v>
      </c>
      <c r="F140" s="105">
        <v>185</v>
      </c>
      <c r="G140" s="104"/>
      <c r="H140" s="104">
        <v>224</v>
      </c>
      <c r="I140" s="122" t="s">
        <v>621</v>
      </c>
      <c r="J140" s="123" t="s">
        <v>582</v>
      </c>
      <c r="K140" s="124">
        <f t="shared" si="49"/>
        <v>39</v>
      </c>
      <c r="L140" s="125">
        <f t="shared" si="50"/>
        <v>0.21081081081081082</v>
      </c>
      <c r="M140" s="126" t="s">
        <v>556</v>
      </c>
      <c r="N140" s="127">
        <v>42647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339">
        <v>26</v>
      </c>
      <c r="B141" s="111">
        <v>42090</v>
      </c>
      <c r="C141" s="111"/>
      <c r="D141" s="112" t="s">
        <v>622</v>
      </c>
      <c r="E141" s="113" t="s">
        <v>580</v>
      </c>
      <c r="F141" s="114">
        <v>49.5</v>
      </c>
      <c r="G141" s="115"/>
      <c r="H141" s="115">
        <v>15.85</v>
      </c>
      <c r="I141" s="115">
        <v>67</v>
      </c>
      <c r="J141" s="134" t="s">
        <v>623</v>
      </c>
      <c r="K141" s="115">
        <f t="shared" si="49"/>
        <v>-33.65</v>
      </c>
      <c r="L141" s="135">
        <f t="shared" si="50"/>
        <v>-0.67979797979797973</v>
      </c>
      <c r="M141" s="132" t="s">
        <v>620</v>
      </c>
      <c r="N141" s="136">
        <v>43627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27</v>
      </c>
      <c r="B142" s="102">
        <v>42093</v>
      </c>
      <c r="C142" s="102"/>
      <c r="D142" s="103" t="s">
        <v>624</v>
      </c>
      <c r="E142" s="104" t="s">
        <v>580</v>
      </c>
      <c r="F142" s="105">
        <v>183.5</v>
      </c>
      <c r="G142" s="104"/>
      <c r="H142" s="104">
        <v>219</v>
      </c>
      <c r="I142" s="122">
        <v>218</v>
      </c>
      <c r="J142" s="123" t="s">
        <v>625</v>
      </c>
      <c r="K142" s="124">
        <f t="shared" si="49"/>
        <v>35.5</v>
      </c>
      <c r="L142" s="125">
        <f t="shared" si="50"/>
        <v>0.19346049046321526</v>
      </c>
      <c r="M142" s="126" t="s">
        <v>556</v>
      </c>
      <c r="N142" s="127">
        <v>42103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28</v>
      </c>
      <c r="B143" s="102">
        <v>42114</v>
      </c>
      <c r="C143" s="102"/>
      <c r="D143" s="103" t="s">
        <v>626</v>
      </c>
      <c r="E143" s="104" t="s">
        <v>580</v>
      </c>
      <c r="F143" s="105">
        <f>(227+237)/2</f>
        <v>232</v>
      </c>
      <c r="G143" s="104"/>
      <c r="H143" s="104">
        <v>298</v>
      </c>
      <c r="I143" s="122">
        <v>298</v>
      </c>
      <c r="J143" s="123" t="s">
        <v>582</v>
      </c>
      <c r="K143" s="124">
        <f t="shared" si="49"/>
        <v>66</v>
      </c>
      <c r="L143" s="125">
        <f t="shared" si="50"/>
        <v>0.28448275862068967</v>
      </c>
      <c r="M143" s="126" t="s">
        <v>556</v>
      </c>
      <c r="N143" s="127">
        <v>42823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29</v>
      </c>
      <c r="B144" s="102">
        <v>42128</v>
      </c>
      <c r="C144" s="102"/>
      <c r="D144" s="103" t="s">
        <v>627</v>
      </c>
      <c r="E144" s="104" t="s">
        <v>557</v>
      </c>
      <c r="F144" s="105">
        <v>385</v>
      </c>
      <c r="G144" s="104"/>
      <c r="H144" s="104">
        <f>212.5+331</f>
        <v>543.5</v>
      </c>
      <c r="I144" s="122">
        <v>510</v>
      </c>
      <c r="J144" s="123" t="s">
        <v>628</v>
      </c>
      <c r="K144" s="124">
        <f t="shared" si="49"/>
        <v>158.5</v>
      </c>
      <c r="L144" s="125">
        <f t="shared" si="50"/>
        <v>0.41168831168831171</v>
      </c>
      <c r="M144" s="126" t="s">
        <v>556</v>
      </c>
      <c r="N144" s="127">
        <v>42235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30</v>
      </c>
      <c r="B145" s="102">
        <v>42128</v>
      </c>
      <c r="C145" s="102"/>
      <c r="D145" s="103" t="s">
        <v>629</v>
      </c>
      <c r="E145" s="104" t="s">
        <v>557</v>
      </c>
      <c r="F145" s="105">
        <v>115.5</v>
      </c>
      <c r="G145" s="104"/>
      <c r="H145" s="104">
        <v>146</v>
      </c>
      <c r="I145" s="122">
        <v>142</v>
      </c>
      <c r="J145" s="123" t="s">
        <v>630</v>
      </c>
      <c r="K145" s="124">
        <f t="shared" si="49"/>
        <v>30.5</v>
      </c>
      <c r="L145" s="125">
        <f t="shared" si="50"/>
        <v>0.26406926406926406</v>
      </c>
      <c r="M145" s="126" t="s">
        <v>556</v>
      </c>
      <c r="N145" s="127">
        <v>42202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31</v>
      </c>
      <c r="B146" s="102">
        <v>42151</v>
      </c>
      <c r="C146" s="102"/>
      <c r="D146" s="103" t="s">
        <v>631</v>
      </c>
      <c r="E146" s="104" t="s">
        <v>557</v>
      </c>
      <c r="F146" s="105">
        <v>237.5</v>
      </c>
      <c r="G146" s="104"/>
      <c r="H146" s="104">
        <v>279.5</v>
      </c>
      <c r="I146" s="122">
        <v>278</v>
      </c>
      <c r="J146" s="123" t="s">
        <v>582</v>
      </c>
      <c r="K146" s="124">
        <f t="shared" si="49"/>
        <v>42</v>
      </c>
      <c r="L146" s="125">
        <f t="shared" si="50"/>
        <v>0.17684210526315788</v>
      </c>
      <c r="M146" s="126" t="s">
        <v>556</v>
      </c>
      <c r="N146" s="127">
        <v>42222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32</v>
      </c>
      <c r="B147" s="102">
        <v>42174</v>
      </c>
      <c r="C147" s="102"/>
      <c r="D147" s="103" t="s">
        <v>601</v>
      </c>
      <c r="E147" s="104" t="s">
        <v>580</v>
      </c>
      <c r="F147" s="105">
        <v>340</v>
      </c>
      <c r="G147" s="104"/>
      <c r="H147" s="104">
        <v>448</v>
      </c>
      <c r="I147" s="122">
        <v>448</v>
      </c>
      <c r="J147" s="123" t="s">
        <v>582</v>
      </c>
      <c r="K147" s="124">
        <f t="shared" si="49"/>
        <v>108</v>
      </c>
      <c r="L147" s="125">
        <f t="shared" si="50"/>
        <v>0.31764705882352939</v>
      </c>
      <c r="M147" s="126" t="s">
        <v>556</v>
      </c>
      <c r="N147" s="127">
        <v>43018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33</v>
      </c>
      <c r="B148" s="102">
        <v>42191</v>
      </c>
      <c r="C148" s="102"/>
      <c r="D148" s="103" t="s">
        <v>632</v>
      </c>
      <c r="E148" s="104" t="s">
        <v>580</v>
      </c>
      <c r="F148" s="105">
        <v>390</v>
      </c>
      <c r="G148" s="104"/>
      <c r="H148" s="104">
        <v>460</v>
      </c>
      <c r="I148" s="122">
        <v>460</v>
      </c>
      <c r="J148" s="123" t="s">
        <v>582</v>
      </c>
      <c r="K148" s="124">
        <f t="shared" ref="K148:K168" si="51">H148-F148</f>
        <v>70</v>
      </c>
      <c r="L148" s="125">
        <f t="shared" ref="L148:L168" si="52">K148/F148</f>
        <v>0.17948717948717949</v>
      </c>
      <c r="M148" s="126" t="s">
        <v>556</v>
      </c>
      <c r="N148" s="127">
        <v>42478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5">
        <v>34</v>
      </c>
      <c r="B149" s="106">
        <v>42195</v>
      </c>
      <c r="C149" s="106"/>
      <c r="D149" s="107" t="s">
        <v>633</v>
      </c>
      <c r="E149" s="108" t="s">
        <v>580</v>
      </c>
      <c r="F149" s="109">
        <v>122.5</v>
      </c>
      <c r="G149" s="109"/>
      <c r="H149" s="110">
        <v>61</v>
      </c>
      <c r="I149" s="128">
        <v>172</v>
      </c>
      <c r="J149" s="129" t="s">
        <v>634</v>
      </c>
      <c r="K149" s="130">
        <f t="shared" si="51"/>
        <v>-61.5</v>
      </c>
      <c r="L149" s="131">
        <f t="shared" si="52"/>
        <v>-0.50204081632653064</v>
      </c>
      <c r="M149" s="132" t="s">
        <v>620</v>
      </c>
      <c r="N149" s="133">
        <v>43333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35</v>
      </c>
      <c r="B150" s="102">
        <v>42219</v>
      </c>
      <c r="C150" s="102"/>
      <c r="D150" s="103" t="s">
        <v>635</v>
      </c>
      <c r="E150" s="104" t="s">
        <v>580</v>
      </c>
      <c r="F150" s="105">
        <v>297.5</v>
      </c>
      <c r="G150" s="104"/>
      <c r="H150" s="104">
        <v>350</v>
      </c>
      <c r="I150" s="122">
        <v>360</v>
      </c>
      <c r="J150" s="123" t="s">
        <v>636</v>
      </c>
      <c r="K150" s="124">
        <f t="shared" si="51"/>
        <v>52.5</v>
      </c>
      <c r="L150" s="125">
        <f t="shared" si="52"/>
        <v>0.17647058823529413</v>
      </c>
      <c r="M150" s="126" t="s">
        <v>556</v>
      </c>
      <c r="N150" s="127">
        <v>42232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36</v>
      </c>
      <c r="B151" s="102">
        <v>42219</v>
      </c>
      <c r="C151" s="102"/>
      <c r="D151" s="103" t="s">
        <v>637</v>
      </c>
      <c r="E151" s="104" t="s">
        <v>580</v>
      </c>
      <c r="F151" s="105">
        <v>115.5</v>
      </c>
      <c r="G151" s="104"/>
      <c r="H151" s="104">
        <v>149</v>
      </c>
      <c r="I151" s="122">
        <v>140</v>
      </c>
      <c r="J151" s="137" t="s">
        <v>638</v>
      </c>
      <c r="K151" s="124">
        <f t="shared" si="51"/>
        <v>33.5</v>
      </c>
      <c r="L151" s="125">
        <f t="shared" si="52"/>
        <v>0.29004329004329005</v>
      </c>
      <c r="M151" s="126" t="s">
        <v>556</v>
      </c>
      <c r="N151" s="127">
        <v>42740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37</v>
      </c>
      <c r="B152" s="102">
        <v>42251</v>
      </c>
      <c r="C152" s="102"/>
      <c r="D152" s="103" t="s">
        <v>631</v>
      </c>
      <c r="E152" s="104" t="s">
        <v>580</v>
      </c>
      <c r="F152" s="105">
        <v>226</v>
      </c>
      <c r="G152" s="104"/>
      <c r="H152" s="104">
        <v>292</v>
      </c>
      <c r="I152" s="122">
        <v>292</v>
      </c>
      <c r="J152" s="123" t="s">
        <v>639</v>
      </c>
      <c r="K152" s="124">
        <f t="shared" si="51"/>
        <v>66</v>
      </c>
      <c r="L152" s="125">
        <f t="shared" si="52"/>
        <v>0.29203539823008851</v>
      </c>
      <c r="M152" s="126" t="s">
        <v>556</v>
      </c>
      <c r="N152" s="127">
        <v>42286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38</v>
      </c>
      <c r="B153" s="102">
        <v>42254</v>
      </c>
      <c r="C153" s="102"/>
      <c r="D153" s="103" t="s">
        <v>626</v>
      </c>
      <c r="E153" s="104" t="s">
        <v>580</v>
      </c>
      <c r="F153" s="105">
        <v>232.5</v>
      </c>
      <c r="G153" s="104"/>
      <c r="H153" s="104">
        <v>312.5</v>
      </c>
      <c r="I153" s="122">
        <v>310</v>
      </c>
      <c r="J153" s="123" t="s">
        <v>582</v>
      </c>
      <c r="K153" s="124">
        <f t="shared" si="51"/>
        <v>80</v>
      </c>
      <c r="L153" s="125">
        <f t="shared" si="52"/>
        <v>0.34408602150537637</v>
      </c>
      <c r="M153" s="126" t="s">
        <v>556</v>
      </c>
      <c r="N153" s="127">
        <v>42823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39</v>
      </c>
      <c r="B154" s="102">
        <v>42268</v>
      </c>
      <c r="C154" s="102"/>
      <c r="D154" s="103" t="s">
        <v>640</v>
      </c>
      <c r="E154" s="104" t="s">
        <v>580</v>
      </c>
      <c r="F154" s="105">
        <v>196.5</v>
      </c>
      <c r="G154" s="104"/>
      <c r="H154" s="104">
        <v>238</v>
      </c>
      <c r="I154" s="122">
        <v>238</v>
      </c>
      <c r="J154" s="123" t="s">
        <v>639</v>
      </c>
      <c r="K154" s="124">
        <f t="shared" si="51"/>
        <v>41.5</v>
      </c>
      <c r="L154" s="125">
        <f t="shared" si="52"/>
        <v>0.21119592875318066</v>
      </c>
      <c r="M154" s="126" t="s">
        <v>556</v>
      </c>
      <c r="N154" s="127">
        <v>42291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40</v>
      </c>
      <c r="B155" s="102">
        <v>42271</v>
      </c>
      <c r="C155" s="102"/>
      <c r="D155" s="103" t="s">
        <v>579</v>
      </c>
      <c r="E155" s="104" t="s">
        <v>580</v>
      </c>
      <c r="F155" s="105">
        <v>65</v>
      </c>
      <c r="G155" s="104"/>
      <c r="H155" s="104">
        <v>82</v>
      </c>
      <c r="I155" s="122">
        <v>82</v>
      </c>
      <c r="J155" s="123" t="s">
        <v>639</v>
      </c>
      <c r="K155" s="124">
        <f t="shared" si="51"/>
        <v>17</v>
      </c>
      <c r="L155" s="125">
        <f t="shared" si="52"/>
        <v>0.26153846153846155</v>
      </c>
      <c r="M155" s="126" t="s">
        <v>556</v>
      </c>
      <c r="N155" s="127">
        <v>42578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41</v>
      </c>
      <c r="B156" s="102">
        <v>42291</v>
      </c>
      <c r="C156" s="102"/>
      <c r="D156" s="103" t="s">
        <v>641</v>
      </c>
      <c r="E156" s="104" t="s">
        <v>580</v>
      </c>
      <c r="F156" s="105">
        <v>144</v>
      </c>
      <c r="G156" s="104"/>
      <c r="H156" s="104">
        <v>182.5</v>
      </c>
      <c r="I156" s="122">
        <v>181</v>
      </c>
      <c r="J156" s="123" t="s">
        <v>639</v>
      </c>
      <c r="K156" s="124">
        <f t="shared" si="51"/>
        <v>38.5</v>
      </c>
      <c r="L156" s="125">
        <f t="shared" si="52"/>
        <v>0.2673611111111111</v>
      </c>
      <c r="M156" s="126" t="s">
        <v>556</v>
      </c>
      <c r="N156" s="127">
        <v>42817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42</v>
      </c>
      <c r="B157" s="102">
        <v>42291</v>
      </c>
      <c r="C157" s="102"/>
      <c r="D157" s="103" t="s">
        <v>642</v>
      </c>
      <c r="E157" s="104" t="s">
        <v>580</v>
      </c>
      <c r="F157" s="105">
        <v>264</v>
      </c>
      <c r="G157" s="104"/>
      <c r="H157" s="104">
        <v>311</v>
      </c>
      <c r="I157" s="122">
        <v>311</v>
      </c>
      <c r="J157" s="123" t="s">
        <v>639</v>
      </c>
      <c r="K157" s="124">
        <f t="shared" si="51"/>
        <v>47</v>
      </c>
      <c r="L157" s="125">
        <f t="shared" si="52"/>
        <v>0.17803030303030304</v>
      </c>
      <c r="M157" s="126" t="s">
        <v>556</v>
      </c>
      <c r="N157" s="127">
        <v>42604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43</v>
      </c>
      <c r="B158" s="102">
        <v>42318</v>
      </c>
      <c r="C158" s="102"/>
      <c r="D158" s="103" t="s">
        <v>643</v>
      </c>
      <c r="E158" s="104" t="s">
        <v>557</v>
      </c>
      <c r="F158" s="105">
        <v>549.5</v>
      </c>
      <c r="G158" s="104"/>
      <c r="H158" s="104">
        <v>630</v>
      </c>
      <c r="I158" s="122">
        <v>630</v>
      </c>
      <c r="J158" s="123" t="s">
        <v>639</v>
      </c>
      <c r="K158" s="124">
        <f t="shared" si="51"/>
        <v>80.5</v>
      </c>
      <c r="L158" s="125">
        <f t="shared" si="52"/>
        <v>0.1464968152866242</v>
      </c>
      <c r="M158" s="126" t="s">
        <v>556</v>
      </c>
      <c r="N158" s="127">
        <v>42419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44</v>
      </c>
      <c r="B159" s="102">
        <v>42342</v>
      </c>
      <c r="C159" s="102"/>
      <c r="D159" s="103" t="s">
        <v>644</v>
      </c>
      <c r="E159" s="104" t="s">
        <v>580</v>
      </c>
      <c r="F159" s="105">
        <v>1027.5</v>
      </c>
      <c r="G159" s="104"/>
      <c r="H159" s="104">
        <v>1315</v>
      </c>
      <c r="I159" s="122">
        <v>1250</v>
      </c>
      <c r="J159" s="123" t="s">
        <v>639</v>
      </c>
      <c r="K159" s="124">
        <f t="shared" si="51"/>
        <v>287.5</v>
      </c>
      <c r="L159" s="125">
        <f t="shared" si="52"/>
        <v>0.27980535279805352</v>
      </c>
      <c r="M159" s="126" t="s">
        <v>556</v>
      </c>
      <c r="N159" s="127">
        <v>43244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45</v>
      </c>
      <c r="B160" s="102">
        <v>42367</v>
      </c>
      <c r="C160" s="102"/>
      <c r="D160" s="103" t="s">
        <v>645</v>
      </c>
      <c r="E160" s="104" t="s">
        <v>580</v>
      </c>
      <c r="F160" s="105">
        <v>465</v>
      </c>
      <c r="G160" s="104"/>
      <c r="H160" s="104">
        <v>540</v>
      </c>
      <c r="I160" s="122">
        <v>540</v>
      </c>
      <c r="J160" s="123" t="s">
        <v>639</v>
      </c>
      <c r="K160" s="124">
        <f t="shared" si="51"/>
        <v>75</v>
      </c>
      <c r="L160" s="125">
        <f t="shared" si="52"/>
        <v>0.16129032258064516</v>
      </c>
      <c r="M160" s="126" t="s">
        <v>556</v>
      </c>
      <c r="N160" s="127">
        <v>42530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46</v>
      </c>
      <c r="B161" s="102">
        <v>42380</v>
      </c>
      <c r="C161" s="102"/>
      <c r="D161" s="103" t="s">
        <v>376</v>
      </c>
      <c r="E161" s="104" t="s">
        <v>557</v>
      </c>
      <c r="F161" s="105">
        <v>81</v>
      </c>
      <c r="G161" s="104"/>
      <c r="H161" s="104">
        <v>110</v>
      </c>
      <c r="I161" s="122">
        <v>110</v>
      </c>
      <c r="J161" s="123" t="s">
        <v>639</v>
      </c>
      <c r="K161" s="124">
        <f t="shared" si="51"/>
        <v>29</v>
      </c>
      <c r="L161" s="125">
        <f t="shared" si="52"/>
        <v>0.35802469135802467</v>
      </c>
      <c r="M161" s="126" t="s">
        <v>556</v>
      </c>
      <c r="N161" s="127">
        <v>42745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47</v>
      </c>
      <c r="B162" s="102">
        <v>42382</v>
      </c>
      <c r="C162" s="102"/>
      <c r="D162" s="103" t="s">
        <v>646</v>
      </c>
      <c r="E162" s="104" t="s">
        <v>557</v>
      </c>
      <c r="F162" s="105">
        <v>417.5</v>
      </c>
      <c r="G162" s="104"/>
      <c r="H162" s="104">
        <v>547</v>
      </c>
      <c r="I162" s="122">
        <v>535</v>
      </c>
      <c r="J162" s="123" t="s">
        <v>639</v>
      </c>
      <c r="K162" s="124">
        <f t="shared" si="51"/>
        <v>129.5</v>
      </c>
      <c r="L162" s="125">
        <f t="shared" si="52"/>
        <v>0.31017964071856285</v>
      </c>
      <c r="M162" s="126" t="s">
        <v>556</v>
      </c>
      <c r="N162" s="127">
        <v>42578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48</v>
      </c>
      <c r="B163" s="102">
        <v>42408</v>
      </c>
      <c r="C163" s="102"/>
      <c r="D163" s="103" t="s">
        <v>647</v>
      </c>
      <c r="E163" s="104" t="s">
        <v>580</v>
      </c>
      <c r="F163" s="105">
        <v>650</v>
      </c>
      <c r="G163" s="104"/>
      <c r="H163" s="104">
        <v>800</v>
      </c>
      <c r="I163" s="122">
        <v>800</v>
      </c>
      <c r="J163" s="123" t="s">
        <v>639</v>
      </c>
      <c r="K163" s="124">
        <f t="shared" si="51"/>
        <v>150</v>
      </c>
      <c r="L163" s="125">
        <f t="shared" si="52"/>
        <v>0.23076923076923078</v>
      </c>
      <c r="M163" s="126" t="s">
        <v>556</v>
      </c>
      <c r="N163" s="127">
        <v>43154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49</v>
      </c>
      <c r="B164" s="102">
        <v>42433</v>
      </c>
      <c r="C164" s="102"/>
      <c r="D164" s="103" t="s">
        <v>193</v>
      </c>
      <c r="E164" s="104" t="s">
        <v>580</v>
      </c>
      <c r="F164" s="105">
        <v>437.5</v>
      </c>
      <c r="G164" s="104"/>
      <c r="H164" s="104">
        <v>504.5</v>
      </c>
      <c r="I164" s="122">
        <v>522</v>
      </c>
      <c r="J164" s="123" t="s">
        <v>648</v>
      </c>
      <c r="K164" s="124">
        <f t="shared" si="51"/>
        <v>67</v>
      </c>
      <c r="L164" s="125">
        <f t="shared" si="52"/>
        <v>0.15314285714285714</v>
      </c>
      <c r="M164" s="126" t="s">
        <v>556</v>
      </c>
      <c r="N164" s="127">
        <v>42480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50</v>
      </c>
      <c r="B165" s="102">
        <v>42438</v>
      </c>
      <c r="C165" s="102"/>
      <c r="D165" s="103" t="s">
        <v>649</v>
      </c>
      <c r="E165" s="104" t="s">
        <v>580</v>
      </c>
      <c r="F165" s="105">
        <v>189.5</v>
      </c>
      <c r="G165" s="104"/>
      <c r="H165" s="104">
        <v>218</v>
      </c>
      <c r="I165" s="122">
        <v>218</v>
      </c>
      <c r="J165" s="123" t="s">
        <v>639</v>
      </c>
      <c r="K165" s="124">
        <f t="shared" si="51"/>
        <v>28.5</v>
      </c>
      <c r="L165" s="125">
        <f t="shared" si="52"/>
        <v>0.15039577836411611</v>
      </c>
      <c r="M165" s="126" t="s">
        <v>556</v>
      </c>
      <c r="N165" s="127">
        <v>43034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339">
        <v>51</v>
      </c>
      <c r="B166" s="111">
        <v>42471</v>
      </c>
      <c r="C166" s="111"/>
      <c r="D166" s="112" t="s">
        <v>650</v>
      </c>
      <c r="E166" s="113" t="s">
        <v>580</v>
      </c>
      <c r="F166" s="114">
        <v>36.5</v>
      </c>
      <c r="G166" s="115"/>
      <c r="H166" s="115">
        <v>15.85</v>
      </c>
      <c r="I166" s="115">
        <v>60</v>
      </c>
      <c r="J166" s="134" t="s">
        <v>651</v>
      </c>
      <c r="K166" s="130">
        <f t="shared" si="51"/>
        <v>-20.65</v>
      </c>
      <c r="L166" s="164">
        <f t="shared" si="52"/>
        <v>-0.5657534246575342</v>
      </c>
      <c r="M166" s="132" t="s">
        <v>620</v>
      </c>
      <c r="N166" s="165">
        <v>43627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52</v>
      </c>
      <c r="B167" s="102">
        <v>42472</v>
      </c>
      <c r="C167" s="102"/>
      <c r="D167" s="103" t="s">
        <v>652</v>
      </c>
      <c r="E167" s="104" t="s">
        <v>580</v>
      </c>
      <c r="F167" s="105">
        <v>93</v>
      </c>
      <c r="G167" s="104"/>
      <c r="H167" s="104">
        <v>149</v>
      </c>
      <c r="I167" s="122">
        <v>140</v>
      </c>
      <c r="J167" s="137" t="s">
        <v>653</v>
      </c>
      <c r="K167" s="124">
        <f t="shared" si="51"/>
        <v>56</v>
      </c>
      <c r="L167" s="125">
        <f t="shared" si="52"/>
        <v>0.60215053763440862</v>
      </c>
      <c r="M167" s="126" t="s">
        <v>556</v>
      </c>
      <c r="N167" s="127">
        <v>42740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53</v>
      </c>
      <c r="B168" s="102">
        <v>42472</v>
      </c>
      <c r="C168" s="102"/>
      <c r="D168" s="103" t="s">
        <v>654</v>
      </c>
      <c r="E168" s="104" t="s">
        <v>580</v>
      </c>
      <c r="F168" s="105">
        <v>130</v>
      </c>
      <c r="G168" s="104"/>
      <c r="H168" s="104">
        <v>150</v>
      </c>
      <c r="I168" s="122" t="s">
        <v>655</v>
      </c>
      <c r="J168" s="123" t="s">
        <v>639</v>
      </c>
      <c r="K168" s="124">
        <f t="shared" si="51"/>
        <v>20</v>
      </c>
      <c r="L168" s="125">
        <f t="shared" si="52"/>
        <v>0.15384615384615385</v>
      </c>
      <c r="M168" s="126" t="s">
        <v>556</v>
      </c>
      <c r="N168" s="127">
        <v>42564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54</v>
      </c>
      <c r="B169" s="102">
        <v>42473</v>
      </c>
      <c r="C169" s="102"/>
      <c r="D169" s="103" t="s">
        <v>344</v>
      </c>
      <c r="E169" s="104" t="s">
        <v>580</v>
      </c>
      <c r="F169" s="105">
        <v>196</v>
      </c>
      <c r="G169" s="104"/>
      <c r="H169" s="104">
        <v>299</v>
      </c>
      <c r="I169" s="122">
        <v>299</v>
      </c>
      <c r="J169" s="123" t="s">
        <v>639</v>
      </c>
      <c r="K169" s="124">
        <v>103</v>
      </c>
      <c r="L169" s="125">
        <v>0.52551020408163296</v>
      </c>
      <c r="M169" s="126" t="s">
        <v>556</v>
      </c>
      <c r="N169" s="127">
        <v>42620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55</v>
      </c>
      <c r="B170" s="102">
        <v>42473</v>
      </c>
      <c r="C170" s="102"/>
      <c r="D170" s="103" t="s">
        <v>713</v>
      </c>
      <c r="E170" s="104" t="s">
        <v>580</v>
      </c>
      <c r="F170" s="105">
        <v>88</v>
      </c>
      <c r="G170" s="104"/>
      <c r="H170" s="104">
        <v>103</v>
      </c>
      <c r="I170" s="122">
        <v>103</v>
      </c>
      <c r="J170" s="123" t="s">
        <v>639</v>
      </c>
      <c r="K170" s="124">
        <v>15</v>
      </c>
      <c r="L170" s="125">
        <v>0.170454545454545</v>
      </c>
      <c r="M170" s="126" t="s">
        <v>556</v>
      </c>
      <c r="N170" s="127">
        <v>42530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56</v>
      </c>
      <c r="B171" s="102">
        <v>42492</v>
      </c>
      <c r="C171" s="102"/>
      <c r="D171" s="103" t="s">
        <v>656</v>
      </c>
      <c r="E171" s="104" t="s">
        <v>580</v>
      </c>
      <c r="F171" s="105">
        <v>127.5</v>
      </c>
      <c r="G171" s="104"/>
      <c r="H171" s="104">
        <v>148</v>
      </c>
      <c r="I171" s="122" t="s">
        <v>657</v>
      </c>
      <c r="J171" s="123" t="s">
        <v>639</v>
      </c>
      <c r="K171" s="124">
        <f>H171-F171</f>
        <v>20.5</v>
      </c>
      <c r="L171" s="125">
        <f>K171/F171</f>
        <v>0.16078431372549021</v>
      </c>
      <c r="M171" s="126" t="s">
        <v>556</v>
      </c>
      <c r="N171" s="127">
        <v>42564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57</v>
      </c>
      <c r="B172" s="102">
        <v>42493</v>
      </c>
      <c r="C172" s="102"/>
      <c r="D172" s="103" t="s">
        <v>658</v>
      </c>
      <c r="E172" s="104" t="s">
        <v>580</v>
      </c>
      <c r="F172" s="105">
        <v>675</v>
      </c>
      <c r="G172" s="104"/>
      <c r="H172" s="104">
        <v>815</v>
      </c>
      <c r="I172" s="122" t="s">
        <v>659</v>
      </c>
      <c r="J172" s="123" t="s">
        <v>639</v>
      </c>
      <c r="K172" s="124">
        <f>H172-F172</f>
        <v>140</v>
      </c>
      <c r="L172" s="125">
        <f>K172/F172</f>
        <v>0.2074074074074074</v>
      </c>
      <c r="M172" s="126" t="s">
        <v>556</v>
      </c>
      <c r="N172" s="127">
        <v>43154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5">
        <v>58</v>
      </c>
      <c r="B173" s="106">
        <v>42522</v>
      </c>
      <c r="C173" s="106"/>
      <c r="D173" s="107" t="s">
        <v>714</v>
      </c>
      <c r="E173" s="108" t="s">
        <v>580</v>
      </c>
      <c r="F173" s="109">
        <v>500</v>
      </c>
      <c r="G173" s="109"/>
      <c r="H173" s="110">
        <v>232.5</v>
      </c>
      <c r="I173" s="128" t="s">
        <v>715</v>
      </c>
      <c r="J173" s="129" t="s">
        <v>716</v>
      </c>
      <c r="K173" s="130">
        <f>H173-F173</f>
        <v>-267.5</v>
      </c>
      <c r="L173" s="131">
        <f>K173/F173</f>
        <v>-0.53500000000000003</v>
      </c>
      <c r="M173" s="132" t="s">
        <v>620</v>
      </c>
      <c r="N173" s="133">
        <v>43735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59</v>
      </c>
      <c r="B174" s="102">
        <v>42527</v>
      </c>
      <c r="C174" s="102"/>
      <c r="D174" s="103" t="s">
        <v>660</v>
      </c>
      <c r="E174" s="104" t="s">
        <v>580</v>
      </c>
      <c r="F174" s="105">
        <v>110</v>
      </c>
      <c r="G174" s="104"/>
      <c r="H174" s="104">
        <v>126.5</v>
      </c>
      <c r="I174" s="122">
        <v>125</v>
      </c>
      <c r="J174" s="123" t="s">
        <v>589</v>
      </c>
      <c r="K174" s="124">
        <f>H174-F174</f>
        <v>16.5</v>
      </c>
      <c r="L174" s="125">
        <f>K174/F174</f>
        <v>0.15</v>
      </c>
      <c r="M174" s="126" t="s">
        <v>556</v>
      </c>
      <c r="N174" s="127">
        <v>42552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60</v>
      </c>
      <c r="B175" s="102">
        <v>42538</v>
      </c>
      <c r="C175" s="102"/>
      <c r="D175" s="103" t="s">
        <v>661</v>
      </c>
      <c r="E175" s="104" t="s">
        <v>580</v>
      </c>
      <c r="F175" s="105">
        <v>44</v>
      </c>
      <c r="G175" s="104"/>
      <c r="H175" s="104">
        <v>69.5</v>
      </c>
      <c r="I175" s="122">
        <v>69.5</v>
      </c>
      <c r="J175" s="123" t="s">
        <v>662</v>
      </c>
      <c r="K175" s="124">
        <f>H175-F175</f>
        <v>25.5</v>
      </c>
      <c r="L175" s="125">
        <f>K175/F175</f>
        <v>0.57954545454545459</v>
      </c>
      <c r="M175" s="126" t="s">
        <v>556</v>
      </c>
      <c r="N175" s="127">
        <v>42977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61</v>
      </c>
      <c r="B176" s="102">
        <v>42549</v>
      </c>
      <c r="C176" s="102"/>
      <c r="D176" s="144" t="s">
        <v>717</v>
      </c>
      <c r="E176" s="104" t="s">
        <v>580</v>
      </c>
      <c r="F176" s="105">
        <v>262.5</v>
      </c>
      <c r="G176" s="104"/>
      <c r="H176" s="104">
        <v>340</v>
      </c>
      <c r="I176" s="122">
        <v>333</v>
      </c>
      <c r="J176" s="123" t="s">
        <v>718</v>
      </c>
      <c r="K176" s="124">
        <v>77.5</v>
      </c>
      <c r="L176" s="125">
        <v>0.29523809523809502</v>
      </c>
      <c r="M176" s="126" t="s">
        <v>556</v>
      </c>
      <c r="N176" s="127">
        <v>43017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62</v>
      </c>
      <c r="B177" s="102">
        <v>42549</v>
      </c>
      <c r="C177" s="102"/>
      <c r="D177" s="144" t="s">
        <v>719</v>
      </c>
      <c r="E177" s="104" t="s">
        <v>580</v>
      </c>
      <c r="F177" s="105">
        <v>840</v>
      </c>
      <c r="G177" s="104"/>
      <c r="H177" s="104">
        <v>1230</v>
      </c>
      <c r="I177" s="122">
        <v>1230</v>
      </c>
      <c r="J177" s="123" t="s">
        <v>639</v>
      </c>
      <c r="K177" s="124">
        <v>390</v>
      </c>
      <c r="L177" s="125">
        <v>0.46428571428571402</v>
      </c>
      <c r="M177" s="126" t="s">
        <v>556</v>
      </c>
      <c r="N177" s="127">
        <v>42649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340">
        <v>63</v>
      </c>
      <c r="B178" s="139">
        <v>42556</v>
      </c>
      <c r="C178" s="139"/>
      <c r="D178" s="140" t="s">
        <v>663</v>
      </c>
      <c r="E178" s="141" t="s">
        <v>580</v>
      </c>
      <c r="F178" s="142">
        <v>395</v>
      </c>
      <c r="G178" s="143"/>
      <c r="H178" s="143">
        <f>(468.5+342.5)/2</f>
        <v>405.5</v>
      </c>
      <c r="I178" s="143">
        <v>510</v>
      </c>
      <c r="J178" s="166" t="s">
        <v>664</v>
      </c>
      <c r="K178" s="167">
        <f t="shared" ref="K178:K184" si="53">H178-F178</f>
        <v>10.5</v>
      </c>
      <c r="L178" s="168">
        <f t="shared" ref="L178:L184" si="54">K178/F178</f>
        <v>2.6582278481012658E-2</v>
      </c>
      <c r="M178" s="169" t="s">
        <v>665</v>
      </c>
      <c r="N178" s="170">
        <v>43606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5">
        <v>64</v>
      </c>
      <c r="B179" s="106">
        <v>42584</v>
      </c>
      <c r="C179" s="106"/>
      <c r="D179" s="107" t="s">
        <v>666</v>
      </c>
      <c r="E179" s="108" t="s">
        <v>557</v>
      </c>
      <c r="F179" s="109">
        <f>169.5-12.8</f>
        <v>156.69999999999999</v>
      </c>
      <c r="G179" s="109"/>
      <c r="H179" s="110">
        <v>77</v>
      </c>
      <c r="I179" s="128" t="s">
        <v>667</v>
      </c>
      <c r="J179" s="359" t="s">
        <v>795</v>
      </c>
      <c r="K179" s="130">
        <f t="shared" si="53"/>
        <v>-79.699999999999989</v>
      </c>
      <c r="L179" s="131">
        <f t="shared" si="54"/>
        <v>-0.50861518825781749</v>
      </c>
      <c r="M179" s="132" t="s">
        <v>620</v>
      </c>
      <c r="N179" s="133">
        <v>43522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5">
        <v>65</v>
      </c>
      <c r="B180" s="106">
        <v>42586</v>
      </c>
      <c r="C180" s="106"/>
      <c r="D180" s="107" t="s">
        <v>668</v>
      </c>
      <c r="E180" s="108" t="s">
        <v>580</v>
      </c>
      <c r="F180" s="109">
        <v>400</v>
      </c>
      <c r="G180" s="109"/>
      <c r="H180" s="110">
        <v>305</v>
      </c>
      <c r="I180" s="128">
        <v>475</v>
      </c>
      <c r="J180" s="129" t="s">
        <v>669</v>
      </c>
      <c r="K180" s="130">
        <f t="shared" si="53"/>
        <v>-95</v>
      </c>
      <c r="L180" s="131">
        <f t="shared" si="54"/>
        <v>-0.23749999999999999</v>
      </c>
      <c r="M180" s="132" t="s">
        <v>620</v>
      </c>
      <c r="N180" s="133">
        <v>43606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66</v>
      </c>
      <c r="B181" s="102">
        <v>42593</v>
      </c>
      <c r="C181" s="102"/>
      <c r="D181" s="103" t="s">
        <v>670</v>
      </c>
      <c r="E181" s="104" t="s">
        <v>580</v>
      </c>
      <c r="F181" s="105">
        <v>86.5</v>
      </c>
      <c r="G181" s="104"/>
      <c r="H181" s="104">
        <v>130</v>
      </c>
      <c r="I181" s="122">
        <v>130</v>
      </c>
      <c r="J181" s="137" t="s">
        <v>671</v>
      </c>
      <c r="K181" s="124">
        <f t="shared" si="53"/>
        <v>43.5</v>
      </c>
      <c r="L181" s="125">
        <f t="shared" si="54"/>
        <v>0.50289017341040465</v>
      </c>
      <c r="M181" s="126" t="s">
        <v>556</v>
      </c>
      <c r="N181" s="127">
        <v>43091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5">
        <v>67</v>
      </c>
      <c r="B182" s="106">
        <v>42600</v>
      </c>
      <c r="C182" s="106"/>
      <c r="D182" s="107" t="s">
        <v>367</v>
      </c>
      <c r="E182" s="108" t="s">
        <v>580</v>
      </c>
      <c r="F182" s="109">
        <v>133.5</v>
      </c>
      <c r="G182" s="109"/>
      <c r="H182" s="110">
        <v>126.5</v>
      </c>
      <c r="I182" s="128">
        <v>178</v>
      </c>
      <c r="J182" s="129" t="s">
        <v>672</v>
      </c>
      <c r="K182" s="130">
        <f t="shared" si="53"/>
        <v>-7</v>
      </c>
      <c r="L182" s="131">
        <f t="shared" si="54"/>
        <v>-5.2434456928838954E-2</v>
      </c>
      <c r="M182" s="132" t="s">
        <v>620</v>
      </c>
      <c r="N182" s="133">
        <v>42615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68</v>
      </c>
      <c r="B183" s="102">
        <v>42613</v>
      </c>
      <c r="C183" s="102"/>
      <c r="D183" s="103" t="s">
        <v>673</v>
      </c>
      <c r="E183" s="104" t="s">
        <v>580</v>
      </c>
      <c r="F183" s="105">
        <v>560</v>
      </c>
      <c r="G183" s="104"/>
      <c r="H183" s="104">
        <v>725</v>
      </c>
      <c r="I183" s="122">
        <v>725</v>
      </c>
      <c r="J183" s="123" t="s">
        <v>582</v>
      </c>
      <c r="K183" s="124">
        <f t="shared" si="53"/>
        <v>165</v>
      </c>
      <c r="L183" s="125">
        <f t="shared" si="54"/>
        <v>0.29464285714285715</v>
      </c>
      <c r="M183" s="126" t="s">
        <v>556</v>
      </c>
      <c r="N183" s="127">
        <v>42456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69</v>
      </c>
      <c r="B184" s="102">
        <v>42614</v>
      </c>
      <c r="C184" s="102"/>
      <c r="D184" s="103" t="s">
        <v>674</v>
      </c>
      <c r="E184" s="104" t="s">
        <v>580</v>
      </c>
      <c r="F184" s="105">
        <v>160.5</v>
      </c>
      <c r="G184" s="104"/>
      <c r="H184" s="104">
        <v>210</v>
      </c>
      <c r="I184" s="122">
        <v>210</v>
      </c>
      <c r="J184" s="123" t="s">
        <v>582</v>
      </c>
      <c r="K184" s="124">
        <f t="shared" si="53"/>
        <v>49.5</v>
      </c>
      <c r="L184" s="125">
        <f t="shared" si="54"/>
        <v>0.30841121495327101</v>
      </c>
      <c r="M184" s="126" t="s">
        <v>556</v>
      </c>
      <c r="N184" s="127">
        <v>42871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70</v>
      </c>
      <c r="B185" s="102">
        <v>42646</v>
      </c>
      <c r="C185" s="102"/>
      <c r="D185" s="144" t="s">
        <v>390</v>
      </c>
      <c r="E185" s="104" t="s">
        <v>580</v>
      </c>
      <c r="F185" s="105">
        <v>430</v>
      </c>
      <c r="G185" s="104"/>
      <c r="H185" s="104">
        <v>596</v>
      </c>
      <c r="I185" s="122">
        <v>575</v>
      </c>
      <c r="J185" s="123" t="s">
        <v>720</v>
      </c>
      <c r="K185" s="124">
        <v>166</v>
      </c>
      <c r="L185" s="125">
        <v>0.38604651162790699</v>
      </c>
      <c r="M185" s="126" t="s">
        <v>556</v>
      </c>
      <c r="N185" s="127">
        <v>42769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71</v>
      </c>
      <c r="B186" s="102">
        <v>42657</v>
      </c>
      <c r="C186" s="102"/>
      <c r="D186" s="103" t="s">
        <v>675</v>
      </c>
      <c r="E186" s="104" t="s">
        <v>580</v>
      </c>
      <c r="F186" s="105">
        <v>280</v>
      </c>
      <c r="G186" s="104"/>
      <c r="H186" s="104">
        <v>345</v>
      </c>
      <c r="I186" s="122">
        <v>345</v>
      </c>
      <c r="J186" s="123" t="s">
        <v>582</v>
      </c>
      <c r="K186" s="124">
        <f t="shared" ref="K186:K191" si="55">H186-F186</f>
        <v>65</v>
      </c>
      <c r="L186" s="125">
        <f>K186/F186</f>
        <v>0.23214285714285715</v>
      </c>
      <c r="M186" s="126" t="s">
        <v>556</v>
      </c>
      <c r="N186" s="127">
        <v>42814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72</v>
      </c>
      <c r="B187" s="102">
        <v>42657</v>
      </c>
      <c r="C187" s="102"/>
      <c r="D187" s="103" t="s">
        <v>676</v>
      </c>
      <c r="E187" s="104" t="s">
        <v>580</v>
      </c>
      <c r="F187" s="105">
        <v>245</v>
      </c>
      <c r="G187" s="104"/>
      <c r="H187" s="104">
        <v>325.5</v>
      </c>
      <c r="I187" s="122">
        <v>330</v>
      </c>
      <c r="J187" s="123" t="s">
        <v>677</v>
      </c>
      <c r="K187" s="124">
        <f t="shared" si="55"/>
        <v>80.5</v>
      </c>
      <c r="L187" s="125">
        <f>K187/F187</f>
        <v>0.32857142857142857</v>
      </c>
      <c r="M187" s="126" t="s">
        <v>556</v>
      </c>
      <c r="N187" s="127">
        <v>42769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73</v>
      </c>
      <c r="B188" s="102">
        <v>42660</v>
      </c>
      <c r="C188" s="102"/>
      <c r="D188" s="103" t="s">
        <v>340</v>
      </c>
      <c r="E188" s="104" t="s">
        <v>580</v>
      </c>
      <c r="F188" s="105">
        <v>125</v>
      </c>
      <c r="G188" s="104"/>
      <c r="H188" s="104">
        <v>160</v>
      </c>
      <c r="I188" s="122">
        <v>160</v>
      </c>
      <c r="J188" s="123" t="s">
        <v>639</v>
      </c>
      <c r="K188" s="124">
        <f t="shared" si="55"/>
        <v>35</v>
      </c>
      <c r="L188" s="125">
        <v>0.28000000000000003</v>
      </c>
      <c r="M188" s="126" t="s">
        <v>556</v>
      </c>
      <c r="N188" s="127">
        <v>42803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74</v>
      </c>
      <c r="B189" s="102">
        <v>42660</v>
      </c>
      <c r="C189" s="102"/>
      <c r="D189" s="103" t="s">
        <v>455</v>
      </c>
      <c r="E189" s="104" t="s">
        <v>580</v>
      </c>
      <c r="F189" s="105">
        <v>114</v>
      </c>
      <c r="G189" s="104"/>
      <c r="H189" s="104">
        <v>145</v>
      </c>
      <c r="I189" s="122">
        <v>145</v>
      </c>
      <c r="J189" s="123" t="s">
        <v>639</v>
      </c>
      <c r="K189" s="124">
        <f t="shared" si="55"/>
        <v>31</v>
      </c>
      <c r="L189" s="125">
        <f>K189/F189</f>
        <v>0.27192982456140352</v>
      </c>
      <c r="M189" s="126" t="s">
        <v>556</v>
      </c>
      <c r="N189" s="127">
        <v>42859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75</v>
      </c>
      <c r="B190" s="102">
        <v>42660</v>
      </c>
      <c r="C190" s="102"/>
      <c r="D190" s="103" t="s">
        <v>678</v>
      </c>
      <c r="E190" s="104" t="s">
        <v>580</v>
      </c>
      <c r="F190" s="105">
        <v>212</v>
      </c>
      <c r="G190" s="104"/>
      <c r="H190" s="104">
        <v>280</v>
      </c>
      <c r="I190" s="122">
        <v>276</v>
      </c>
      <c r="J190" s="123" t="s">
        <v>679</v>
      </c>
      <c r="K190" s="124">
        <f t="shared" si="55"/>
        <v>68</v>
      </c>
      <c r="L190" s="125">
        <f>K190/F190</f>
        <v>0.32075471698113206</v>
      </c>
      <c r="M190" s="126" t="s">
        <v>556</v>
      </c>
      <c r="N190" s="127">
        <v>42858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76</v>
      </c>
      <c r="B191" s="102">
        <v>42678</v>
      </c>
      <c r="C191" s="102"/>
      <c r="D191" s="103" t="s">
        <v>149</v>
      </c>
      <c r="E191" s="104" t="s">
        <v>580</v>
      </c>
      <c r="F191" s="105">
        <v>155</v>
      </c>
      <c r="G191" s="104"/>
      <c r="H191" s="104">
        <v>210</v>
      </c>
      <c r="I191" s="122">
        <v>210</v>
      </c>
      <c r="J191" s="123" t="s">
        <v>680</v>
      </c>
      <c r="K191" s="124">
        <f t="shared" si="55"/>
        <v>55</v>
      </c>
      <c r="L191" s="125">
        <f>K191/F191</f>
        <v>0.35483870967741937</v>
      </c>
      <c r="M191" s="126" t="s">
        <v>556</v>
      </c>
      <c r="N191" s="127">
        <v>42944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5">
        <v>77</v>
      </c>
      <c r="B192" s="106">
        <v>42710</v>
      </c>
      <c r="C192" s="106"/>
      <c r="D192" s="107" t="s">
        <v>721</v>
      </c>
      <c r="E192" s="108" t="s">
        <v>580</v>
      </c>
      <c r="F192" s="109">
        <v>150.5</v>
      </c>
      <c r="G192" s="109"/>
      <c r="H192" s="110">
        <v>72.5</v>
      </c>
      <c r="I192" s="128">
        <v>174</v>
      </c>
      <c r="J192" s="129" t="s">
        <v>722</v>
      </c>
      <c r="K192" s="130">
        <v>-78</v>
      </c>
      <c r="L192" s="131">
        <v>-0.51827242524916906</v>
      </c>
      <c r="M192" s="132" t="s">
        <v>620</v>
      </c>
      <c r="N192" s="133">
        <v>43333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78</v>
      </c>
      <c r="B193" s="102">
        <v>42712</v>
      </c>
      <c r="C193" s="102"/>
      <c r="D193" s="103" t="s">
        <v>123</v>
      </c>
      <c r="E193" s="104" t="s">
        <v>580</v>
      </c>
      <c r="F193" s="105">
        <v>380</v>
      </c>
      <c r="G193" s="104"/>
      <c r="H193" s="104">
        <v>478</v>
      </c>
      <c r="I193" s="122">
        <v>468</v>
      </c>
      <c r="J193" s="123" t="s">
        <v>639</v>
      </c>
      <c r="K193" s="124">
        <f>H193-F193</f>
        <v>98</v>
      </c>
      <c r="L193" s="125">
        <f>K193/F193</f>
        <v>0.25789473684210529</v>
      </c>
      <c r="M193" s="126" t="s">
        <v>556</v>
      </c>
      <c r="N193" s="127">
        <v>43025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79</v>
      </c>
      <c r="B194" s="102">
        <v>42734</v>
      </c>
      <c r="C194" s="102"/>
      <c r="D194" s="103" t="s">
        <v>244</v>
      </c>
      <c r="E194" s="104" t="s">
        <v>580</v>
      </c>
      <c r="F194" s="105">
        <v>305</v>
      </c>
      <c r="G194" s="104"/>
      <c r="H194" s="104">
        <v>375</v>
      </c>
      <c r="I194" s="122">
        <v>375</v>
      </c>
      <c r="J194" s="123" t="s">
        <v>639</v>
      </c>
      <c r="K194" s="124">
        <f>H194-F194</f>
        <v>70</v>
      </c>
      <c r="L194" s="125">
        <f>K194/F194</f>
        <v>0.22950819672131148</v>
      </c>
      <c r="M194" s="126" t="s">
        <v>556</v>
      </c>
      <c r="N194" s="127">
        <v>42768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80</v>
      </c>
      <c r="B195" s="102">
        <v>42739</v>
      </c>
      <c r="C195" s="102"/>
      <c r="D195" s="103" t="s">
        <v>342</v>
      </c>
      <c r="E195" s="104" t="s">
        <v>580</v>
      </c>
      <c r="F195" s="105">
        <v>99.5</v>
      </c>
      <c r="G195" s="104"/>
      <c r="H195" s="104">
        <v>158</v>
      </c>
      <c r="I195" s="122">
        <v>158</v>
      </c>
      <c r="J195" s="123" t="s">
        <v>639</v>
      </c>
      <c r="K195" s="124">
        <f>H195-F195</f>
        <v>58.5</v>
      </c>
      <c r="L195" s="125">
        <f>K195/F195</f>
        <v>0.5879396984924623</v>
      </c>
      <c r="M195" s="126" t="s">
        <v>556</v>
      </c>
      <c r="N195" s="127">
        <v>42898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81</v>
      </c>
      <c r="B196" s="102">
        <v>42739</v>
      </c>
      <c r="C196" s="102"/>
      <c r="D196" s="103" t="s">
        <v>342</v>
      </c>
      <c r="E196" s="104" t="s">
        <v>580</v>
      </c>
      <c r="F196" s="105">
        <v>99.5</v>
      </c>
      <c r="G196" s="104"/>
      <c r="H196" s="104">
        <v>158</v>
      </c>
      <c r="I196" s="122">
        <v>158</v>
      </c>
      <c r="J196" s="123" t="s">
        <v>639</v>
      </c>
      <c r="K196" s="124">
        <v>58.5</v>
      </c>
      <c r="L196" s="125">
        <v>0.58793969849246197</v>
      </c>
      <c r="M196" s="126" t="s">
        <v>556</v>
      </c>
      <c r="N196" s="127">
        <v>42898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82</v>
      </c>
      <c r="B197" s="102">
        <v>42786</v>
      </c>
      <c r="C197" s="102"/>
      <c r="D197" s="103" t="s">
        <v>166</v>
      </c>
      <c r="E197" s="104" t="s">
        <v>580</v>
      </c>
      <c r="F197" s="105">
        <v>140.5</v>
      </c>
      <c r="G197" s="104"/>
      <c r="H197" s="104">
        <v>220</v>
      </c>
      <c r="I197" s="122">
        <v>220</v>
      </c>
      <c r="J197" s="123" t="s">
        <v>639</v>
      </c>
      <c r="K197" s="124">
        <f>H197-F197</f>
        <v>79.5</v>
      </c>
      <c r="L197" s="125">
        <f>K197/F197</f>
        <v>0.5658362989323843</v>
      </c>
      <c r="M197" s="126" t="s">
        <v>556</v>
      </c>
      <c r="N197" s="127">
        <v>42864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83</v>
      </c>
      <c r="B198" s="102">
        <v>42786</v>
      </c>
      <c r="C198" s="102"/>
      <c r="D198" s="103" t="s">
        <v>723</v>
      </c>
      <c r="E198" s="104" t="s">
        <v>580</v>
      </c>
      <c r="F198" s="105">
        <v>202.5</v>
      </c>
      <c r="G198" s="104"/>
      <c r="H198" s="104">
        <v>234</v>
      </c>
      <c r="I198" s="122">
        <v>234</v>
      </c>
      <c r="J198" s="123" t="s">
        <v>639</v>
      </c>
      <c r="K198" s="124">
        <v>31.5</v>
      </c>
      <c r="L198" s="125">
        <v>0.155555555555556</v>
      </c>
      <c r="M198" s="126" t="s">
        <v>556</v>
      </c>
      <c r="N198" s="127">
        <v>42836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84</v>
      </c>
      <c r="B199" s="102">
        <v>42818</v>
      </c>
      <c r="C199" s="102"/>
      <c r="D199" s="103" t="s">
        <v>517</v>
      </c>
      <c r="E199" s="104" t="s">
        <v>580</v>
      </c>
      <c r="F199" s="105">
        <v>300.5</v>
      </c>
      <c r="G199" s="104"/>
      <c r="H199" s="104">
        <v>417.5</v>
      </c>
      <c r="I199" s="122">
        <v>420</v>
      </c>
      <c r="J199" s="123" t="s">
        <v>681</v>
      </c>
      <c r="K199" s="124">
        <f>H199-F199</f>
        <v>117</v>
      </c>
      <c r="L199" s="125">
        <f>K199/F199</f>
        <v>0.38935108153078202</v>
      </c>
      <c r="M199" s="126" t="s">
        <v>556</v>
      </c>
      <c r="N199" s="127">
        <v>43070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85</v>
      </c>
      <c r="B200" s="102">
        <v>42818</v>
      </c>
      <c r="C200" s="102"/>
      <c r="D200" s="103" t="s">
        <v>719</v>
      </c>
      <c r="E200" s="104" t="s">
        <v>580</v>
      </c>
      <c r="F200" s="105">
        <v>850</v>
      </c>
      <c r="G200" s="104"/>
      <c r="H200" s="104">
        <v>1042.5</v>
      </c>
      <c r="I200" s="122">
        <v>1023</v>
      </c>
      <c r="J200" s="123" t="s">
        <v>724</v>
      </c>
      <c r="K200" s="124">
        <v>192.5</v>
      </c>
      <c r="L200" s="125">
        <v>0.22647058823529401</v>
      </c>
      <c r="M200" s="126" t="s">
        <v>556</v>
      </c>
      <c r="N200" s="127">
        <v>42830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86</v>
      </c>
      <c r="B201" s="102">
        <v>42830</v>
      </c>
      <c r="C201" s="102"/>
      <c r="D201" s="103" t="s">
        <v>471</v>
      </c>
      <c r="E201" s="104" t="s">
        <v>580</v>
      </c>
      <c r="F201" s="105">
        <v>785</v>
      </c>
      <c r="G201" s="104"/>
      <c r="H201" s="104">
        <v>930</v>
      </c>
      <c r="I201" s="122">
        <v>920</v>
      </c>
      <c r="J201" s="123" t="s">
        <v>682</v>
      </c>
      <c r="K201" s="124">
        <f>H201-F201</f>
        <v>145</v>
      </c>
      <c r="L201" s="125">
        <f>K201/F201</f>
        <v>0.18471337579617833</v>
      </c>
      <c r="M201" s="126" t="s">
        <v>556</v>
      </c>
      <c r="N201" s="127">
        <v>42976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5">
        <v>87</v>
      </c>
      <c r="B202" s="106">
        <v>42831</v>
      </c>
      <c r="C202" s="106"/>
      <c r="D202" s="107" t="s">
        <v>725</v>
      </c>
      <c r="E202" s="108" t="s">
        <v>580</v>
      </c>
      <c r="F202" s="109">
        <v>40</v>
      </c>
      <c r="G202" s="109"/>
      <c r="H202" s="110">
        <v>13.1</v>
      </c>
      <c r="I202" s="128">
        <v>60</v>
      </c>
      <c r="J202" s="134" t="s">
        <v>726</v>
      </c>
      <c r="K202" s="130">
        <v>-26.9</v>
      </c>
      <c r="L202" s="131">
        <v>-0.67249999999999999</v>
      </c>
      <c r="M202" s="132" t="s">
        <v>620</v>
      </c>
      <c r="N202" s="133">
        <v>43138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88</v>
      </c>
      <c r="B203" s="102">
        <v>42837</v>
      </c>
      <c r="C203" s="102"/>
      <c r="D203" s="103" t="s">
        <v>87</v>
      </c>
      <c r="E203" s="104" t="s">
        <v>580</v>
      </c>
      <c r="F203" s="105">
        <v>289.5</v>
      </c>
      <c r="G203" s="104"/>
      <c r="H203" s="104">
        <v>354</v>
      </c>
      <c r="I203" s="122">
        <v>360</v>
      </c>
      <c r="J203" s="123" t="s">
        <v>683</v>
      </c>
      <c r="K203" s="124">
        <f t="shared" ref="K203:K211" si="56">H203-F203</f>
        <v>64.5</v>
      </c>
      <c r="L203" s="125">
        <f t="shared" ref="L203:L211" si="57">K203/F203</f>
        <v>0.22279792746113988</v>
      </c>
      <c r="M203" s="126" t="s">
        <v>556</v>
      </c>
      <c r="N203" s="127">
        <v>43040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89</v>
      </c>
      <c r="B204" s="102">
        <v>42845</v>
      </c>
      <c r="C204" s="102"/>
      <c r="D204" s="103" t="s">
        <v>416</v>
      </c>
      <c r="E204" s="104" t="s">
        <v>580</v>
      </c>
      <c r="F204" s="105">
        <v>700</v>
      </c>
      <c r="G204" s="104"/>
      <c r="H204" s="104">
        <v>840</v>
      </c>
      <c r="I204" s="122">
        <v>840</v>
      </c>
      <c r="J204" s="123" t="s">
        <v>684</v>
      </c>
      <c r="K204" s="124">
        <f t="shared" si="56"/>
        <v>140</v>
      </c>
      <c r="L204" s="125">
        <f t="shared" si="57"/>
        <v>0.2</v>
      </c>
      <c r="M204" s="126" t="s">
        <v>556</v>
      </c>
      <c r="N204" s="127">
        <v>42893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90</v>
      </c>
      <c r="B205" s="102">
        <v>42887</v>
      </c>
      <c r="C205" s="102"/>
      <c r="D205" s="144" t="s">
        <v>353</v>
      </c>
      <c r="E205" s="104" t="s">
        <v>580</v>
      </c>
      <c r="F205" s="105">
        <v>130</v>
      </c>
      <c r="G205" s="104"/>
      <c r="H205" s="104">
        <v>144.25</v>
      </c>
      <c r="I205" s="122">
        <v>170</v>
      </c>
      <c r="J205" s="123" t="s">
        <v>685</v>
      </c>
      <c r="K205" s="124">
        <f t="shared" si="56"/>
        <v>14.25</v>
      </c>
      <c r="L205" s="125">
        <f t="shared" si="57"/>
        <v>0.10961538461538461</v>
      </c>
      <c r="M205" s="126" t="s">
        <v>556</v>
      </c>
      <c r="N205" s="127">
        <v>43675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91</v>
      </c>
      <c r="B206" s="102">
        <v>42901</v>
      </c>
      <c r="C206" s="102"/>
      <c r="D206" s="144" t="s">
        <v>686</v>
      </c>
      <c r="E206" s="104" t="s">
        <v>580</v>
      </c>
      <c r="F206" s="105">
        <v>214.5</v>
      </c>
      <c r="G206" s="104"/>
      <c r="H206" s="104">
        <v>262</v>
      </c>
      <c r="I206" s="122">
        <v>262</v>
      </c>
      <c r="J206" s="123" t="s">
        <v>687</v>
      </c>
      <c r="K206" s="124">
        <f t="shared" si="56"/>
        <v>47.5</v>
      </c>
      <c r="L206" s="125">
        <f t="shared" si="57"/>
        <v>0.22144522144522144</v>
      </c>
      <c r="M206" s="126" t="s">
        <v>556</v>
      </c>
      <c r="N206" s="127">
        <v>42977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6">
        <v>92</v>
      </c>
      <c r="B207" s="150">
        <v>42933</v>
      </c>
      <c r="C207" s="150"/>
      <c r="D207" s="151" t="s">
        <v>688</v>
      </c>
      <c r="E207" s="152" t="s">
        <v>580</v>
      </c>
      <c r="F207" s="153">
        <v>370</v>
      </c>
      <c r="G207" s="152"/>
      <c r="H207" s="152">
        <v>447.5</v>
      </c>
      <c r="I207" s="174">
        <v>450</v>
      </c>
      <c r="J207" s="218" t="s">
        <v>639</v>
      </c>
      <c r="K207" s="124">
        <f t="shared" si="56"/>
        <v>77.5</v>
      </c>
      <c r="L207" s="176">
        <f t="shared" si="57"/>
        <v>0.20945945945945946</v>
      </c>
      <c r="M207" s="177" t="s">
        <v>556</v>
      </c>
      <c r="N207" s="178">
        <v>43035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6">
        <v>93</v>
      </c>
      <c r="B208" s="150">
        <v>42943</v>
      </c>
      <c r="C208" s="150"/>
      <c r="D208" s="151" t="s">
        <v>164</v>
      </c>
      <c r="E208" s="152" t="s">
        <v>580</v>
      </c>
      <c r="F208" s="153">
        <v>657.5</v>
      </c>
      <c r="G208" s="152"/>
      <c r="H208" s="152">
        <v>825</v>
      </c>
      <c r="I208" s="174">
        <v>820</v>
      </c>
      <c r="J208" s="218" t="s">
        <v>639</v>
      </c>
      <c r="K208" s="124">
        <f t="shared" si="56"/>
        <v>167.5</v>
      </c>
      <c r="L208" s="176">
        <f t="shared" si="57"/>
        <v>0.25475285171102663</v>
      </c>
      <c r="M208" s="177" t="s">
        <v>556</v>
      </c>
      <c r="N208" s="178">
        <v>43090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94</v>
      </c>
      <c r="B209" s="102">
        <v>42964</v>
      </c>
      <c r="C209" s="102"/>
      <c r="D209" s="103" t="s">
        <v>357</v>
      </c>
      <c r="E209" s="104" t="s">
        <v>580</v>
      </c>
      <c r="F209" s="105">
        <v>605</v>
      </c>
      <c r="G209" s="104"/>
      <c r="H209" s="104">
        <v>750</v>
      </c>
      <c r="I209" s="122">
        <v>750</v>
      </c>
      <c r="J209" s="123" t="s">
        <v>682</v>
      </c>
      <c r="K209" s="124">
        <f t="shared" si="56"/>
        <v>145</v>
      </c>
      <c r="L209" s="125">
        <f t="shared" si="57"/>
        <v>0.23966942148760331</v>
      </c>
      <c r="M209" s="126" t="s">
        <v>556</v>
      </c>
      <c r="N209" s="127">
        <v>43027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341">
        <v>95</v>
      </c>
      <c r="B210" s="145">
        <v>42979</v>
      </c>
      <c r="C210" s="145"/>
      <c r="D210" s="146" t="s">
        <v>475</v>
      </c>
      <c r="E210" s="147" t="s">
        <v>580</v>
      </c>
      <c r="F210" s="148">
        <v>255</v>
      </c>
      <c r="G210" s="149"/>
      <c r="H210" s="149">
        <v>217.25</v>
      </c>
      <c r="I210" s="149">
        <v>320</v>
      </c>
      <c r="J210" s="171" t="s">
        <v>689</v>
      </c>
      <c r="K210" s="130">
        <f t="shared" si="56"/>
        <v>-37.75</v>
      </c>
      <c r="L210" s="172">
        <f t="shared" si="57"/>
        <v>-0.14803921568627451</v>
      </c>
      <c r="M210" s="132" t="s">
        <v>620</v>
      </c>
      <c r="N210" s="173">
        <v>43661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96</v>
      </c>
      <c r="B211" s="102">
        <v>42997</v>
      </c>
      <c r="C211" s="102"/>
      <c r="D211" s="103" t="s">
        <v>690</v>
      </c>
      <c r="E211" s="104" t="s">
        <v>580</v>
      </c>
      <c r="F211" s="105">
        <v>215</v>
      </c>
      <c r="G211" s="104"/>
      <c r="H211" s="104">
        <v>258</v>
      </c>
      <c r="I211" s="122">
        <v>258</v>
      </c>
      <c r="J211" s="123" t="s">
        <v>639</v>
      </c>
      <c r="K211" s="124">
        <f t="shared" si="56"/>
        <v>43</v>
      </c>
      <c r="L211" s="125">
        <f t="shared" si="57"/>
        <v>0.2</v>
      </c>
      <c r="M211" s="126" t="s">
        <v>556</v>
      </c>
      <c r="N211" s="127">
        <v>43040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97</v>
      </c>
      <c r="B212" s="102">
        <v>42997</v>
      </c>
      <c r="C212" s="102"/>
      <c r="D212" s="103" t="s">
        <v>690</v>
      </c>
      <c r="E212" s="104" t="s">
        <v>580</v>
      </c>
      <c r="F212" s="105">
        <v>215</v>
      </c>
      <c r="G212" s="104"/>
      <c r="H212" s="104">
        <v>258</v>
      </c>
      <c r="I212" s="122">
        <v>258</v>
      </c>
      <c r="J212" s="218" t="s">
        <v>639</v>
      </c>
      <c r="K212" s="124">
        <v>43</v>
      </c>
      <c r="L212" s="125">
        <v>0.2</v>
      </c>
      <c r="M212" s="126" t="s">
        <v>556</v>
      </c>
      <c r="N212" s="127">
        <v>43040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7">
        <v>98</v>
      </c>
      <c r="B213" s="198">
        <v>42998</v>
      </c>
      <c r="C213" s="198"/>
      <c r="D213" s="350" t="s">
        <v>780</v>
      </c>
      <c r="E213" s="199" t="s">
        <v>580</v>
      </c>
      <c r="F213" s="200">
        <v>75</v>
      </c>
      <c r="G213" s="199"/>
      <c r="H213" s="199">
        <v>90</v>
      </c>
      <c r="I213" s="219">
        <v>90</v>
      </c>
      <c r="J213" s="123" t="s">
        <v>691</v>
      </c>
      <c r="K213" s="124">
        <f t="shared" ref="K213:K218" si="58">H213-F213</f>
        <v>15</v>
      </c>
      <c r="L213" s="125">
        <f t="shared" ref="L213:L218" si="59">K213/F213</f>
        <v>0.2</v>
      </c>
      <c r="M213" s="126" t="s">
        <v>556</v>
      </c>
      <c r="N213" s="127">
        <v>43019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6">
        <v>99</v>
      </c>
      <c r="B214" s="150">
        <v>43011</v>
      </c>
      <c r="C214" s="150"/>
      <c r="D214" s="151" t="s">
        <v>692</v>
      </c>
      <c r="E214" s="152" t="s">
        <v>580</v>
      </c>
      <c r="F214" s="153">
        <v>315</v>
      </c>
      <c r="G214" s="152"/>
      <c r="H214" s="152">
        <v>392</v>
      </c>
      <c r="I214" s="174">
        <v>384</v>
      </c>
      <c r="J214" s="218" t="s">
        <v>693</v>
      </c>
      <c r="K214" s="124">
        <f t="shared" si="58"/>
        <v>77</v>
      </c>
      <c r="L214" s="176">
        <f t="shared" si="59"/>
        <v>0.24444444444444444</v>
      </c>
      <c r="M214" s="177" t="s">
        <v>556</v>
      </c>
      <c r="N214" s="178">
        <v>43017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6">
        <v>100</v>
      </c>
      <c r="B215" s="150">
        <v>43013</v>
      </c>
      <c r="C215" s="150"/>
      <c r="D215" s="151" t="s">
        <v>694</v>
      </c>
      <c r="E215" s="152" t="s">
        <v>580</v>
      </c>
      <c r="F215" s="153">
        <v>145</v>
      </c>
      <c r="G215" s="152"/>
      <c r="H215" s="152">
        <v>179</v>
      </c>
      <c r="I215" s="174">
        <v>180</v>
      </c>
      <c r="J215" s="218" t="s">
        <v>570</v>
      </c>
      <c r="K215" s="124">
        <f t="shared" si="58"/>
        <v>34</v>
      </c>
      <c r="L215" s="176">
        <f t="shared" si="59"/>
        <v>0.23448275862068965</v>
      </c>
      <c r="M215" s="177" t="s">
        <v>556</v>
      </c>
      <c r="N215" s="178">
        <v>43025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6">
        <v>101</v>
      </c>
      <c r="B216" s="150">
        <v>43014</v>
      </c>
      <c r="C216" s="150"/>
      <c r="D216" s="151" t="s">
        <v>330</v>
      </c>
      <c r="E216" s="152" t="s">
        <v>580</v>
      </c>
      <c r="F216" s="153">
        <v>256</v>
      </c>
      <c r="G216" s="152"/>
      <c r="H216" s="152">
        <v>323</v>
      </c>
      <c r="I216" s="174">
        <v>320</v>
      </c>
      <c r="J216" s="218" t="s">
        <v>639</v>
      </c>
      <c r="K216" s="124">
        <f t="shared" si="58"/>
        <v>67</v>
      </c>
      <c r="L216" s="176">
        <f t="shared" si="59"/>
        <v>0.26171875</v>
      </c>
      <c r="M216" s="177" t="s">
        <v>556</v>
      </c>
      <c r="N216" s="178">
        <v>43067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6">
        <v>102</v>
      </c>
      <c r="B217" s="150">
        <v>43017</v>
      </c>
      <c r="C217" s="150"/>
      <c r="D217" s="151" t="s">
        <v>350</v>
      </c>
      <c r="E217" s="152" t="s">
        <v>580</v>
      </c>
      <c r="F217" s="153">
        <v>137.5</v>
      </c>
      <c r="G217" s="152"/>
      <c r="H217" s="152">
        <v>184</v>
      </c>
      <c r="I217" s="174">
        <v>183</v>
      </c>
      <c r="J217" s="175" t="s">
        <v>695</v>
      </c>
      <c r="K217" s="124">
        <f t="shared" si="58"/>
        <v>46.5</v>
      </c>
      <c r="L217" s="176">
        <f t="shared" si="59"/>
        <v>0.33818181818181819</v>
      </c>
      <c r="M217" s="177" t="s">
        <v>556</v>
      </c>
      <c r="N217" s="178">
        <v>43108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6">
        <v>103</v>
      </c>
      <c r="B218" s="150">
        <v>43018</v>
      </c>
      <c r="C218" s="150"/>
      <c r="D218" s="151" t="s">
        <v>696</v>
      </c>
      <c r="E218" s="152" t="s">
        <v>580</v>
      </c>
      <c r="F218" s="153">
        <v>125.5</v>
      </c>
      <c r="G218" s="152"/>
      <c r="H218" s="152">
        <v>158</v>
      </c>
      <c r="I218" s="174">
        <v>155</v>
      </c>
      <c r="J218" s="175" t="s">
        <v>697</v>
      </c>
      <c r="K218" s="124">
        <f t="shared" si="58"/>
        <v>32.5</v>
      </c>
      <c r="L218" s="176">
        <f t="shared" si="59"/>
        <v>0.25896414342629481</v>
      </c>
      <c r="M218" s="177" t="s">
        <v>556</v>
      </c>
      <c r="N218" s="178">
        <v>43067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6">
        <v>104</v>
      </c>
      <c r="B219" s="150">
        <v>43018</v>
      </c>
      <c r="C219" s="150"/>
      <c r="D219" s="151" t="s">
        <v>727</v>
      </c>
      <c r="E219" s="152" t="s">
        <v>580</v>
      </c>
      <c r="F219" s="153">
        <v>895</v>
      </c>
      <c r="G219" s="152"/>
      <c r="H219" s="152">
        <v>1122.5</v>
      </c>
      <c r="I219" s="174">
        <v>1078</v>
      </c>
      <c r="J219" s="175" t="s">
        <v>728</v>
      </c>
      <c r="K219" s="124">
        <v>227.5</v>
      </c>
      <c r="L219" s="176">
        <v>0.25418994413407803</v>
      </c>
      <c r="M219" s="177" t="s">
        <v>556</v>
      </c>
      <c r="N219" s="178">
        <v>43117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6">
        <v>105</v>
      </c>
      <c r="B220" s="150">
        <v>43020</v>
      </c>
      <c r="C220" s="150"/>
      <c r="D220" s="151" t="s">
        <v>338</v>
      </c>
      <c r="E220" s="152" t="s">
        <v>580</v>
      </c>
      <c r="F220" s="153">
        <v>525</v>
      </c>
      <c r="G220" s="152"/>
      <c r="H220" s="152">
        <v>629</v>
      </c>
      <c r="I220" s="174">
        <v>629</v>
      </c>
      <c r="J220" s="218" t="s">
        <v>639</v>
      </c>
      <c r="K220" s="124">
        <v>104</v>
      </c>
      <c r="L220" s="176">
        <v>0.19809523809523799</v>
      </c>
      <c r="M220" s="177" t="s">
        <v>556</v>
      </c>
      <c r="N220" s="178">
        <v>43119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6">
        <v>106</v>
      </c>
      <c r="B221" s="150">
        <v>43046</v>
      </c>
      <c r="C221" s="150"/>
      <c r="D221" s="151" t="s">
        <v>379</v>
      </c>
      <c r="E221" s="152" t="s">
        <v>580</v>
      </c>
      <c r="F221" s="153">
        <v>740</v>
      </c>
      <c r="G221" s="152"/>
      <c r="H221" s="152">
        <v>892.5</v>
      </c>
      <c r="I221" s="174">
        <v>900</v>
      </c>
      <c r="J221" s="175" t="s">
        <v>698</v>
      </c>
      <c r="K221" s="124">
        <f>H221-F221</f>
        <v>152.5</v>
      </c>
      <c r="L221" s="176">
        <f>K221/F221</f>
        <v>0.20608108108108109</v>
      </c>
      <c r="M221" s="177" t="s">
        <v>556</v>
      </c>
      <c r="N221" s="178">
        <v>43052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107</v>
      </c>
      <c r="B222" s="102">
        <v>43073</v>
      </c>
      <c r="C222" s="102"/>
      <c r="D222" s="103" t="s">
        <v>699</v>
      </c>
      <c r="E222" s="104" t="s">
        <v>580</v>
      </c>
      <c r="F222" s="105">
        <v>118.5</v>
      </c>
      <c r="G222" s="104"/>
      <c r="H222" s="104">
        <v>143.5</v>
      </c>
      <c r="I222" s="122">
        <v>145</v>
      </c>
      <c r="J222" s="137" t="s">
        <v>700</v>
      </c>
      <c r="K222" s="124">
        <f>H222-F222</f>
        <v>25</v>
      </c>
      <c r="L222" s="125">
        <f>K222/F222</f>
        <v>0.2109704641350211</v>
      </c>
      <c r="M222" s="126" t="s">
        <v>556</v>
      </c>
      <c r="N222" s="127">
        <v>43097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5">
        <v>108</v>
      </c>
      <c r="B223" s="106">
        <v>43090</v>
      </c>
      <c r="C223" s="106"/>
      <c r="D223" s="154" t="s">
        <v>420</v>
      </c>
      <c r="E223" s="108" t="s">
        <v>580</v>
      </c>
      <c r="F223" s="109">
        <v>715</v>
      </c>
      <c r="G223" s="109"/>
      <c r="H223" s="110">
        <v>500</v>
      </c>
      <c r="I223" s="128">
        <v>872</v>
      </c>
      <c r="J223" s="134" t="s">
        <v>701</v>
      </c>
      <c r="K223" s="130">
        <f>H223-F223</f>
        <v>-215</v>
      </c>
      <c r="L223" s="131">
        <f>K223/F223</f>
        <v>-0.30069930069930068</v>
      </c>
      <c r="M223" s="132" t="s">
        <v>620</v>
      </c>
      <c r="N223" s="133">
        <v>43670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109</v>
      </c>
      <c r="B224" s="102">
        <v>43098</v>
      </c>
      <c r="C224" s="102"/>
      <c r="D224" s="103" t="s">
        <v>692</v>
      </c>
      <c r="E224" s="104" t="s">
        <v>580</v>
      </c>
      <c r="F224" s="105">
        <v>435</v>
      </c>
      <c r="G224" s="104"/>
      <c r="H224" s="104">
        <v>542.5</v>
      </c>
      <c r="I224" s="122">
        <v>539</v>
      </c>
      <c r="J224" s="137" t="s">
        <v>639</v>
      </c>
      <c r="K224" s="124">
        <v>107.5</v>
      </c>
      <c r="L224" s="125">
        <v>0.247126436781609</v>
      </c>
      <c r="M224" s="126" t="s">
        <v>556</v>
      </c>
      <c r="N224" s="127">
        <v>43206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110</v>
      </c>
      <c r="B225" s="102">
        <v>43098</v>
      </c>
      <c r="C225" s="102"/>
      <c r="D225" s="103" t="s">
        <v>530</v>
      </c>
      <c r="E225" s="104" t="s">
        <v>580</v>
      </c>
      <c r="F225" s="105">
        <v>885</v>
      </c>
      <c r="G225" s="104"/>
      <c r="H225" s="104">
        <v>1090</v>
      </c>
      <c r="I225" s="122">
        <v>1084</v>
      </c>
      <c r="J225" s="137" t="s">
        <v>639</v>
      </c>
      <c r="K225" s="124">
        <v>205</v>
      </c>
      <c r="L225" s="125">
        <v>0.23163841807909599</v>
      </c>
      <c r="M225" s="126" t="s">
        <v>556</v>
      </c>
      <c r="N225" s="127">
        <v>43213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342">
        <v>111</v>
      </c>
      <c r="B226" s="328">
        <v>43192</v>
      </c>
      <c r="C226" s="328"/>
      <c r="D226" s="112" t="s">
        <v>709</v>
      </c>
      <c r="E226" s="330" t="s">
        <v>580</v>
      </c>
      <c r="F226" s="332">
        <v>478.5</v>
      </c>
      <c r="G226" s="330"/>
      <c r="H226" s="330">
        <v>442</v>
      </c>
      <c r="I226" s="334">
        <v>613</v>
      </c>
      <c r="J226" s="359" t="s">
        <v>797</v>
      </c>
      <c r="K226" s="130">
        <f>H226-F226</f>
        <v>-36.5</v>
      </c>
      <c r="L226" s="131">
        <f>K226/F226</f>
        <v>-7.6280041797283177E-2</v>
      </c>
      <c r="M226" s="132" t="s">
        <v>620</v>
      </c>
      <c r="N226" s="133">
        <v>43762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5">
        <v>112</v>
      </c>
      <c r="B227" s="106">
        <v>43194</v>
      </c>
      <c r="C227" s="106"/>
      <c r="D227" s="349" t="s">
        <v>779</v>
      </c>
      <c r="E227" s="108" t="s">
        <v>580</v>
      </c>
      <c r="F227" s="109">
        <f>141.5-7.3</f>
        <v>134.19999999999999</v>
      </c>
      <c r="G227" s="109"/>
      <c r="H227" s="110">
        <v>77</v>
      </c>
      <c r="I227" s="128">
        <v>180</v>
      </c>
      <c r="J227" s="359" t="s">
        <v>796</v>
      </c>
      <c r="K227" s="130">
        <f>H227-F227</f>
        <v>-57.199999999999989</v>
      </c>
      <c r="L227" s="131">
        <f>K227/F227</f>
        <v>-0.42622950819672129</v>
      </c>
      <c r="M227" s="132" t="s">
        <v>620</v>
      </c>
      <c r="N227" s="133">
        <v>43522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5">
        <v>113</v>
      </c>
      <c r="B228" s="106">
        <v>43209</v>
      </c>
      <c r="C228" s="106"/>
      <c r="D228" s="107" t="s">
        <v>702</v>
      </c>
      <c r="E228" s="108" t="s">
        <v>580</v>
      </c>
      <c r="F228" s="109">
        <v>430</v>
      </c>
      <c r="G228" s="109"/>
      <c r="H228" s="110">
        <v>220</v>
      </c>
      <c r="I228" s="128">
        <v>537</v>
      </c>
      <c r="J228" s="134" t="s">
        <v>703</v>
      </c>
      <c r="K228" s="130">
        <f>H228-F228</f>
        <v>-210</v>
      </c>
      <c r="L228" s="131">
        <f>K228/F228</f>
        <v>-0.48837209302325579</v>
      </c>
      <c r="M228" s="132" t="s">
        <v>620</v>
      </c>
      <c r="N228" s="133">
        <v>43252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343">
        <v>114</v>
      </c>
      <c r="B229" s="155">
        <v>43220</v>
      </c>
      <c r="C229" s="155"/>
      <c r="D229" s="156" t="s">
        <v>380</v>
      </c>
      <c r="E229" s="157" t="s">
        <v>580</v>
      </c>
      <c r="F229" s="159">
        <v>153.5</v>
      </c>
      <c r="G229" s="159"/>
      <c r="H229" s="159">
        <v>196</v>
      </c>
      <c r="I229" s="159">
        <v>196</v>
      </c>
      <c r="J229" s="336" t="s">
        <v>813</v>
      </c>
      <c r="K229" s="179">
        <f>H229-F229</f>
        <v>42.5</v>
      </c>
      <c r="L229" s="180">
        <f>K229/F229</f>
        <v>0.27687296416938112</v>
      </c>
      <c r="M229" s="158" t="s">
        <v>556</v>
      </c>
      <c r="N229" s="181">
        <v>43605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5">
        <v>115</v>
      </c>
      <c r="B230" s="106">
        <v>43306</v>
      </c>
      <c r="C230" s="106"/>
      <c r="D230" s="107" t="s">
        <v>725</v>
      </c>
      <c r="E230" s="108" t="s">
        <v>580</v>
      </c>
      <c r="F230" s="109">
        <v>27.5</v>
      </c>
      <c r="G230" s="109"/>
      <c r="H230" s="110">
        <v>13.1</v>
      </c>
      <c r="I230" s="128">
        <v>60</v>
      </c>
      <c r="J230" s="134" t="s">
        <v>729</v>
      </c>
      <c r="K230" s="130">
        <v>-14.4</v>
      </c>
      <c r="L230" s="131">
        <v>-0.52363636363636401</v>
      </c>
      <c r="M230" s="132" t="s">
        <v>620</v>
      </c>
      <c r="N230" s="133">
        <v>43138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342">
        <v>116</v>
      </c>
      <c r="B231" s="328">
        <v>43318</v>
      </c>
      <c r="C231" s="328"/>
      <c r="D231" s="112" t="s">
        <v>704</v>
      </c>
      <c r="E231" s="330" t="s">
        <v>580</v>
      </c>
      <c r="F231" s="330">
        <v>148.5</v>
      </c>
      <c r="G231" s="330"/>
      <c r="H231" s="330">
        <v>102</v>
      </c>
      <c r="I231" s="334">
        <v>182</v>
      </c>
      <c r="J231" s="134" t="s">
        <v>812</v>
      </c>
      <c r="K231" s="130">
        <f>H231-F231</f>
        <v>-46.5</v>
      </c>
      <c r="L231" s="131">
        <f>K231/F231</f>
        <v>-0.31313131313131315</v>
      </c>
      <c r="M231" s="132" t="s">
        <v>620</v>
      </c>
      <c r="N231" s="133">
        <v>43661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117</v>
      </c>
      <c r="B232" s="102">
        <v>43335</v>
      </c>
      <c r="C232" s="102"/>
      <c r="D232" s="103" t="s">
        <v>730</v>
      </c>
      <c r="E232" s="104" t="s">
        <v>580</v>
      </c>
      <c r="F232" s="152">
        <v>285</v>
      </c>
      <c r="G232" s="104"/>
      <c r="H232" s="104">
        <v>355</v>
      </c>
      <c r="I232" s="122">
        <v>364</v>
      </c>
      <c r="J232" s="137" t="s">
        <v>731</v>
      </c>
      <c r="K232" s="124">
        <v>70</v>
      </c>
      <c r="L232" s="125">
        <v>0.24561403508771901</v>
      </c>
      <c r="M232" s="126" t="s">
        <v>556</v>
      </c>
      <c r="N232" s="127">
        <v>43455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118</v>
      </c>
      <c r="B233" s="102">
        <v>43341</v>
      </c>
      <c r="C233" s="102"/>
      <c r="D233" s="103" t="s">
        <v>370</v>
      </c>
      <c r="E233" s="104" t="s">
        <v>580</v>
      </c>
      <c r="F233" s="152">
        <v>525</v>
      </c>
      <c r="G233" s="104"/>
      <c r="H233" s="104">
        <v>585</v>
      </c>
      <c r="I233" s="122">
        <v>635</v>
      </c>
      <c r="J233" s="137" t="s">
        <v>705</v>
      </c>
      <c r="K233" s="124">
        <f t="shared" ref="K233:K245" si="60">H233-F233</f>
        <v>60</v>
      </c>
      <c r="L233" s="125">
        <f t="shared" ref="L233:L245" si="61">K233/F233</f>
        <v>0.11428571428571428</v>
      </c>
      <c r="M233" s="126" t="s">
        <v>556</v>
      </c>
      <c r="N233" s="127">
        <v>43662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119</v>
      </c>
      <c r="B234" s="102">
        <v>43395</v>
      </c>
      <c r="C234" s="102"/>
      <c r="D234" s="103" t="s">
        <v>357</v>
      </c>
      <c r="E234" s="104" t="s">
        <v>580</v>
      </c>
      <c r="F234" s="152">
        <v>475</v>
      </c>
      <c r="G234" s="104"/>
      <c r="H234" s="104">
        <v>574</v>
      </c>
      <c r="I234" s="122">
        <v>570</v>
      </c>
      <c r="J234" s="137" t="s">
        <v>639</v>
      </c>
      <c r="K234" s="124">
        <f t="shared" si="60"/>
        <v>99</v>
      </c>
      <c r="L234" s="125">
        <f t="shared" si="61"/>
        <v>0.20842105263157895</v>
      </c>
      <c r="M234" s="126" t="s">
        <v>556</v>
      </c>
      <c r="N234" s="127">
        <v>43403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6">
        <v>120</v>
      </c>
      <c r="B235" s="150">
        <v>43397</v>
      </c>
      <c r="C235" s="150"/>
      <c r="D235" s="376" t="s">
        <v>377</v>
      </c>
      <c r="E235" s="152" t="s">
        <v>580</v>
      </c>
      <c r="F235" s="152">
        <v>707.5</v>
      </c>
      <c r="G235" s="152"/>
      <c r="H235" s="152">
        <v>872</v>
      </c>
      <c r="I235" s="174">
        <v>872</v>
      </c>
      <c r="J235" s="175" t="s">
        <v>639</v>
      </c>
      <c r="K235" s="124">
        <f t="shared" si="60"/>
        <v>164.5</v>
      </c>
      <c r="L235" s="176">
        <f t="shared" si="61"/>
        <v>0.23250883392226149</v>
      </c>
      <c r="M235" s="177" t="s">
        <v>556</v>
      </c>
      <c r="N235" s="178">
        <v>43482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6">
        <v>121</v>
      </c>
      <c r="B236" s="150">
        <v>43398</v>
      </c>
      <c r="C236" s="150"/>
      <c r="D236" s="376" t="s">
        <v>339</v>
      </c>
      <c r="E236" s="152" t="s">
        <v>580</v>
      </c>
      <c r="F236" s="152">
        <v>162</v>
      </c>
      <c r="G236" s="152"/>
      <c r="H236" s="152">
        <v>204</v>
      </c>
      <c r="I236" s="174">
        <v>209</v>
      </c>
      <c r="J236" s="175" t="s">
        <v>811</v>
      </c>
      <c r="K236" s="124">
        <f t="shared" si="60"/>
        <v>42</v>
      </c>
      <c r="L236" s="176">
        <f t="shared" si="61"/>
        <v>0.25925925925925924</v>
      </c>
      <c r="M236" s="177" t="s">
        <v>556</v>
      </c>
      <c r="N236" s="178">
        <v>43539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7">
        <v>122</v>
      </c>
      <c r="B237" s="198">
        <v>43399</v>
      </c>
      <c r="C237" s="198"/>
      <c r="D237" s="151" t="s">
        <v>465</v>
      </c>
      <c r="E237" s="199" t="s">
        <v>580</v>
      </c>
      <c r="F237" s="199">
        <v>240</v>
      </c>
      <c r="G237" s="199"/>
      <c r="H237" s="199">
        <v>297</v>
      </c>
      <c r="I237" s="219">
        <v>297</v>
      </c>
      <c r="J237" s="175" t="s">
        <v>639</v>
      </c>
      <c r="K237" s="220">
        <f t="shared" si="60"/>
        <v>57</v>
      </c>
      <c r="L237" s="221">
        <f t="shared" si="61"/>
        <v>0.23749999999999999</v>
      </c>
      <c r="M237" s="222" t="s">
        <v>556</v>
      </c>
      <c r="N237" s="223">
        <v>43417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123</v>
      </c>
      <c r="B238" s="102">
        <v>43439</v>
      </c>
      <c r="C238" s="102"/>
      <c r="D238" s="144" t="s">
        <v>706</v>
      </c>
      <c r="E238" s="104" t="s">
        <v>580</v>
      </c>
      <c r="F238" s="104">
        <v>202.5</v>
      </c>
      <c r="G238" s="104"/>
      <c r="H238" s="104">
        <v>255</v>
      </c>
      <c r="I238" s="122">
        <v>252</v>
      </c>
      <c r="J238" s="137" t="s">
        <v>639</v>
      </c>
      <c r="K238" s="124">
        <f t="shared" si="60"/>
        <v>52.5</v>
      </c>
      <c r="L238" s="125">
        <f t="shared" si="61"/>
        <v>0.25925925925925924</v>
      </c>
      <c r="M238" s="126" t="s">
        <v>556</v>
      </c>
      <c r="N238" s="127">
        <v>43542</v>
      </c>
      <c r="O238" s="54"/>
      <c r="P238" s="13"/>
      <c r="Q238" s="13"/>
      <c r="R238" s="90" t="s">
        <v>708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7">
        <v>124</v>
      </c>
      <c r="B239" s="198">
        <v>43465</v>
      </c>
      <c r="C239" s="102"/>
      <c r="D239" s="376" t="s">
        <v>402</v>
      </c>
      <c r="E239" s="199" t="s">
        <v>580</v>
      </c>
      <c r="F239" s="199">
        <v>710</v>
      </c>
      <c r="G239" s="199"/>
      <c r="H239" s="199">
        <v>866</v>
      </c>
      <c r="I239" s="219">
        <v>866</v>
      </c>
      <c r="J239" s="175" t="s">
        <v>639</v>
      </c>
      <c r="K239" s="124">
        <f t="shared" si="60"/>
        <v>156</v>
      </c>
      <c r="L239" s="125">
        <f t="shared" si="61"/>
        <v>0.21971830985915494</v>
      </c>
      <c r="M239" s="126" t="s">
        <v>556</v>
      </c>
      <c r="N239" s="338">
        <v>43553</v>
      </c>
      <c r="O239" s="54"/>
      <c r="P239" s="13"/>
      <c r="Q239" s="13"/>
      <c r="R239" s="14" t="s">
        <v>708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7">
        <v>125</v>
      </c>
      <c r="B240" s="198">
        <v>43522</v>
      </c>
      <c r="C240" s="198"/>
      <c r="D240" s="376" t="s">
        <v>139</v>
      </c>
      <c r="E240" s="199" t="s">
        <v>580</v>
      </c>
      <c r="F240" s="199">
        <v>337.25</v>
      </c>
      <c r="G240" s="199"/>
      <c r="H240" s="199">
        <v>398.5</v>
      </c>
      <c r="I240" s="219">
        <v>411</v>
      </c>
      <c r="J240" s="137" t="s">
        <v>810</v>
      </c>
      <c r="K240" s="124">
        <f t="shared" si="60"/>
        <v>61.25</v>
      </c>
      <c r="L240" s="125">
        <f t="shared" si="61"/>
        <v>0.1816160118606375</v>
      </c>
      <c r="M240" s="126" t="s">
        <v>556</v>
      </c>
      <c r="N240" s="338">
        <v>43760</v>
      </c>
      <c r="O240" s="54"/>
      <c r="P240" s="13"/>
      <c r="Q240" s="13"/>
      <c r="R240" s="90" t="s">
        <v>708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44">
        <v>126</v>
      </c>
      <c r="B241" s="160">
        <v>43559</v>
      </c>
      <c r="C241" s="160"/>
      <c r="D241" s="161" t="s">
        <v>394</v>
      </c>
      <c r="E241" s="162" t="s">
        <v>580</v>
      </c>
      <c r="F241" s="162">
        <v>130</v>
      </c>
      <c r="G241" s="162"/>
      <c r="H241" s="162">
        <v>65</v>
      </c>
      <c r="I241" s="182">
        <v>158</v>
      </c>
      <c r="J241" s="134" t="s">
        <v>707</v>
      </c>
      <c r="K241" s="130">
        <f t="shared" si="60"/>
        <v>-65</v>
      </c>
      <c r="L241" s="131">
        <f t="shared" si="61"/>
        <v>-0.5</v>
      </c>
      <c r="M241" s="132" t="s">
        <v>620</v>
      </c>
      <c r="N241" s="133">
        <v>43726</v>
      </c>
      <c r="O241" s="54"/>
      <c r="P241" s="13"/>
      <c r="Q241" s="13"/>
      <c r="R241" s="14" t="s">
        <v>710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45">
        <v>127</v>
      </c>
      <c r="B242" s="183">
        <v>43017</v>
      </c>
      <c r="C242" s="183"/>
      <c r="D242" s="184" t="s">
        <v>166</v>
      </c>
      <c r="E242" s="185" t="s">
        <v>580</v>
      </c>
      <c r="F242" s="186">
        <v>141.5</v>
      </c>
      <c r="G242" s="187"/>
      <c r="H242" s="187">
        <v>183.5</v>
      </c>
      <c r="I242" s="187">
        <v>210</v>
      </c>
      <c r="J242" s="208" t="s">
        <v>801</v>
      </c>
      <c r="K242" s="209">
        <f t="shared" si="60"/>
        <v>42</v>
      </c>
      <c r="L242" s="210">
        <f t="shared" si="61"/>
        <v>0.29681978798586572</v>
      </c>
      <c r="M242" s="186" t="s">
        <v>556</v>
      </c>
      <c r="N242" s="211">
        <v>43042</v>
      </c>
      <c r="O242" s="54"/>
      <c r="P242" s="13"/>
      <c r="Q242" s="13"/>
      <c r="R242" s="90" t="s">
        <v>710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344">
        <v>128</v>
      </c>
      <c r="B243" s="160">
        <v>43074</v>
      </c>
      <c r="C243" s="160"/>
      <c r="D243" s="161" t="s">
        <v>295</v>
      </c>
      <c r="E243" s="162" t="s">
        <v>580</v>
      </c>
      <c r="F243" s="163">
        <v>172</v>
      </c>
      <c r="G243" s="162"/>
      <c r="H243" s="162">
        <v>155.25</v>
      </c>
      <c r="I243" s="182">
        <v>230</v>
      </c>
      <c r="J243" s="359" t="s">
        <v>794</v>
      </c>
      <c r="K243" s="130">
        <f t="shared" ref="K243" si="62">H243-F243</f>
        <v>-16.75</v>
      </c>
      <c r="L243" s="131">
        <f t="shared" ref="L243" si="63">K243/F243</f>
        <v>-9.7383720930232565E-2</v>
      </c>
      <c r="M243" s="132" t="s">
        <v>620</v>
      </c>
      <c r="N243" s="133">
        <v>43787</v>
      </c>
      <c r="O243" s="54"/>
      <c r="P243" s="13"/>
      <c r="Q243" s="13"/>
      <c r="R243" s="14" t="s">
        <v>710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345">
        <v>129</v>
      </c>
      <c r="B244" s="183">
        <v>43398</v>
      </c>
      <c r="C244" s="183"/>
      <c r="D244" s="184" t="s">
        <v>103</v>
      </c>
      <c r="E244" s="185" t="s">
        <v>580</v>
      </c>
      <c r="F244" s="187">
        <v>698.5</v>
      </c>
      <c r="G244" s="187"/>
      <c r="H244" s="187">
        <v>850</v>
      </c>
      <c r="I244" s="187">
        <v>890</v>
      </c>
      <c r="J244" s="212" t="s">
        <v>807</v>
      </c>
      <c r="K244" s="209">
        <f t="shared" si="60"/>
        <v>151.5</v>
      </c>
      <c r="L244" s="210">
        <f t="shared" si="61"/>
        <v>0.21689334287759485</v>
      </c>
      <c r="M244" s="186" t="s">
        <v>556</v>
      </c>
      <c r="N244" s="211">
        <v>43453</v>
      </c>
      <c r="O244" s="54"/>
      <c r="P244" s="13"/>
      <c r="Q244" s="13"/>
      <c r="R244" s="14" t="s">
        <v>708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7">
        <v>130</v>
      </c>
      <c r="B245" s="155">
        <v>42877</v>
      </c>
      <c r="C245" s="155"/>
      <c r="D245" s="156" t="s">
        <v>369</v>
      </c>
      <c r="E245" s="157" t="s">
        <v>580</v>
      </c>
      <c r="F245" s="158">
        <v>127.6</v>
      </c>
      <c r="G245" s="159"/>
      <c r="H245" s="159">
        <v>138</v>
      </c>
      <c r="I245" s="159">
        <v>190</v>
      </c>
      <c r="J245" s="360" t="s">
        <v>798</v>
      </c>
      <c r="K245" s="179">
        <f t="shared" si="60"/>
        <v>10.400000000000006</v>
      </c>
      <c r="L245" s="180">
        <f t="shared" si="61"/>
        <v>8.1504702194357417E-2</v>
      </c>
      <c r="M245" s="158" t="s">
        <v>556</v>
      </c>
      <c r="N245" s="181">
        <v>43774</v>
      </c>
      <c r="O245" s="54"/>
      <c r="P245" s="13"/>
      <c r="Q245" s="13"/>
      <c r="R245" s="90" t="s">
        <v>710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7">
        <v>131</v>
      </c>
      <c r="B246" s="155">
        <v>43158</v>
      </c>
      <c r="C246" s="155"/>
      <c r="D246" s="156" t="s">
        <v>711</v>
      </c>
      <c r="E246" s="157" t="s">
        <v>580</v>
      </c>
      <c r="F246" s="158">
        <v>317</v>
      </c>
      <c r="G246" s="159"/>
      <c r="H246" s="159">
        <v>382.5</v>
      </c>
      <c r="I246" s="159">
        <v>398</v>
      </c>
      <c r="J246" s="360" t="s">
        <v>839</v>
      </c>
      <c r="K246" s="179">
        <f t="shared" ref="K246" si="64">H246-F246</f>
        <v>65.5</v>
      </c>
      <c r="L246" s="180">
        <f t="shared" ref="L246" si="65">K246/F246</f>
        <v>0.20662460567823343</v>
      </c>
      <c r="M246" s="158" t="s">
        <v>556</v>
      </c>
      <c r="N246" s="181">
        <v>44238</v>
      </c>
      <c r="O246" s="54"/>
      <c r="P246" s="13"/>
      <c r="Q246" s="13"/>
      <c r="R246" s="322" t="s">
        <v>710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44">
        <v>132</v>
      </c>
      <c r="B247" s="160">
        <v>43164</v>
      </c>
      <c r="C247" s="160"/>
      <c r="D247" s="161" t="s">
        <v>133</v>
      </c>
      <c r="E247" s="162" t="s">
        <v>580</v>
      </c>
      <c r="F247" s="163">
        <f>510-14.4</f>
        <v>495.6</v>
      </c>
      <c r="G247" s="162"/>
      <c r="H247" s="162">
        <v>350</v>
      </c>
      <c r="I247" s="182">
        <v>672</v>
      </c>
      <c r="J247" s="359" t="s">
        <v>803</v>
      </c>
      <c r="K247" s="130">
        <f t="shared" ref="K247" si="66">H247-F247</f>
        <v>-145.60000000000002</v>
      </c>
      <c r="L247" s="131">
        <f t="shared" ref="L247" si="67">K247/F247</f>
        <v>-0.29378531073446329</v>
      </c>
      <c r="M247" s="132" t="s">
        <v>620</v>
      </c>
      <c r="N247" s="133">
        <v>43887</v>
      </c>
      <c r="O247" s="54"/>
      <c r="P247" s="13"/>
      <c r="Q247" s="13"/>
      <c r="R247" s="14" t="s">
        <v>708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44">
        <v>133</v>
      </c>
      <c r="B248" s="160">
        <v>43237</v>
      </c>
      <c r="C248" s="160"/>
      <c r="D248" s="161" t="s">
        <v>459</v>
      </c>
      <c r="E248" s="162" t="s">
        <v>580</v>
      </c>
      <c r="F248" s="163">
        <v>230.3</v>
      </c>
      <c r="G248" s="162"/>
      <c r="H248" s="162">
        <v>102.5</v>
      </c>
      <c r="I248" s="182">
        <v>348</v>
      </c>
      <c r="J248" s="359" t="s">
        <v>805</v>
      </c>
      <c r="K248" s="130">
        <f t="shared" ref="K248:K249" si="68">H248-F248</f>
        <v>-127.80000000000001</v>
      </c>
      <c r="L248" s="131">
        <f t="shared" ref="L248:L249" si="69">K248/F248</f>
        <v>-0.55492835432045162</v>
      </c>
      <c r="M248" s="132" t="s">
        <v>620</v>
      </c>
      <c r="N248" s="133">
        <v>43896</v>
      </c>
      <c r="O248" s="54"/>
      <c r="P248" s="13"/>
      <c r="Q248" s="13"/>
      <c r="R248" s="324" t="s">
        <v>708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7">
        <v>134</v>
      </c>
      <c r="B249" s="155">
        <v>43258</v>
      </c>
      <c r="C249" s="155"/>
      <c r="D249" s="156" t="s">
        <v>426</v>
      </c>
      <c r="E249" s="157" t="s">
        <v>580</v>
      </c>
      <c r="F249" s="158">
        <f>342.5-5.1</f>
        <v>337.4</v>
      </c>
      <c r="G249" s="159"/>
      <c r="H249" s="159">
        <v>412.5</v>
      </c>
      <c r="I249" s="159">
        <v>439</v>
      </c>
      <c r="J249" s="360" t="s">
        <v>837</v>
      </c>
      <c r="K249" s="179">
        <f t="shared" si="68"/>
        <v>75.100000000000023</v>
      </c>
      <c r="L249" s="180">
        <f t="shared" si="69"/>
        <v>0.22258446947243635</v>
      </c>
      <c r="M249" s="158" t="s">
        <v>556</v>
      </c>
      <c r="N249" s="181">
        <v>44230</v>
      </c>
      <c r="O249" s="54"/>
      <c r="P249" s="13"/>
      <c r="Q249" s="13"/>
      <c r="R249" s="90" t="s">
        <v>710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205">
        <v>135</v>
      </c>
      <c r="B250" s="190">
        <v>43285</v>
      </c>
      <c r="C250" s="190"/>
      <c r="D250" s="193" t="s">
        <v>48</v>
      </c>
      <c r="E250" s="191" t="s">
        <v>580</v>
      </c>
      <c r="F250" s="189">
        <f>127.5-5.53</f>
        <v>121.97</v>
      </c>
      <c r="G250" s="191"/>
      <c r="H250" s="191"/>
      <c r="I250" s="213">
        <v>170</v>
      </c>
      <c r="J250" s="225" t="s">
        <v>558</v>
      </c>
      <c r="K250" s="215"/>
      <c r="L250" s="216"/>
      <c r="M250" s="214" t="s">
        <v>558</v>
      </c>
      <c r="N250" s="217"/>
      <c r="O250" s="54"/>
      <c r="P250" s="13"/>
      <c r="Q250" s="13"/>
      <c r="R250" s="14" t="s">
        <v>708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44">
        <v>136</v>
      </c>
      <c r="B251" s="160">
        <v>43294</v>
      </c>
      <c r="C251" s="160"/>
      <c r="D251" s="161" t="s">
        <v>239</v>
      </c>
      <c r="E251" s="162" t="s">
        <v>580</v>
      </c>
      <c r="F251" s="163">
        <v>46.5</v>
      </c>
      <c r="G251" s="162"/>
      <c r="H251" s="162">
        <v>17</v>
      </c>
      <c r="I251" s="182">
        <v>59</v>
      </c>
      <c r="J251" s="359" t="s">
        <v>802</v>
      </c>
      <c r="K251" s="130">
        <f t="shared" ref="K251" si="70">H251-F251</f>
        <v>-29.5</v>
      </c>
      <c r="L251" s="131">
        <f t="shared" ref="L251" si="71">K251/F251</f>
        <v>-0.63440860215053763</v>
      </c>
      <c r="M251" s="132" t="s">
        <v>620</v>
      </c>
      <c r="N251" s="133">
        <v>43887</v>
      </c>
      <c r="O251" s="54"/>
      <c r="P251" s="13"/>
      <c r="Q251" s="13"/>
      <c r="R251" s="14" t="s">
        <v>708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346">
        <v>137</v>
      </c>
      <c r="B252" s="188">
        <v>43396</v>
      </c>
      <c r="C252" s="188"/>
      <c r="D252" s="193" t="s">
        <v>404</v>
      </c>
      <c r="E252" s="191" t="s">
        <v>580</v>
      </c>
      <c r="F252" s="192">
        <v>156.5</v>
      </c>
      <c r="G252" s="191"/>
      <c r="H252" s="191"/>
      <c r="I252" s="213">
        <v>191</v>
      </c>
      <c r="J252" s="225" t="s">
        <v>558</v>
      </c>
      <c r="K252" s="215"/>
      <c r="L252" s="216"/>
      <c r="M252" s="214" t="s">
        <v>558</v>
      </c>
      <c r="N252" s="217"/>
      <c r="O252" s="54"/>
      <c r="P252" s="13"/>
      <c r="Q252" s="13"/>
      <c r="R252" s="14" t="s">
        <v>708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46">
        <v>138</v>
      </c>
      <c r="B253" s="188">
        <v>43439</v>
      </c>
      <c r="C253" s="188"/>
      <c r="D253" s="193" t="s">
        <v>321</v>
      </c>
      <c r="E253" s="191" t="s">
        <v>580</v>
      </c>
      <c r="F253" s="192">
        <v>259.5</v>
      </c>
      <c r="G253" s="191"/>
      <c r="H253" s="191"/>
      <c r="I253" s="213">
        <v>321</v>
      </c>
      <c r="J253" s="225" t="s">
        <v>558</v>
      </c>
      <c r="K253" s="215"/>
      <c r="L253" s="216"/>
      <c r="M253" s="214" t="s">
        <v>558</v>
      </c>
      <c r="N253" s="217"/>
      <c r="O253" s="13"/>
      <c r="P253" s="13"/>
      <c r="Q253" s="13"/>
      <c r="R253" s="14" t="s">
        <v>708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44">
        <v>139</v>
      </c>
      <c r="B254" s="160">
        <v>43439</v>
      </c>
      <c r="C254" s="160"/>
      <c r="D254" s="161" t="s">
        <v>732</v>
      </c>
      <c r="E254" s="162" t="s">
        <v>580</v>
      </c>
      <c r="F254" s="162">
        <v>715</v>
      </c>
      <c r="G254" s="162"/>
      <c r="H254" s="162">
        <v>445</v>
      </c>
      <c r="I254" s="182">
        <v>840</v>
      </c>
      <c r="J254" s="134" t="s">
        <v>782</v>
      </c>
      <c r="K254" s="130">
        <f t="shared" ref="K254:K257" si="72">H254-F254</f>
        <v>-270</v>
      </c>
      <c r="L254" s="131">
        <f t="shared" ref="L254:L257" si="73">K254/F254</f>
        <v>-0.3776223776223776</v>
      </c>
      <c r="M254" s="132" t="s">
        <v>620</v>
      </c>
      <c r="N254" s="133">
        <v>43800</v>
      </c>
      <c r="O254" s="54"/>
      <c r="P254" s="13"/>
      <c r="Q254" s="13"/>
      <c r="R254" s="14" t="s">
        <v>708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7">
        <v>140</v>
      </c>
      <c r="B255" s="198">
        <v>43469</v>
      </c>
      <c r="C255" s="198"/>
      <c r="D255" s="151" t="s">
        <v>143</v>
      </c>
      <c r="E255" s="199" t="s">
        <v>580</v>
      </c>
      <c r="F255" s="199">
        <v>875</v>
      </c>
      <c r="G255" s="199"/>
      <c r="H255" s="199">
        <v>1165</v>
      </c>
      <c r="I255" s="219">
        <v>1185</v>
      </c>
      <c r="J255" s="137" t="s">
        <v>808</v>
      </c>
      <c r="K255" s="124">
        <f t="shared" si="72"/>
        <v>290</v>
      </c>
      <c r="L255" s="125">
        <f t="shared" si="73"/>
        <v>0.33142857142857141</v>
      </c>
      <c r="M255" s="126" t="s">
        <v>556</v>
      </c>
      <c r="N255" s="338">
        <v>43847</v>
      </c>
      <c r="O255" s="54"/>
      <c r="P255" s="13"/>
      <c r="Q255" s="13"/>
      <c r="R255" s="324" t="s">
        <v>708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7">
        <v>141</v>
      </c>
      <c r="B256" s="198">
        <v>43559</v>
      </c>
      <c r="C256" s="198"/>
      <c r="D256" s="376" t="s">
        <v>336</v>
      </c>
      <c r="E256" s="199" t="s">
        <v>580</v>
      </c>
      <c r="F256" s="199">
        <f>387-14.63</f>
        <v>372.37</v>
      </c>
      <c r="G256" s="199"/>
      <c r="H256" s="199">
        <v>490</v>
      </c>
      <c r="I256" s="219">
        <v>490</v>
      </c>
      <c r="J256" s="137" t="s">
        <v>639</v>
      </c>
      <c r="K256" s="124">
        <f t="shared" si="72"/>
        <v>117.63</v>
      </c>
      <c r="L256" s="125">
        <f t="shared" si="73"/>
        <v>0.31589548030185027</v>
      </c>
      <c r="M256" s="126" t="s">
        <v>556</v>
      </c>
      <c r="N256" s="338">
        <v>43850</v>
      </c>
      <c r="O256" s="54"/>
      <c r="P256" s="13"/>
      <c r="Q256" s="13"/>
      <c r="R256" s="324" t="s">
        <v>708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344">
        <v>142</v>
      </c>
      <c r="B257" s="160">
        <v>43578</v>
      </c>
      <c r="C257" s="160"/>
      <c r="D257" s="161" t="s">
        <v>733</v>
      </c>
      <c r="E257" s="162" t="s">
        <v>557</v>
      </c>
      <c r="F257" s="162">
        <v>220</v>
      </c>
      <c r="G257" s="162"/>
      <c r="H257" s="162">
        <v>127.5</v>
      </c>
      <c r="I257" s="182">
        <v>284</v>
      </c>
      <c r="J257" s="359" t="s">
        <v>806</v>
      </c>
      <c r="K257" s="130">
        <f t="shared" si="72"/>
        <v>-92.5</v>
      </c>
      <c r="L257" s="131">
        <f t="shared" si="73"/>
        <v>-0.42045454545454547</v>
      </c>
      <c r="M257" s="132" t="s">
        <v>620</v>
      </c>
      <c r="N257" s="133">
        <v>43896</v>
      </c>
      <c r="O257" s="54"/>
      <c r="P257" s="13"/>
      <c r="Q257" s="13"/>
      <c r="R257" s="14" t="s">
        <v>708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7">
        <v>143</v>
      </c>
      <c r="B258" s="198">
        <v>43622</v>
      </c>
      <c r="C258" s="198"/>
      <c r="D258" s="376" t="s">
        <v>466</v>
      </c>
      <c r="E258" s="199" t="s">
        <v>557</v>
      </c>
      <c r="F258" s="199">
        <v>332.8</v>
      </c>
      <c r="G258" s="199"/>
      <c r="H258" s="199">
        <v>405</v>
      </c>
      <c r="I258" s="219">
        <v>419</v>
      </c>
      <c r="J258" s="137" t="s">
        <v>809</v>
      </c>
      <c r="K258" s="124">
        <f t="shared" ref="K258" si="74">H258-F258</f>
        <v>72.199999999999989</v>
      </c>
      <c r="L258" s="125">
        <f t="shared" ref="L258" si="75">K258/F258</f>
        <v>0.21694711538461534</v>
      </c>
      <c r="M258" s="126" t="s">
        <v>556</v>
      </c>
      <c r="N258" s="338">
        <v>43860</v>
      </c>
      <c r="O258" s="54"/>
      <c r="P258" s="13"/>
      <c r="Q258" s="13"/>
      <c r="R258" s="14" t="s">
        <v>710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40">
        <v>144</v>
      </c>
      <c r="B259" s="139">
        <v>43641</v>
      </c>
      <c r="C259" s="139"/>
      <c r="D259" s="140" t="s">
        <v>137</v>
      </c>
      <c r="E259" s="141" t="s">
        <v>580</v>
      </c>
      <c r="F259" s="142">
        <v>386</v>
      </c>
      <c r="G259" s="143"/>
      <c r="H259" s="143">
        <v>395</v>
      </c>
      <c r="I259" s="143">
        <v>452</v>
      </c>
      <c r="J259" s="166" t="s">
        <v>799</v>
      </c>
      <c r="K259" s="167">
        <f t="shared" ref="K259" si="76">H259-F259</f>
        <v>9</v>
      </c>
      <c r="L259" s="168">
        <f t="shared" ref="L259" si="77">K259/F259</f>
        <v>2.3316062176165803E-2</v>
      </c>
      <c r="M259" s="169" t="s">
        <v>665</v>
      </c>
      <c r="N259" s="170">
        <v>43868</v>
      </c>
      <c r="O259" s="13"/>
      <c r="P259" s="13"/>
      <c r="Q259" s="13"/>
      <c r="R259" s="14" t="s">
        <v>710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347">
        <v>145</v>
      </c>
      <c r="B260" s="188">
        <v>43707</v>
      </c>
      <c r="C260" s="188"/>
      <c r="D260" s="193" t="s">
        <v>255</v>
      </c>
      <c r="E260" s="191" t="s">
        <v>580</v>
      </c>
      <c r="F260" s="191" t="s">
        <v>712</v>
      </c>
      <c r="G260" s="191"/>
      <c r="H260" s="191"/>
      <c r="I260" s="213">
        <v>190</v>
      </c>
      <c r="J260" s="225" t="s">
        <v>558</v>
      </c>
      <c r="K260" s="215"/>
      <c r="L260" s="216"/>
      <c r="M260" s="335" t="s">
        <v>558</v>
      </c>
      <c r="N260" s="217"/>
      <c r="O260" s="13"/>
      <c r="P260" s="13"/>
      <c r="Q260" s="13"/>
      <c r="R260" s="324" t="s">
        <v>708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7">
        <v>146</v>
      </c>
      <c r="B261" s="198">
        <v>43731</v>
      </c>
      <c r="C261" s="198"/>
      <c r="D261" s="151" t="s">
        <v>418</v>
      </c>
      <c r="E261" s="199" t="s">
        <v>580</v>
      </c>
      <c r="F261" s="199">
        <v>235</v>
      </c>
      <c r="G261" s="199"/>
      <c r="H261" s="199">
        <v>295</v>
      </c>
      <c r="I261" s="219">
        <v>296</v>
      </c>
      <c r="J261" s="137" t="s">
        <v>787</v>
      </c>
      <c r="K261" s="124">
        <f t="shared" ref="K261" si="78">H261-F261</f>
        <v>60</v>
      </c>
      <c r="L261" s="125">
        <f t="shared" ref="L261" si="79">K261/F261</f>
        <v>0.25531914893617019</v>
      </c>
      <c r="M261" s="126" t="s">
        <v>556</v>
      </c>
      <c r="N261" s="338">
        <v>43844</v>
      </c>
      <c r="O261" s="54"/>
      <c r="P261" s="13"/>
      <c r="Q261" s="13"/>
      <c r="R261" s="14" t="s">
        <v>710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7">
        <v>147</v>
      </c>
      <c r="B262" s="198">
        <v>43752</v>
      </c>
      <c r="C262" s="198"/>
      <c r="D262" s="151" t="s">
        <v>778</v>
      </c>
      <c r="E262" s="199" t="s">
        <v>580</v>
      </c>
      <c r="F262" s="199">
        <v>277.5</v>
      </c>
      <c r="G262" s="199"/>
      <c r="H262" s="199">
        <v>333</v>
      </c>
      <c r="I262" s="219">
        <v>333</v>
      </c>
      <c r="J262" s="137" t="s">
        <v>788</v>
      </c>
      <c r="K262" s="124">
        <f t="shared" ref="K262" si="80">H262-F262</f>
        <v>55.5</v>
      </c>
      <c r="L262" s="125">
        <f t="shared" ref="L262" si="81">K262/F262</f>
        <v>0.2</v>
      </c>
      <c r="M262" s="126" t="s">
        <v>556</v>
      </c>
      <c r="N262" s="338">
        <v>43846</v>
      </c>
      <c r="O262" s="54"/>
      <c r="P262" s="13"/>
      <c r="Q262" s="13"/>
      <c r="R262" s="324" t="s">
        <v>708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7">
        <v>148</v>
      </c>
      <c r="B263" s="198">
        <v>43752</v>
      </c>
      <c r="C263" s="198"/>
      <c r="D263" s="151" t="s">
        <v>777</v>
      </c>
      <c r="E263" s="199" t="s">
        <v>580</v>
      </c>
      <c r="F263" s="199">
        <v>930</v>
      </c>
      <c r="G263" s="199"/>
      <c r="H263" s="199">
        <v>1165</v>
      </c>
      <c r="I263" s="219">
        <v>1200</v>
      </c>
      <c r="J263" s="137" t="s">
        <v>789</v>
      </c>
      <c r="K263" s="124">
        <f t="shared" ref="K263" si="82">H263-F263</f>
        <v>235</v>
      </c>
      <c r="L263" s="125">
        <f t="shared" ref="L263" si="83">K263/F263</f>
        <v>0.25268817204301075</v>
      </c>
      <c r="M263" s="126" t="s">
        <v>556</v>
      </c>
      <c r="N263" s="338">
        <v>43847</v>
      </c>
      <c r="O263" s="54"/>
      <c r="P263" s="13"/>
      <c r="Q263" s="13"/>
      <c r="R263" s="324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346">
        <v>149</v>
      </c>
      <c r="B264" s="327">
        <v>43753</v>
      </c>
      <c r="C264" s="202"/>
      <c r="D264" s="348" t="s">
        <v>776</v>
      </c>
      <c r="E264" s="329" t="s">
        <v>580</v>
      </c>
      <c r="F264" s="331">
        <v>111</v>
      </c>
      <c r="G264" s="329"/>
      <c r="H264" s="329"/>
      <c r="I264" s="333">
        <v>141</v>
      </c>
      <c r="J264" s="225" t="s">
        <v>558</v>
      </c>
      <c r="K264" s="225"/>
      <c r="L264" s="119"/>
      <c r="M264" s="337" t="s">
        <v>558</v>
      </c>
      <c r="N264" s="227"/>
      <c r="O264" s="13"/>
      <c r="P264" s="13"/>
      <c r="Q264" s="13"/>
      <c r="R264" s="324" t="s">
        <v>710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7">
        <v>150</v>
      </c>
      <c r="B265" s="198">
        <v>43753</v>
      </c>
      <c r="C265" s="198"/>
      <c r="D265" s="151" t="s">
        <v>775</v>
      </c>
      <c r="E265" s="199" t="s">
        <v>580</v>
      </c>
      <c r="F265" s="200">
        <v>296</v>
      </c>
      <c r="G265" s="199"/>
      <c r="H265" s="199">
        <v>370</v>
      </c>
      <c r="I265" s="219">
        <v>370</v>
      </c>
      <c r="J265" s="137" t="s">
        <v>639</v>
      </c>
      <c r="K265" s="124">
        <f t="shared" ref="K265:K266" si="84">H265-F265</f>
        <v>74</v>
      </c>
      <c r="L265" s="125">
        <f t="shared" ref="L265:L266" si="85">K265/F265</f>
        <v>0.25</v>
      </c>
      <c r="M265" s="126" t="s">
        <v>556</v>
      </c>
      <c r="N265" s="338">
        <v>43853</v>
      </c>
      <c r="O265" s="54"/>
      <c r="P265" s="13"/>
      <c r="Q265" s="13"/>
      <c r="R265" s="324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7">
        <v>151</v>
      </c>
      <c r="B266" s="198">
        <v>43754</v>
      </c>
      <c r="C266" s="198"/>
      <c r="D266" s="151" t="s">
        <v>774</v>
      </c>
      <c r="E266" s="199" t="s">
        <v>580</v>
      </c>
      <c r="F266" s="200">
        <v>300</v>
      </c>
      <c r="G266" s="199"/>
      <c r="H266" s="199">
        <v>382.5</v>
      </c>
      <c r="I266" s="219">
        <v>344</v>
      </c>
      <c r="J266" s="462" t="s">
        <v>840</v>
      </c>
      <c r="K266" s="124">
        <f t="shared" si="84"/>
        <v>82.5</v>
      </c>
      <c r="L266" s="125">
        <f t="shared" si="85"/>
        <v>0.27500000000000002</v>
      </c>
      <c r="M266" s="126" t="s">
        <v>556</v>
      </c>
      <c r="N266" s="338">
        <v>44238</v>
      </c>
      <c r="O266" s="13"/>
      <c r="P266" s="13"/>
      <c r="Q266" s="13"/>
      <c r="R266" s="32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26">
        <v>152</v>
      </c>
      <c r="B267" s="202">
        <v>43832</v>
      </c>
      <c r="C267" s="202"/>
      <c r="D267" s="206" t="s">
        <v>758</v>
      </c>
      <c r="E267" s="203" t="s">
        <v>580</v>
      </c>
      <c r="F267" s="204" t="s">
        <v>786</v>
      </c>
      <c r="G267" s="203"/>
      <c r="H267" s="203"/>
      <c r="I267" s="224">
        <v>590</v>
      </c>
      <c r="J267" s="225" t="s">
        <v>558</v>
      </c>
      <c r="K267" s="225"/>
      <c r="L267" s="119"/>
      <c r="M267" s="323" t="s">
        <v>558</v>
      </c>
      <c r="N267" s="227"/>
      <c r="O267" s="13"/>
      <c r="P267" s="13"/>
      <c r="Q267" s="13"/>
      <c r="R267" s="324" t="s">
        <v>710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7">
        <v>153</v>
      </c>
      <c r="B268" s="198">
        <v>43966</v>
      </c>
      <c r="C268" s="198"/>
      <c r="D268" s="151" t="s">
        <v>64</v>
      </c>
      <c r="E268" s="199" t="s">
        <v>580</v>
      </c>
      <c r="F268" s="200">
        <v>67.5</v>
      </c>
      <c r="G268" s="199"/>
      <c r="H268" s="199">
        <v>86</v>
      </c>
      <c r="I268" s="219">
        <v>86</v>
      </c>
      <c r="J268" s="137" t="s">
        <v>817</v>
      </c>
      <c r="K268" s="124">
        <f t="shared" ref="K268" si="86">H268-F268</f>
        <v>18.5</v>
      </c>
      <c r="L268" s="125">
        <f t="shared" ref="L268" si="87">K268/F268</f>
        <v>0.27407407407407408</v>
      </c>
      <c r="M268" s="126" t="s">
        <v>556</v>
      </c>
      <c r="N268" s="338">
        <v>44008</v>
      </c>
      <c r="O268" s="54"/>
      <c r="P268" s="13"/>
      <c r="Q268" s="13"/>
      <c r="R268" s="324" t="s">
        <v>710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201">
        <v>154</v>
      </c>
      <c r="B269" s="202">
        <v>44035</v>
      </c>
      <c r="C269" s="202"/>
      <c r="D269" s="206" t="s">
        <v>465</v>
      </c>
      <c r="E269" s="203" t="s">
        <v>580</v>
      </c>
      <c r="F269" s="204" t="s">
        <v>820</v>
      </c>
      <c r="G269" s="203"/>
      <c r="H269" s="203"/>
      <c r="I269" s="224">
        <v>296</v>
      </c>
      <c r="J269" s="225" t="s">
        <v>558</v>
      </c>
      <c r="K269" s="225"/>
      <c r="L269" s="119"/>
      <c r="M269" s="226"/>
      <c r="N269" s="227"/>
      <c r="O269" s="13"/>
      <c r="P269" s="13"/>
      <c r="Q269" s="13"/>
      <c r="R269" s="324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7">
        <v>155</v>
      </c>
      <c r="B270" s="198">
        <v>44092</v>
      </c>
      <c r="C270" s="198"/>
      <c r="D270" s="151" t="s">
        <v>398</v>
      </c>
      <c r="E270" s="199" t="s">
        <v>580</v>
      </c>
      <c r="F270" s="199">
        <v>206</v>
      </c>
      <c r="G270" s="199"/>
      <c r="H270" s="199">
        <v>248</v>
      </c>
      <c r="I270" s="219">
        <v>248</v>
      </c>
      <c r="J270" s="137" t="s">
        <v>639</v>
      </c>
      <c r="K270" s="124">
        <f t="shared" ref="K270:K271" si="88">H270-F270</f>
        <v>42</v>
      </c>
      <c r="L270" s="125">
        <f t="shared" ref="L270:L271" si="89">K270/F270</f>
        <v>0.20388349514563106</v>
      </c>
      <c r="M270" s="126" t="s">
        <v>556</v>
      </c>
      <c r="N270" s="338">
        <v>44214</v>
      </c>
      <c r="O270" s="54"/>
      <c r="P270" s="13"/>
      <c r="Q270" s="13"/>
      <c r="R270" s="32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7">
        <v>156</v>
      </c>
      <c r="B271" s="198">
        <v>44140</v>
      </c>
      <c r="C271" s="198"/>
      <c r="D271" s="151" t="s">
        <v>398</v>
      </c>
      <c r="E271" s="199" t="s">
        <v>580</v>
      </c>
      <c r="F271" s="199">
        <v>182.5</v>
      </c>
      <c r="G271" s="199"/>
      <c r="H271" s="199">
        <v>248</v>
      </c>
      <c r="I271" s="219">
        <v>248</v>
      </c>
      <c r="J271" s="137" t="s">
        <v>639</v>
      </c>
      <c r="K271" s="124">
        <f t="shared" si="88"/>
        <v>65.5</v>
      </c>
      <c r="L271" s="125">
        <f t="shared" si="89"/>
        <v>0.35890410958904112</v>
      </c>
      <c r="M271" s="126" t="s">
        <v>556</v>
      </c>
      <c r="N271" s="338">
        <v>44214</v>
      </c>
      <c r="O271" s="54"/>
      <c r="P271" s="13"/>
      <c r="Q271" s="13"/>
      <c r="R271" s="32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201">
        <v>157</v>
      </c>
      <c r="B272" s="202">
        <v>44140</v>
      </c>
      <c r="C272" s="202"/>
      <c r="D272" s="206" t="s">
        <v>321</v>
      </c>
      <c r="E272" s="203" t="s">
        <v>580</v>
      </c>
      <c r="F272" s="204" t="s">
        <v>824</v>
      </c>
      <c r="G272" s="203"/>
      <c r="H272" s="203"/>
      <c r="I272" s="224">
        <v>320</v>
      </c>
      <c r="J272" s="225" t="s">
        <v>558</v>
      </c>
      <c r="K272" s="225"/>
      <c r="L272" s="119"/>
      <c r="M272" s="226"/>
      <c r="N272" s="227"/>
      <c r="O272" s="13"/>
      <c r="P272" s="13"/>
      <c r="Q272" s="13"/>
      <c r="R272" s="32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7">
        <v>158</v>
      </c>
      <c r="B273" s="198">
        <v>44140</v>
      </c>
      <c r="C273" s="198"/>
      <c r="D273" s="151" t="s">
        <v>461</v>
      </c>
      <c r="E273" s="199" t="s">
        <v>580</v>
      </c>
      <c r="F273" s="200">
        <v>925</v>
      </c>
      <c r="G273" s="199"/>
      <c r="H273" s="199">
        <v>1095</v>
      </c>
      <c r="I273" s="219">
        <v>1093</v>
      </c>
      <c r="J273" s="462" t="s">
        <v>828</v>
      </c>
      <c r="K273" s="124">
        <f t="shared" ref="K273" si="90">H273-F273</f>
        <v>170</v>
      </c>
      <c r="L273" s="125">
        <f t="shared" ref="L273" si="91">K273/F273</f>
        <v>0.18378378378378379</v>
      </c>
      <c r="M273" s="126" t="s">
        <v>556</v>
      </c>
      <c r="N273" s="338">
        <v>44201</v>
      </c>
      <c r="O273" s="13"/>
      <c r="P273" s="13"/>
      <c r="Q273" s="13"/>
      <c r="R273" s="32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7">
        <v>159</v>
      </c>
      <c r="B274" s="198">
        <v>44140</v>
      </c>
      <c r="C274" s="198"/>
      <c r="D274" s="151" t="s">
        <v>336</v>
      </c>
      <c r="E274" s="199" t="s">
        <v>580</v>
      </c>
      <c r="F274" s="200">
        <v>332.5</v>
      </c>
      <c r="G274" s="199"/>
      <c r="H274" s="199">
        <v>393</v>
      </c>
      <c r="I274" s="219">
        <v>406</v>
      </c>
      <c r="J274" s="462" t="s">
        <v>843</v>
      </c>
      <c r="K274" s="124">
        <f t="shared" ref="K274" si="92">H274-F274</f>
        <v>60.5</v>
      </c>
      <c r="L274" s="125">
        <f t="shared" ref="L274" si="93">K274/F274</f>
        <v>0.18195488721804512</v>
      </c>
      <c r="M274" s="126" t="s">
        <v>556</v>
      </c>
      <c r="N274" s="338">
        <v>44256</v>
      </c>
      <c r="O274" s="13"/>
      <c r="P274" s="13"/>
      <c r="Q274" s="13"/>
      <c r="R274" s="32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201">
        <v>160</v>
      </c>
      <c r="B275" s="202">
        <v>44141</v>
      </c>
      <c r="C275" s="202"/>
      <c r="D275" s="206" t="s">
        <v>465</v>
      </c>
      <c r="E275" s="203" t="s">
        <v>580</v>
      </c>
      <c r="F275" s="204" t="s">
        <v>825</v>
      </c>
      <c r="G275" s="203"/>
      <c r="H275" s="203"/>
      <c r="I275" s="224">
        <v>290</v>
      </c>
      <c r="J275" s="225" t="s">
        <v>558</v>
      </c>
      <c r="K275" s="225"/>
      <c r="L275" s="119"/>
      <c r="M275" s="226"/>
      <c r="N275" s="227"/>
      <c r="O275" s="13"/>
      <c r="P275" s="13"/>
      <c r="Q275" s="13"/>
      <c r="R275" s="324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201">
        <v>161</v>
      </c>
      <c r="B276" s="202">
        <v>44187</v>
      </c>
      <c r="C276" s="202"/>
      <c r="D276" s="206" t="s">
        <v>754</v>
      </c>
      <c r="E276" s="203" t="s">
        <v>580</v>
      </c>
      <c r="F276" s="456" t="s">
        <v>827</v>
      </c>
      <c r="G276" s="203"/>
      <c r="H276" s="203"/>
      <c r="I276" s="224">
        <v>239</v>
      </c>
      <c r="J276" s="457" t="s">
        <v>558</v>
      </c>
      <c r="K276" s="225"/>
      <c r="L276" s="119"/>
      <c r="M276" s="226"/>
      <c r="N276" s="227"/>
      <c r="O276" s="13"/>
      <c r="P276" s="13"/>
      <c r="Q276" s="13"/>
      <c r="R276" s="324" t="s">
        <v>710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201">
        <v>162</v>
      </c>
      <c r="B277" s="202">
        <v>44258</v>
      </c>
      <c r="C277" s="202"/>
      <c r="D277" s="206" t="s">
        <v>758</v>
      </c>
      <c r="E277" s="203" t="s">
        <v>580</v>
      </c>
      <c r="F277" s="204" t="s">
        <v>786</v>
      </c>
      <c r="G277" s="203"/>
      <c r="H277" s="203"/>
      <c r="I277" s="224">
        <v>590</v>
      </c>
      <c r="J277" s="225" t="s">
        <v>558</v>
      </c>
      <c r="K277" s="225"/>
      <c r="L277" s="119"/>
      <c r="M277" s="323"/>
      <c r="N277" s="227"/>
      <c r="O277" s="13"/>
      <c r="P277" s="13"/>
      <c r="R277" s="324" t="s">
        <v>710</v>
      </c>
    </row>
    <row r="278" spans="1:26">
      <c r="A278" s="201">
        <v>163</v>
      </c>
      <c r="B278" s="202">
        <v>44274</v>
      </c>
      <c r="C278" s="202"/>
      <c r="D278" s="206" t="s">
        <v>336</v>
      </c>
      <c r="E278" s="508" t="s">
        <v>580</v>
      </c>
      <c r="F278" s="456" t="s">
        <v>849</v>
      </c>
      <c r="G278" s="203"/>
      <c r="H278" s="203"/>
      <c r="I278" s="224">
        <v>420</v>
      </c>
      <c r="J278" s="457" t="s">
        <v>558</v>
      </c>
      <c r="K278" s="225"/>
      <c r="L278" s="119"/>
      <c r="M278" s="226"/>
      <c r="N278" s="227"/>
      <c r="O278" s="13"/>
      <c r="R278" s="509" t="s">
        <v>710</v>
      </c>
    </row>
    <row r="279" spans="1:26">
      <c r="A279" s="201">
        <v>164</v>
      </c>
      <c r="B279" s="202">
        <v>44295</v>
      </c>
      <c r="C279" s="202"/>
      <c r="D279" s="206" t="s">
        <v>944</v>
      </c>
      <c r="E279" s="203" t="s">
        <v>580</v>
      </c>
      <c r="F279" s="204" t="s">
        <v>945</v>
      </c>
      <c r="G279" s="203"/>
      <c r="H279" s="203"/>
      <c r="I279" s="224">
        <v>663</v>
      </c>
      <c r="J279" s="457" t="s">
        <v>558</v>
      </c>
      <c r="K279" s="225"/>
      <c r="L279" s="119"/>
      <c r="M279" s="226"/>
      <c r="N279" s="227"/>
      <c r="O279" s="13"/>
      <c r="R279" s="228"/>
    </row>
    <row r="280" spans="1:26">
      <c r="A280" s="201"/>
      <c r="B280" s="202"/>
      <c r="C280" s="202"/>
      <c r="D280" s="206"/>
      <c r="E280" s="203"/>
      <c r="F280" s="204"/>
      <c r="G280" s="203"/>
      <c r="H280" s="203"/>
      <c r="I280" s="224"/>
      <c r="J280" s="225"/>
      <c r="K280" s="225"/>
      <c r="L280" s="119"/>
      <c r="M280" s="226"/>
      <c r="N280" s="227"/>
      <c r="O280" s="13"/>
      <c r="R280" s="228"/>
    </row>
    <row r="281" spans="1:26">
      <c r="A281" s="201"/>
      <c r="B281" s="192" t="s">
        <v>781</v>
      </c>
      <c r="O281" s="13"/>
      <c r="R281" s="228"/>
    </row>
    <row r="282" spans="1:26">
      <c r="R282" s="228"/>
    </row>
    <row r="283" spans="1:26">
      <c r="R283" s="228"/>
    </row>
    <row r="284" spans="1:26">
      <c r="R284" s="228"/>
    </row>
    <row r="285" spans="1:26">
      <c r="R285" s="228"/>
    </row>
    <row r="286" spans="1:26">
      <c r="R286" s="228"/>
    </row>
    <row r="287" spans="1:26">
      <c r="R287" s="228"/>
    </row>
    <row r="288" spans="1:26">
      <c r="R288" s="228"/>
    </row>
    <row r="298" spans="1:6">
      <c r="A298" s="207"/>
    </row>
    <row r="299" spans="1:6">
      <c r="A299" s="207"/>
      <c r="F299" s="458"/>
    </row>
    <row r="300" spans="1:6">
      <c r="A300" s="203"/>
    </row>
  </sheetData>
  <autoFilter ref="R1:R296"/>
  <mergeCells count="21">
    <mergeCell ref="O61:O62"/>
    <mergeCell ref="P61:P62"/>
    <mergeCell ref="A61:A62"/>
    <mergeCell ref="B61:B62"/>
    <mergeCell ref="J61:J62"/>
    <mergeCell ref="M61:M62"/>
    <mergeCell ref="N61:N62"/>
    <mergeCell ref="P57:P58"/>
    <mergeCell ref="A59:A60"/>
    <mergeCell ref="B59:B60"/>
    <mergeCell ref="J59:J60"/>
    <mergeCell ref="M59:M60"/>
    <mergeCell ref="N59:N60"/>
    <mergeCell ref="O59:O60"/>
    <mergeCell ref="P59:P60"/>
    <mergeCell ref="A57:A58"/>
    <mergeCell ref="B57:B58"/>
    <mergeCell ref="J57:J58"/>
    <mergeCell ref="M57:M58"/>
    <mergeCell ref="N57:N58"/>
    <mergeCell ref="O57:O58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2021-04-09T02:22:03Z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