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F&amp;O)'!$R$1:$R$308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71" i="7"/>
  <c r="K71"/>
  <c r="L43"/>
  <c r="K43"/>
  <c r="L70"/>
  <c r="K70"/>
  <c r="L69"/>
  <c r="K69"/>
  <c r="K96"/>
  <c r="M96" s="1"/>
  <c r="K94"/>
  <c r="M94" s="1"/>
  <c r="K93"/>
  <c r="M93" s="1"/>
  <c r="K95"/>
  <c r="M95" s="1"/>
  <c r="K92"/>
  <c r="M92" s="1"/>
  <c r="K88"/>
  <c r="M88" s="1"/>
  <c r="K91"/>
  <c r="M91" s="1"/>
  <c r="L42"/>
  <c r="K42"/>
  <c r="L68"/>
  <c r="K68"/>
  <c r="L67"/>
  <c r="K67"/>
  <c r="L66"/>
  <c r="K66"/>
  <c r="L36"/>
  <c r="K36"/>
  <c r="K39"/>
  <c r="L39"/>
  <c r="L38"/>
  <c r="K38"/>
  <c r="L37"/>
  <c r="K37"/>
  <c r="L65"/>
  <c r="K65"/>
  <c r="K14"/>
  <c r="L14"/>
  <c r="K85"/>
  <c r="M85" s="1"/>
  <c r="K87"/>
  <c r="M87" s="1"/>
  <c r="K86"/>
  <c r="M86" s="1"/>
  <c r="L35"/>
  <c r="K35"/>
  <c r="L26"/>
  <c r="K26"/>
  <c r="K286"/>
  <c r="L286" s="1"/>
  <c r="L34"/>
  <c r="K34"/>
  <c r="L33"/>
  <c r="K33"/>
  <c r="L32"/>
  <c r="K32"/>
  <c r="L64"/>
  <c r="K64"/>
  <c r="L63"/>
  <c r="K63"/>
  <c r="K84"/>
  <c r="M84" s="1"/>
  <c r="K83"/>
  <c r="M83" s="1"/>
  <c r="L62"/>
  <c r="K62"/>
  <c r="L27"/>
  <c r="K27"/>
  <c r="K82"/>
  <c r="M82" s="1"/>
  <c r="L61"/>
  <c r="K61"/>
  <c r="L60"/>
  <c r="K60"/>
  <c r="L56"/>
  <c r="K57"/>
  <c r="K56"/>
  <c r="L11"/>
  <c r="K11"/>
  <c r="L12"/>
  <c r="K12"/>
  <c r="L13"/>
  <c r="K13"/>
  <c r="K58"/>
  <c r="L58"/>
  <c r="K59"/>
  <c r="L59"/>
  <c r="K81"/>
  <c r="M81" s="1"/>
  <c r="K80"/>
  <c r="M80" s="1"/>
  <c r="L30"/>
  <c r="K30"/>
  <c r="L29"/>
  <c r="K29"/>
  <c r="L28"/>
  <c r="K28"/>
  <c r="M71" l="1"/>
  <c r="M43"/>
  <c r="M69"/>
  <c r="M70"/>
  <c r="M67"/>
  <c r="M68"/>
  <c r="M66"/>
  <c r="M42"/>
  <c r="M36"/>
  <c r="M37"/>
  <c r="M39"/>
  <c r="M38"/>
  <c r="M65"/>
  <c r="M14"/>
  <c r="M35"/>
  <c r="M26"/>
  <c r="M33"/>
  <c r="M34"/>
  <c r="M32"/>
  <c r="M64"/>
  <c r="M63"/>
  <c r="M13"/>
  <c r="M11"/>
  <c r="M27"/>
  <c r="M62"/>
  <c r="M61"/>
  <c r="M60"/>
  <c r="M59"/>
  <c r="M12"/>
  <c r="M58"/>
  <c r="M29"/>
  <c r="M28"/>
  <c r="M30"/>
  <c r="L55"/>
  <c r="K55"/>
  <c r="L54"/>
  <c r="K54"/>
  <c r="L106"/>
  <c r="K106"/>
  <c r="K278"/>
  <c r="L278" s="1"/>
  <c r="K258"/>
  <c r="L258" s="1"/>
  <c r="K283"/>
  <c r="L283" s="1"/>
  <c r="K282"/>
  <c r="L282" s="1"/>
  <c r="K285"/>
  <c r="L285" s="1"/>
  <c r="K280"/>
  <c r="L280" s="1"/>
  <c r="M7"/>
  <c r="F268"/>
  <c r="K268" s="1"/>
  <c r="L268" s="1"/>
  <c r="K269"/>
  <c r="L269" s="1"/>
  <c r="K260"/>
  <c r="L260" s="1"/>
  <c r="K263"/>
  <c r="L263" s="1"/>
  <c r="K271"/>
  <c r="L271" s="1"/>
  <c r="F262"/>
  <c r="F261"/>
  <c r="K261" s="1"/>
  <c r="L261" s="1"/>
  <c r="F259"/>
  <c r="K259" s="1"/>
  <c r="L259" s="1"/>
  <c r="F239"/>
  <c r="K239" s="1"/>
  <c r="L239" s="1"/>
  <c r="F191"/>
  <c r="K191" s="1"/>
  <c r="L191" s="1"/>
  <c r="K270"/>
  <c r="L270" s="1"/>
  <c r="K274"/>
  <c r="L274" s="1"/>
  <c r="K275"/>
  <c r="L275" s="1"/>
  <c r="K267"/>
  <c r="L267" s="1"/>
  <c r="K277"/>
  <c r="L277" s="1"/>
  <c r="K273"/>
  <c r="L273" s="1"/>
  <c r="K266"/>
  <c r="L266" s="1"/>
  <c r="K255"/>
  <c r="L255" s="1"/>
  <c r="K257"/>
  <c r="L257" s="1"/>
  <c r="K254"/>
  <c r="L254" s="1"/>
  <c r="K256"/>
  <c r="L256" s="1"/>
  <c r="K185"/>
  <c r="L185" s="1"/>
  <c r="K238"/>
  <c r="L238" s="1"/>
  <c r="K252"/>
  <c r="L252" s="1"/>
  <c r="K253"/>
  <c r="L253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3"/>
  <c r="L243" s="1"/>
  <c r="K241"/>
  <c r="L241" s="1"/>
  <c r="K240"/>
  <c r="L240" s="1"/>
  <c r="K235"/>
  <c r="L235" s="1"/>
  <c r="K234"/>
  <c r="L234" s="1"/>
  <c r="K233"/>
  <c r="L233" s="1"/>
  <c r="K230"/>
  <c r="L230" s="1"/>
  <c r="K229"/>
  <c r="L229" s="1"/>
  <c r="K228"/>
  <c r="L228" s="1"/>
  <c r="K227"/>
  <c r="L227" s="1"/>
  <c r="K226"/>
  <c r="L226" s="1"/>
  <c r="K225"/>
  <c r="L225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3"/>
  <c r="L213" s="1"/>
  <c r="K211"/>
  <c r="L211" s="1"/>
  <c r="K209"/>
  <c r="L209" s="1"/>
  <c r="K207"/>
  <c r="L207" s="1"/>
  <c r="K206"/>
  <c r="L206" s="1"/>
  <c r="K205"/>
  <c r="L205" s="1"/>
  <c r="K203"/>
  <c r="L203" s="1"/>
  <c r="K202"/>
  <c r="L202" s="1"/>
  <c r="K201"/>
  <c r="L201" s="1"/>
  <c r="K200"/>
  <c r="K199"/>
  <c r="L199" s="1"/>
  <c r="K198"/>
  <c r="L198" s="1"/>
  <c r="K196"/>
  <c r="L196" s="1"/>
  <c r="K195"/>
  <c r="L195" s="1"/>
  <c r="K194"/>
  <c r="L194" s="1"/>
  <c r="K193"/>
  <c r="L193" s="1"/>
  <c r="K192"/>
  <c r="L192" s="1"/>
  <c r="H190"/>
  <c r="K190" s="1"/>
  <c r="L190" s="1"/>
  <c r="K187"/>
  <c r="L187" s="1"/>
  <c r="K186"/>
  <c r="L186" s="1"/>
  <c r="K184"/>
  <c r="L184" s="1"/>
  <c r="K183"/>
  <c r="L183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H156"/>
  <c r="K156" s="1"/>
  <c r="L156" s="1"/>
  <c r="F155"/>
  <c r="K155" s="1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D7" i="6"/>
  <c r="K6" i="4"/>
  <c r="K6" i="3"/>
  <c r="L6" i="2"/>
  <c r="M55" i="7" l="1"/>
  <c r="M54"/>
  <c r="M106"/>
</calcChain>
</file>

<file path=xl/sharedStrings.xml><?xml version="1.0" encoding="utf-8"?>
<sst xmlns="http://schemas.openxmlformats.org/spreadsheetml/2006/main" count="2779" uniqueCount="1082">
  <si>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</si>
  <si>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</si>
  <si>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</si>
  <si>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</si>
  <si>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</si>
  <si>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</si>
  <si>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</si>
  <si>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</si>
  <si>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</si>
  <si>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</si>
  <si>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</si>
  <si>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</si>
  <si>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</si>
  <si>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</si>
  <si>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</si>
  <si>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</si>
  <si>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</si>
  <si>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</si>
  <si>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</si>
  <si>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</si>
  <si>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</si>
  <si>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</si>
  <si>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</si>
  <si>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</si>
  <si>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</si>
  <si>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</si>
  <si>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</si>
  <si>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</si>
  <si>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</si>
  <si>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</si>
  <si>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</si>
  <si>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</si>
  <si>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</si>
  <si>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</si>
  <si>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</si>
  <si>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</si>
  <si>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</si>
  <si>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</si>
  <si>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</si>
  <si>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</si>
  <si>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</si>
  <si>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</si>
  <si>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</si>
  <si>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</si>
  <si>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</si>
  <si>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</si>
  <si>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</si>
  <si>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</si>
  <si>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</si>
  <si>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</si>
  <si>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</si>
  <si>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</si>
  <si>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</si>
  <si>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</si>
  <si>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</si>
  <si>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</si>
  <si>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</si>
  <si>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</si>
  <si>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</si>
  <si>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</si>
  <si>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</si>
  <si>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</si>
  <si>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</si>
  <si>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</si>
  <si>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</si>
  <si>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</si>
  <si>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</si>
  <si>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</si>
  <si>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</si>
  <si>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</si>
  <si>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</si>
  <si>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</si>
  <si>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</si>
  <si>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</si>
  <si>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</si>
  <si>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</si>
  <si>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</si>
  <si>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</si>
  <si>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</si>
  <si>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</si>
  <si>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</si>
  <si>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</si>
  <si>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</si>
  <si>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</si>
  <si>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</si>
  <si>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</si>
  <si>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</si>
  <si>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</si>
  <si>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</si>
  <si>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</si>
  <si>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</si>
  <si>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</si>
  <si>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</si>
  <si>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</si>
  <si>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</si>
  <si>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</si>
  <si>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</si>
  <si>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</si>
  <si>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</si>
  <si>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</si>
  <si>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</si>
  <si>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</si>
  <si>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</si>
  <si>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</si>
  <si>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</si>
  <si>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</si>
  <si>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</si>
  <si>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</si>
  <si>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</si>
  <si>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</si>
  <si>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</si>
  <si>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</si>
  <si>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</si>
  <si>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</si>
  <si>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</si>
  <si>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</si>
  <si>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</si>
  <si>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</si>
  <si>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</si>
  <si>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</si>
  <si>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</si>
  <si>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</si>
  <si>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</si>
  <si>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</si>
  <si>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</si>
  <si>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</si>
  <si>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</si>
  <si>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</si>
  <si>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</si>
  <si>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</si>
  <si>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</si>
  <si>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</si>
  <si>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</si>
  <si>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</si>
  <si>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</si>
  <si>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</si>
  <si>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</si>
  <si>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</si>
  <si>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</si>
  <si>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</si>
  <si>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</si>
  <si>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</si>
  <si>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</si>
  <si>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</si>
  <si>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</si>
  <si>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</si>
  <si>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</si>
  <si>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</si>
  <si>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</si>
  <si>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</si>
  <si>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</si>
  <si>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</si>
  <si>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</si>
  <si>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</si>
  <si>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</si>
  <si>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</si>
  <si>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</si>
  <si>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</si>
  <si>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</si>
  <si>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</si>
  <si>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</si>
  <si>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</si>
  <si>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</si>
  <si>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</si>
  <si>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</si>
  <si>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</si>
  <si>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</si>
  <si>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</si>
  <si>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</si>
  <si>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</si>
  <si>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</si>
  <si>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</si>
  <si>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</si>
  <si>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</si>
  <si>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</si>
  <si>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</si>
  <si>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</si>
  <si>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</si>
  <si>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</si>
  <si>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</si>
  <si>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</si>
  <si>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</si>
  <si>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</si>
  <si>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</si>
  <si>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</si>
  <si>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</si>
  <si>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</si>
  <si>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</si>
  <si>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</si>
  <si>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</si>
  <si>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</si>
  <si>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</si>
  <si>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</si>
  <si>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</si>
  <si>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</si>
  <si>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</si>
  <si>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</si>
  <si>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</si>
  <si>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</si>
  <si>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</si>
  <si>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</si>
  <si>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</si>
  <si>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</si>
  <si>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</si>
  <si>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</si>
  <si>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</si>
  <si>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</si>
  <si>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</si>
  <si>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</si>
  <si>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</si>
  <si>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</si>
  <si>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</si>
  <si>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</si>
  <si>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</si>
  <si>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</si>
  <si>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</si>
  <si>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</si>
  <si>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</si>
  <si>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</si>
  <si>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</si>
  <si>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</si>
  <si>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</si>
  <si>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</si>
  <si>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</si>
  <si>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</si>
  <si>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</si>
  <si>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</si>
  <si>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</si>
  <si>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</si>
  <si>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</si>
  <si>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</si>
  <si>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</si>
  <si>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</si>
  <si>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</si>
  <si>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</si>
  <si>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</si>
  <si>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</si>
  <si>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</si>
  <si>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</si>
  <si>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</si>
  <si>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</si>
  <si>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</si>
  <si>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</si>
  <si>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</si>
  <si>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</si>
  <si>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</si>
  <si>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</si>
  <si>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</si>
  <si>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</si>
  <si>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</si>
  <si>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</si>
  <si>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</si>
  <si>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</si>
  <si>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</si>
  <si>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</si>
  <si>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</si>
  <si>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</si>
  <si>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</si>
  <si>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</si>
  <si>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</si>
  <si>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</si>
  <si>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</si>
  <si>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</si>
  <si>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</si>
  <si>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</si>
  <si>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</si>
  <si>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</si>
  <si>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</si>
  <si>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</si>
  <si>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</si>
  <si>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</si>
  <si>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</si>
  <si>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</si>
  <si>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</si>
  <si>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</si>
  <si>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</si>
  <si>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</si>
  <si>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</si>
  <si>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</si>
  <si>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</si>
  <si>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</si>
  <si>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</si>
  <si>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</si>
  <si>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</si>
  <si>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</si>
  <si>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</si>
  <si>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</si>
  <si>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</si>
  <si>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</si>
  <si>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</si>
  <si>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</si>
  <si>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</si>
  <si>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</si>
  <si>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</si>
  <si>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</si>
  <si>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</si>
  <si>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</si>
  <si>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</si>
  <si>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</si>
  <si>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</si>
  <si>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</si>
  <si>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</si>
  <si>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</si>
  <si>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</si>
  <si>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</si>
  <si>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</si>
  <si>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</si>
  <si>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</si>
  <si>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</si>
  <si>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</si>
  <si>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</si>
  <si>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</si>
  <si>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</si>
  <si>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</si>
  <si>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</si>
  <si>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</si>
  <si>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</si>
  <si>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</si>
  <si>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</si>
  <si>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</si>
  <si>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</si>
  <si>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</si>
  <si>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</si>
  <si>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</si>
  <si>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</si>
  <si>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</si>
  <si>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</si>
  <si>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</si>
  <si>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</si>
  <si>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</si>
  <si>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</si>
  <si>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</si>
  <si>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</si>
  <si>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</si>
  <si>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</si>
  <si>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</si>
  <si>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</si>
  <si>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</si>
  <si>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</si>
  <si>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</si>
  <si>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</si>
  <si>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</si>
  <si>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</si>
  <si>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</si>
  <si>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</si>
  <si>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</si>
  <si>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</si>
  <si>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</si>
  <si>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</si>
  <si>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</si>
  <si>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</si>
  <si>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</si>
  <si>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</si>
  <si>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</si>
  <si>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</si>
  <si>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</si>
  <si>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</si>
  <si>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</si>
  <si>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</si>
  <si>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</si>
  <si>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</si>
  <si>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</si>
  <si>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</si>
  <si>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</si>
  <si>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</si>
  <si>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</si>
  <si>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</si>
  <si>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</si>
  <si>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</si>
  <si>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</si>
  <si>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</si>
  <si>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</si>
  <si>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</si>
  <si>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</si>
  <si>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</si>
  <si>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</si>
  <si>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</si>
  <si>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</si>
  <si>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</si>
  <si>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</si>
  <si>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</si>
  <si>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</si>
  <si>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</si>
  <si>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</si>
  <si>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</si>
  <si>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</si>
  <si>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</si>
  <si>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</si>
  <si>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</si>
  <si>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</si>
  <si>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</si>
  <si>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</si>
  <si>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</si>
  <si>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</si>
  <si>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</si>
  <si>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</si>
  <si>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</si>
  <si>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</si>
  <si>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</si>
  <si>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</si>
  <si>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</si>
  <si>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</si>
  <si>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</si>
  <si>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</si>
  <si>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</si>
  <si>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</si>
  <si>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</si>
  <si>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</si>
  <si>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</si>
  <si>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</si>
  <si>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</si>
  <si>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</si>
  <si>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</si>
  <si>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</si>
  <si>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</si>
  <si>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</si>
  <si>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</si>
  <si>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</si>
  <si>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</si>
  <si>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</si>
  <si>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</si>
  <si>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</si>
  <si>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</si>
  <si>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</si>
  <si>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</si>
  <si>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</si>
  <si>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</si>
  <si>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</si>
  <si>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</si>
  <si>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</si>
  <si>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</si>
  <si>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</si>
  <si>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</si>
  <si>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</si>
  <si>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</si>
  <si>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</si>
  <si>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</si>
  <si>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</si>
  <si>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</si>
  <si>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</si>
  <si>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</si>
  <si>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</si>
  <si>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</si>
  <si>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</si>
  <si>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</si>
  <si>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</si>
  <si>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</si>
  <si>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</si>
  <si>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</si>
  <si>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</si>
  <si>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</si>
  <si>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</si>
  <si>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</si>
  <si>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</si>
  <si>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</si>
  <si>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</si>
  <si>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</si>
  <si>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</si>
  <si>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</si>
  <si>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</si>
  <si>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</si>
  <si>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</si>
  <si>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</si>
  <si>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</si>
  <si>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</si>
  <si>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</si>
  <si>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</si>
  <si>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</si>
  <si>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</si>
  <si>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</si>
  <si>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</si>
  <si>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</si>
  <si>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</si>
  <si>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</si>
  <si>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</si>
  <si>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</si>
  <si>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</si>
  <si>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</si>
  <si>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</si>
  <si>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</si>
  <si>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</si>
  <si>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</si>
  <si>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</si>
  <si>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</si>
  <si>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</si>
  <si>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</si>
  <si>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</si>
  <si>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</si>
  <si>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</si>
  <si>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</si>
  <si>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</si>
  <si>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</si>
  <si>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</si>
  <si>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</si>
  <si>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</si>
  <si>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</si>
  <si>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</si>
  <si>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</si>
  <si>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</si>
  <si>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</si>
  <si>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</si>
  <si>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</si>
  <si>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</si>
  <si>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</si>
  <si>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</si>
  <si>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</si>
  <si>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</si>
  <si>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</si>
  <si>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</si>
  <si>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</si>
  <si>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</si>
  <si>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</si>
  <si>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</si>
  <si>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</si>
  <si>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</si>
  <si>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</si>
  <si>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</si>
  <si>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</si>
  <si>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</si>
  <si>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</si>
  <si>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</si>
  <si>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</si>
  <si>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</si>
  <si>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</si>
  <si>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</si>
  <si>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</si>
  <si>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</si>
  <si>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</si>
  <si>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</si>
  <si>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</si>
  <si>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</si>
  <si>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</si>
  <si>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</si>
  <si>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</si>
  <si>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</si>
  <si>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</si>
  <si>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</si>
  <si>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</si>
  <si>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</si>
  <si>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</si>
  <si>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</si>
  <si>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</si>
  <si>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</si>
  <si>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</si>
  <si>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</si>
  <si>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</si>
  <si>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</si>
  <si>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</si>
  <si>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</si>
  <si>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</si>
  <si>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</si>
  <si>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</si>
  <si>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</si>
  <si>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</si>
  <si>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</si>
  <si>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</si>
  <si>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</si>
  <si>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</si>
  <si>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</si>
  <si>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</si>
  <si>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</si>
  <si>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</si>
  <si>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</si>
  <si>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</si>
  <si>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</si>
  <si>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</si>
  <si>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</si>
  <si>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</si>
  <si>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</si>
  <si>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</si>
  <si>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</si>
  <si>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</si>
  <si>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</si>
  <si>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</si>
  <si>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</si>
  <si>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</si>
  <si>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</si>
  <si>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</si>
  <si>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</si>
  <si>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</si>
  <si>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</si>
  <si>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</si>
  <si>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</si>
  <si>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</si>
  <si>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</si>
  <si>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</si>
  <si>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</si>
  <si>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</si>
  <si>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</si>
  <si>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</si>
  <si>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</si>
  <si>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</si>
  <si>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</si>
  <si>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</si>
  <si>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</si>
  <si>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</si>
  <si>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</si>
  <si>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</si>
  <si>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</si>
  <si>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</si>
  <si>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</si>
  <si>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</si>
  <si>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</si>
  <si>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</si>
  <si>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</si>
  <si>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</si>
  <si>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</si>
  <si>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</si>
  <si>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</si>
  <si>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</si>
  <si>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</si>
  <si>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</si>
  <si>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</si>
  <si>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</si>
  <si>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</si>
  <si>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</si>
  <si>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</si>
  <si>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</si>
  <si>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</si>
  <si>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</si>
  <si>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</si>
  <si>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</si>
  <si>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</si>
  <si>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</si>
  <si>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</si>
  <si>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</si>
  <si>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</si>
  <si>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</si>
  <si>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</si>
  <si>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</si>
  <si>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</si>
  <si>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</si>
  <si>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</si>
  <si>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</si>
  <si>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</si>
  <si>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</si>
  <si>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</si>
  <si>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</si>
  <si>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</si>
  <si>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</si>
  <si>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</si>
  <si>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</si>
  <si>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</si>
  <si>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</si>
  <si>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</si>
  <si>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</si>
  <si>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</si>
  <si>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</si>
  <si>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</si>
  <si>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</si>
  <si>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</si>
  <si>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</si>
  <si>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</si>
  <si>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</si>
  <si>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</si>
  <si>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</si>
  <si>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</si>
  <si>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</si>
  <si>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</si>
  <si>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</si>
  <si>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</si>
  <si>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</si>
  <si>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</si>
  <si>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</si>
  <si>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</si>
  <si>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</si>
  <si>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</si>
  <si>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</si>
  <si>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</si>
  <si>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</si>
  <si>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</si>
  <si>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</si>
  <si>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</si>
  <si>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</si>
  <si>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</si>
  <si>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</si>
  <si>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</si>
  <si>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</si>
  <si>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</si>
  <si>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</si>
  <si>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</si>
  <si>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</si>
  <si>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</si>
  <si>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</si>
  <si>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</si>
  <si>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</si>
  <si>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</si>
  <si>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</si>
  <si>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</si>
  <si>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</si>
  <si>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</si>
  <si>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</si>
  <si>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</si>
  <si>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</si>
  <si>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</si>
  <si>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</si>
  <si>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</si>
  <si>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</si>
  <si>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</si>
  <si>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</si>
  <si>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</si>
  <si>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</si>
  <si>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</si>
  <si>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</si>
  <si>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</si>
  <si>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</si>
  <si>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</si>
  <si>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</si>
  <si>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</si>
  <si>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</si>
  <si>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</si>
  <si>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</si>
  <si>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</si>
  <si>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</si>
  <si>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</si>
  <si>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</si>
  <si>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</si>
  <si>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</si>
  <si>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</si>
  <si>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</si>
  <si>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</si>
  <si>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</si>
  <si>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</si>
  <si>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</si>
  <si>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</si>
  <si>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</si>
  <si>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</si>
  <si>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</si>
  <si>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</si>
  <si>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</si>
  <si>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</si>
  <si>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</si>
  <si>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</si>
  <si>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</si>
  <si>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</si>
  <si>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</si>
  <si>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</si>
  <si>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</si>
  <si>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</si>
  <si>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</si>
  <si>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</si>
  <si>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</si>
  <si>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</si>
  <si>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</si>
  <si>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</si>
  <si>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</si>
  <si>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</si>
  <si>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</si>
  <si>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</si>
  <si>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</si>
  <si>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</si>
  <si>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</si>
  <si>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</si>
  <si>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</si>
  <si>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</si>
  <si>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</si>
  <si>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</si>
  <si>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</si>
  <si>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</si>
  <si>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</si>
  <si>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</si>
  <si>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</si>
  <si>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</si>
  <si>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</si>
  <si>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</si>
  <si>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</si>
  <si>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</si>
  <si>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</si>
  <si>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</si>
  <si>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</si>
  <si>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</si>
  <si>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</si>
  <si>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</si>
  <si>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</si>
  <si>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</si>
  <si>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</si>
  <si>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</si>
  <si>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</si>
  <si>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</si>
  <si>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</si>
  <si>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</si>
  <si>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</si>
  <si>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</si>
  <si>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</si>
  <si>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</si>
  <si>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</si>
  <si>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</si>
  <si>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</si>
  <si>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</si>
  <si>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</si>
  <si>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</si>
  <si>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</si>
  <si>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</si>
  <si>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</si>
  <si>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</si>
  <si>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</si>
  <si>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</si>
  <si>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</si>
  <si>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</si>
  <si>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</si>
  <si>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</si>
  <si>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</si>
  <si>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</si>
  <si>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</si>
  <si>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</si>
  <si>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</si>
  <si>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</si>
  <si>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</si>
  <si>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</si>
  <si>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</si>
  <si>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</si>
  <si>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</si>
  <si>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</si>
  <si>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</si>
  <si>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</si>
  <si>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</si>
  <si>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</si>
  <si>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</si>
  <si>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</si>
  <si>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</si>
  <si>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</si>
  <si>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</si>
  <si>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</si>
  <si>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</si>
  <si>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</si>
  <si>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</si>
  <si>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</si>
  <si>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</si>
  <si>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</si>
  <si>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</si>
  <si>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</si>
  <si>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</si>
  <si>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</si>
  <si>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</si>
  <si>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</si>
  <si>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</si>
  <si>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</si>
  <si>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</si>
  <si>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OLGA TRADING PRIVATE LIMITED</t>
  </si>
  <si>
    <t>2235-2245</t>
  </si>
  <si>
    <t>2500-2550</t>
  </si>
  <si>
    <t>Profit of Rs.75.10</t>
  </si>
  <si>
    <t>2400-2500</t>
  </si>
  <si>
    <t>1500-1530</t>
  </si>
  <si>
    <t>1800-1850</t>
  </si>
  <si>
    <t>Profit of Rs.65.5</t>
  </si>
  <si>
    <t>Profit of Rs.82.5</t>
  </si>
  <si>
    <t>Part profit of Rs.31/-</t>
  </si>
  <si>
    <t>NIFTY 14600 PE 4-MAR</t>
  </si>
  <si>
    <t>NIFTY MAR FUT</t>
  </si>
  <si>
    <t>Profit of Rs.7/-</t>
  </si>
  <si>
    <t>DRREDDY MAR FUT</t>
  </si>
  <si>
    <t>590-600</t>
  </si>
  <si>
    <t>3780-3820</t>
  </si>
  <si>
    <t>ESCORTS MAR FUT</t>
  </si>
  <si>
    <t>110-115</t>
  </si>
  <si>
    <t>4600-4700</t>
  </si>
  <si>
    <t>Chemical</t>
  </si>
  <si>
    <t>Profit of Rs.29/-</t>
  </si>
  <si>
    <t>Loss of Rs.18/-</t>
  </si>
  <si>
    <t>AXISBANK MAR FUT</t>
  </si>
  <si>
    <t>1720-1750</t>
  </si>
  <si>
    <t>Profit of Rs.47/-</t>
  </si>
  <si>
    <t>Profit of Rs.53/-</t>
  </si>
  <si>
    <t>BANKNIFTY 35000 PE 4-MAR</t>
  </si>
  <si>
    <t>Profit of Rs.120/-</t>
  </si>
  <si>
    <t>Profit of Rs.90/-</t>
  </si>
  <si>
    <t>COLPAL MAR FUT</t>
  </si>
  <si>
    <t>Profit of Rs.12.5/-</t>
  </si>
  <si>
    <t>PIIND MAR FUT</t>
  </si>
  <si>
    <t>Profit of Rs.305/-</t>
  </si>
  <si>
    <t>Retail Research Technical Calls &amp; Fundamental Performance Report for the month of March-2021</t>
  </si>
  <si>
    <t>Loss of Rs.100/-</t>
  </si>
  <si>
    <t>Part Profit of Rs.100/-</t>
  </si>
  <si>
    <t>Loss of Rs.110/-</t>
  </si>
  <si>
    <t>CONCOR MAR FUT</t>
  </si>
  <si>
    <t>Profit of Rs.8/-</t>
  </si>
  <si>
    <t>BANKNIFTY 35400 PE 4-MAR</t>
  </si>
  <si>
    <t>Profit of Rs.115/-</t>
  </si>
  <si>
    <t>SIEMENS MAR FUT</t>
  </si>
  <si>
    <t>Profit of Rs.17.5/-</t>
  </si>
  <si>
    <t>926-930</t>
  </si>
  <si>
    <t>NIFTY 14800 PE 4-MAR</t>
  </si>
  <si>
    <t>Profit of Rs.22.5/-</t>
  </si>
  <si>
    <t>NSE</t>
  </si>
  <si>
    <t>Loss of Rs.48.5/-</t>
  </si>
  <si>
    <t>Loss of Rs. 105/-</t>
  </si>
  <si>
    <t>Loss of Rs. 10/-</t>
  </si>
  <si>
    <t>Profit of Rs.6/-</t>
  </si>
  <si>
    <t>107-110</t>
  </si>
  <si>
    <t>Profit of Rs.14/-</t>
  </si>
  <si>
    <t>Profit of Rs.2.3/-</t>
  </si>
  <si>
    <t>Profit of Rs.60.50/-</t>
  </si>
  <si>
    <t>Part Profit of Rs.4.50/-</t>
  </si>
  <si>
    <t>Profit of Rs.85/-</t>
  </si>
  <si>
    <t>BCP</t>
  </si>
  <si>
    <t>B.C. Power Controls Ltd</t>
  </si>
  <si>
    <t>COMFORT COMMOTRADE PRIVATE LIMITED</t>
  </si>
  <si>
    <t>VERTOZ</t>
  </si>
  <si>
    <t>Vertoz Advertising Ltd</t>
  </si>
  <si>
    <t>625-640</t>
  </si>
  <si>
    <t>Profit of Rs.11.5/-</t>
  </si>
  <si>
    <t>250-255</t>
  </si>
  <si>
    <t>490-495</t>
  </si>
  <si>
    <t>BANKNIFTY 35000 PE 10-MAR</t>
  </si>
  <si>
    <t>BANKNIFTY 35500 PE 10-MAR</t>
  </si>
  <si>
    <t>2250-2270</t>
  </si>
  <si>
    <t>NIFTY 15150 PE 4-MAR</t>
  </si>
  <si>
    <t>Profit of Rs.13/-</t>
  </si>
  <si>
    <t>Profit of Rs.80/-</t>
  </si>
  <si>
    <t>Profit of Rs.12/-</t>
  </si>
  <si>
    <t xml:space="preserve"> Profit of Rs.24.5/-</t>
  </si>
  <si>
    <t xml:space="preserve">MARUTI MAR FUT </t>
  </si>
  <si>
    <t>NIFTY 14500 PE 10-MAR</t>
  </si>
  <si>
    <t>305-310</t>
  </si>
  <si>
    <t>370-365</t>
  </si>
  <si>
    <t>Loss of Rs.8/-</t>
  </si>
  <si>
    <t>Loss of Rs.7.5/-</t>
  </si>
  <si>
    <t>GSS</t>
  </si>
  <si>
    <t>PRISMMEDI</t>
  </si>
  <si>
    <t>MANISH NITIN THAKUR</t>
  </si>
  <si>
    <t>GRAVITON RESEARCH CAPITAL LLP</t>
  </si>
  <si>
    <t>SHREE SHIVSHAKTI PROJECT CONSULTANT PRIVATE LIMITE</t>
  </si>
  <si>
    <t>Profit of Rs.57.5/-</t>
  </si>
  <si>
    <t>GRANULES MAR FUT</t>
  </si>
  <si>
    <t>AMARAJABAT MAR FUT</t>
  </si>
  <si>
    <t>COALINDIA 150 CE MAR</t>
  </si>
  <si>
    <t>5.30-5.50</t>
  </si>
  <si>
    <t>COALINDIA 155 CE MAR</t>
  </si>
  <si>
    <t>4.00-4.20</t>
  </si>
  <si>
    <t>2540-2545</t>
  </si>
  <si>
    <t>2650-2670</t>
  </si>
  <si>
    <t>2770-2780</t>
  </si>
  <si>
    <t>2900-2930</t>
  </si>
  <si>
    <t>105-107</t>
  </si>
  <si>
    <t>Profit of Rs.3.2/-</t>
  </si>
  <si>
    <t>Profit of Rs.5/-</t>
  </si>
  <si>
    <t>Profit of Rs.21.5/-</t>
  </si>
  <si>
    <t xml:space="preserve">NIFTY 14900 PE 10-MAR </t>
  </si>
  <si>
    <t>Profit of Rs.16/-</t>
  </si>
  <si>
    <t>Loss of Rs.45/-</t>
  </si>
  <si>
    <t>ARNOLD</t>
  </si>
  <si>
    <t>INT INFRASTURCTURE PRIVATE LIMITED</t>
  </si>
  <si>
    <t>DECPO</t>
  </si>
  <si>
    <t>SHYAMSUNDER RAMLAL GUPTA</t>
  </si>
  <si>
    <t>SHASHIRANI SHYAMSUNDER GUPTA</t>
  </si>
  <si>
    <t>OZONEWORLD</t>
  </si>
  <si>
    <t>MANISH RAMESHBHAI PATEL</t>
  </si>
  <si>
    <t>BCONCEPTS</t>
  </si>
  <si>
    <t>Brand Concepts Limited</t>
  </si>
  <si>
    <t>BEML Limited</t>
  </si>
  <si>
    <t>XTX MARKETS LLP</t>
  </si>
  <si>
    <t>HARRMALAYA</t>
  </si>
  <si>
    <t>Harrisons  Malayalam Ltd</t>
  </si>
  <si>
    <t>VIJETA STOCK &amp; SHARES SERVICES PRIVATE LIMITED VIJETA  STOCK</t>
  </si>
  <si>
    <t>PALASHSECU</t>
  </si>
  <si>
    <t>Palash Securities  Ltd</t>
  </si>
  <si>
    <t>ZAKI ABBAS NASSER</t>
  </si>
  <si>
    <t>NIFTY 15000 PE 10-MAR</t>
  </si>
  <si>
    <t>BANKNIFTY 35600 PE 10-MAR</t>
  </si>
  <si>
    <t>Profit of Rs.50/-</t>
  </si>
  <si>
    <t>Profit of Rs.65/-</t>
  </si>
  <si>
    <t>Loss of Rs.12/-</t>
  </si>
  <si>
    <t>Profit of Rs.1.95/-</t>
  </si>
  <si>
    <t>101-102</t>
  </si>
  <si>
    <t>1900-1904</t>
  </si>
  <si>
    <t>141-143</t>
  </si>
  <si>
    <t>154-158</t>
  </si>
  <si>
    <t>ABVL</t>
  </si>
  <si>
    <t>SATYANARAYANA PABBATHI</t>
  </si>
  <si>
    <t>SIRISHA PABBATHI</t>
  </si>
  <si>
    <t>AMFL</t>
  </si>
  <si>
    <t>RANA SHIVAM SINGH</t>
  </si>
  <si>
    <t>RAUDRAMUKHI COMMERCE PRIVATE LIMITED</t>
  </si>
  <si>
    <t>BASML</t>
  </si>
  <si>
    <t>HIRAK LEASING &amp; INVESTMENT PRIVATE LIMITED</t>
  </si>
  <si>
    <t>JEWELS ADVISORY SERVICES LLP</t>
  </si>
  <si>
    <t>BRANDREAL</t>
  </si>
  <si>
    <t>LOTUS EDUSERVICES PRIVATE LIMITED</t>
  </si>
  <si>
    <t>POONAM MITTAL</t>
  </si>
  <si>
    <t>CBPL</t>
  </si>
  <si>
    <t>PRANAV HEMANT BHAGAT</t>
  </si>
  <si>
    <t>CFEL</t>
  </si>
  <si>
    <t>ASHISH KUMAR VIJAYVARGEE</t>
  </si>
  <si>
    <t>BABITA SARAOGI</t>
  </si>
  <si>
    <t>HARISH</t>
  </si>
  <si>
    <t>N B TRIVEDI HUF</t>
  </si>
  <si>
    <t>HITECHWIND</t>
  </si>
  <si>
    <t>GOENKA BUSINESS &amp; FINANCE LIMITED</t>
  </si>
  <si>
    <t>VAISHALIBEN RAJESHBHAI MODI</t>
  </si>
  <si>
    <t>JANUSCORP</t>
  </si>
  <si>
    <t>MAITRI</t>
  </si>
  <si>
    <t>AUMIT CAPITAL ADVISORS LIMITED</t>
  </si>
  <si>
    <t>MEDICAPQ</t>
  </si>
  <si>
    <t>ANAND VELUMANI</t>
  </si>
  <si>
    <t>NAVIGANT</t>
  </si>
  <si>
    <t>JAYANTILAL HANSRAJ LODHA</t>
  </si>
  <si>
    <t>OCTAWARE</t>
  </si>
  <si>
    <t>OVERSKUD MULTI ASSET MANAGEMENT PRIVATE LIMITED</t>
  </si>
  <si>
    <t>VINOD HARILAL JHAVERI HUF</t>
  </si>
  <si>
    <t>ARUNKUMAR DASHRATHBHAI PRAJAPATI .</t>
  </si>
  <si>
    <t>ARUN DASHRATHBHAI PRAJAPATI</t>
  </si>
  <si>
    <t>DARSHANGI MANISH PATEL</t>
  </si>
  <si>
    <t>SHIVAAY TRADING COMPANY</t>
  </si>
  <si>
    <t>PRIMEFRESH</t>
  </si>
  <si>
    <t>GURMEETSINGH BHAMRAH</t>
  </si>
  <si>
    <t>AJAYKUMAR AGARWAL AND SONS HUF</t>
  </si>
  <si>
    <t>PRIMESECU</t>
  </si>
  <si>
    <t>STATIN ENTERPRISE LLP</t>
  </si>
  <si>
    <t>JAYAKUMAR NARAYANSWAMI</t>
  </si>
  <si>
    <t>RAM MOONDRA</t>
  </si>
  <si>
    <t>QUADRANT</t>
  </si>
  <si>
    <t>IDBI BANK LIMITED</t>
  </si>
  <si>
    <t>RADHEY</t>
  </si>
  <si>
    <t>RAJESH GANESHVIRRANNA SHETTY</t>
  </si>
  <si>
    <t>SAGARPROD</t>
  </si>
  <si>
    <t>AVANI JASMIN AJMERA</t>
  </si>
  <si>
    <t>SSPNFIN</t>
  </si>
  <si>
    <t>ASHOK KUMAR SINGH</t>
  </si>
  <si>
    <t>SUBASH RAMASHISH MISHRA</t>
  </si>
  <si>
    <t>TILAK</t>
  </si>
  <si>
    <t>BANAS FINANCE LIMITED</t>
  </si>
  <si>
    <t>SONU ARGAL</t>
  </si>
  <si>
    <t>YOGISUNG</t>
  </si>
  <si>
    <t>SHIVA SHAKTI ENCLAVES PRIVATE LIMITED</t>
  </si>
  <si>
    <t>EURO PLUS CAPITAL LIMITED</t>
  </si>
  <si>
    <t>PRATEEK MAHESHWARI</t>
  </si>
  <si>
    <t>KESAR TRACOM INDIA LLP</t>
  </si>
  <si>
    <t>Bharat Petroleum Ltd</t>
  </si>
  <si>
    <t>ICICI PRUDENTIAL MUTUAL FUND A/C ICICI PRUDENTIAL VALUE DISCOVERY FUND</t>
  </si>
  <si>
    <t>CORDSCABLE</t>
  </si>
  <si>
    <t>Cords Cable Industries Li</t>
  </si>
  <si>
    <t>GSS Infotech Limited</t>
  </si>
  <si>
    <t>SHAH HARSHIL KALPESH</t>
  </si>
  <si>
    <t>JAGSNPHARM</t>
  </si>
  <si>
    <t>Jagsonpal Pharma Ltd.</t>
  </si>
  <si>
    <t>ORION STOCKS LTD</t>
  </si>
  <si>
    <t>JAYSREETEA</t>
  </si>
  <si>
    <t>Jayashree Tea Ltd.</t>
  </si>
  <si>
    <t>JUMPNET</t>
  </si>
  <si>
    <t>Jump Networks Limited</t>
  </si>
  <si>
    <t>VANRAJ DADBHAI KAHOR</t>
  </si>
  <si>
    <t>LTS INVESTMENT FUND LTD</t>
  </si>
  <si>
    <t>MEP</t>
  </si>
  <si>
    <t>MEP Infra. Developers Ltd</t>
  </si>
  <si>
    <t>SOHIL CHAND ASSOCIATES</t>
  </si>
  <si>
    <t>ORIENTALTL</t>
  </si>
  <si>
    <t>Oriental Trimex Limited</t>
  </si>
  <si>
    <t>ECOTEK GENERAL TRADING L.L.C</t>
  </si>
  <si>
    <t>NISHCHAYA TRADINGS PRIVATE LIMITED  .</t>
  </si>
  <si>
    <t>PAVNAIND</t>
  </si>
  <si>
    <t>Pavna Industries Limited</t>
  </si>
  <si>
    <t>KAVISH KALRA</t>
  </si>
  <si>
    <t>PRAKASH</t>
  </si>
  <si>
    <t>Prakash Industries Ltd.</t>
  </si>
  <si>
    <t>TFCILTD</t>
  </si>
  <si>
    <t>Tourism Finance Corp</t>
  </si>
  <si>
    <t>TRIUMPH GLOBAL INDIA PRIVATE LIMITED</t>
  </si>
  <si>
    <t>VIKASECO</t>
  </si>
  <si>
    <t>Vikas EcoTech Limited</t>
  </si>
  <si>
    <t>LGOF GLOBAL OPPORTUNITIES LTD</t>
  </si>
  <si>
    <t>VIVIMEDLAB</t>
  </si>
  <si>
    <t>Vivimed Labs Limited</t>
  </si>
  <si>
    <t>ADROIT FINANCIAL SERVICES PVT LTD</t>
  </si>
  <si>
    <t>NK SECURITIES RESEARCH PRIVATE LIMITED</t>
  </si>
  <si>
    <t>ASHIMASYN</t>
  </si>
  <si>
    <t>Ashima Limited</t>
  </si>
  <si>
    <t>ASSET RECONSTRUCTION COMPANY INDIA LIMITED</t>
  </si>
  <si>
    <t>GITA KIRTI AMBANI</t>
  </si>
  <si>
    <t>BPCL TRUST FOR INVESTMENT IN SHARES</t>
  </si>
  <si>
    <t>INFIBEAM</t>
  </si>
  <si>
    <t>Infibeam Avenues Limited</t>
  </si>
  <si>
    <t>RAVI OMPRAKASH AGRAWAL</t>
  </si>
  <si>
    <t>JISLJALEQS</t>
  </si>
  <si>
    <t>Jain Irrigation Systems L</t>
  </si>
  <si>
    <t>KBC ECO FUND</t>
  </si>
  <si>
    <t>ALPHA LEON ENTERPRISES LLP</t>
  </si>
  <si>
    <t>SOHIL CHAND</t>
  </si>
  <si>
    <t>ANJANIKUMAR RL</t>
  </si>
  <si>
    <t>SHACHITA ANJANI KUMAR</t>
  </si>
  <si>
    <t>ALBULA INVESTMENT FUND LTD</t>
  </si>
  <si>
    <t>Profit of Rs.12.50/-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</si>
</sst>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4" fontId="47" fillId="0" borderId="0" applyFont="0" applyFill="0" applyBorder="0" applyAlignment="0" applyProtection="0"/>
  </cellStyleXfs>
  <cellXfs count="569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6" fillId="2" borderId="4" xfId="0" applyNumberFormat="1" applyFont="1" applyFill="1" applyBorder="1" applyAlignment="1">
      <alignment horizontal="left"/>
    </xf>
    <xf numFmtId="168" fontId="46" fillId="14" borderId="11" xfId="0" applyNumberFormat="1" applyFont="1" applyFill="1" applyBorder="1" applyAlignment="1">
      <alignment horizontal="left"/>
    </xf>
    <xf numFmtId="168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6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6" fillId="2" borderId="35" xfId="0" applyNumberFormat="1" applyFont="1" applyFill="1" applyBorder="1" applyAlignment="1">
      <alignment horizontal="center" vertical="center"/>
    </xf>
    <xf numFmtId="166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6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166" fontId="46" fillId="58" borderId="35" xfId="0" applyNumberFormat="1" applyFont="1" applyFill="1" applyBorder="1" applyAlignment="1">
      <alignment horizontal="center" vertical="center"/>
    </xf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5" fontId="46" fillId="58" borderId="35" xfId="0" applyNumberFormat="1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5" fontId="46" fillId="45" borderId="35" xfId="0" applyNumberFormat="1" applyFont="1" applyFill="1" applyBorder="1" applyAlignment="1">
      <alignment horizontal="center" vertical="center"/>
    </xf>
    <xf numFmtId="166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6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70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2" fontId="7" fillId="45" borderId="36" xfId="0" applyNumberFormat="1" applyFont="1" applyFill="1" applyBorder="1" applyAlignment="1">
      <alignment horizontal="center" vertical="center"/>
    </xf>
    <xf numFmtId="170" fontId="7" fillId="45" borderId="35" xfId="0" applyNumberFormat="1" applyFont="1" applyFill="1" applyBorder="1" applyAlignment="1">
      <alignment horizontal="center" vertical="center"/>
    </xf>
    <xf numFmtId="164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1" fontId="46" fillId="2" borderId="35" xfId="0" applyNumberFormat="1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46" fillId="2" borderId="36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165" fontId="46" fillId="2" borderId="36" xfId="0" applyNumberFormat="1" applyFont="1" applyFill="1" applyBorder="1" applyAlignment="1">
      <alignment horizontal="center" vertical="center"/>
    </xf>
    <xf numFmtId="165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  <xf numFmtId="0" fontId="46" fillId="45" borderId="36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165" fontId="46" fillId="45" borderId="36" xfId="0" applyNumberFormat="1" applyFont="1" applyFill="1" applyBorder="1" applyAlignment="1">
      <alignment horizontal="center" vertical="center"/>
    </xf>
    <xf numFmtId="165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164" fontId="7" fillId="45" borderId="36" xfId="160" applyFont="1" applyFill="1" applyBorder="1" applyAlignment="1">
      <alignment horizontal="center" vertical="center"/>
    </xf>
    <xf numFmtId="164" fontId="7" fillId="45" borderId="37" xfId="16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1" sqref="B21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44265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14" sqref="C14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44265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42" t="s">
        <v>16</v>
      </c>
      <c r="B9" s="544" t="s">
        <v>17</v>
      </c>
      <c r="C9" s="544" t="s">
        <v>18</v>
      </c>
      <c r="D9" s="544" t="s">
        <v>833</v>
      </c>
      <c r="E9" s="260" t="s">
        <v>19</v>
      </c>
      <c r="F9" s="260" t="s">
        <v>20</v>
      </c>
      <c r="G9" s="539" t="s">
        <v>21</v>
      </c>
      <c r="H9" s="540"/>
      <c r="I9" s="541"/>
      <c r="J9" s="539" t="s">
        <v>22</v>
      </c>
      <c r="K9" s="540"/>
      <c r="L9" s="541"/>
      <c r="M9" s="260"/>
      <c r="N9" s="267"/>
      <c r="O9" s="267"/>
      <c r="P9" s="267"/>
    </row>
    <row r="10" spans="1:16" ht="59.25" customHeight="1">
      <c r="A10" s="543"/>
      <c r="B10" s="545" t="s">
        <v>17</v>
      </c>
      <c r="C10" s="545"/>
      <c r="D10" s="545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8" t="s">
        <v>35</v>
      </c>
      <c r="D11" s="469">
        <v>44280</v>
      </c>
      <c r="E11" s="284">
        <v>35932.949999999997</v>
      </c>
      <c r="F11" s="284">
        <v>35896.98333333333</v>
      </c>
      <c r="G11" s="296">
        <v>35639.96666666666</v>
      </c>
      <c r="H11" s="296">
        <v>35346.98333333333</v>
      </c>
      <c r="I11" s="296">
        <v>35089.96666666666</v>
      </c>
      <c r="J11" s="296">
        <v>36189.96666666666</v>
      </c>
      <c r="K11" s="296">
        <v>36446.983333333337</v>
      </c>
      <c r="L11" s="296">
        <v>36739.96666666666</v>
      </c>
      <c r="M11" s="283">
        <v>36154</v>
      </c>
      <c r="N11" s="283">
        <v>35604</v>
      </c>
      <c r="O11" s="466">
        <v>2864900</v>
      </c>
      <c r="P11" s="467">
        <v>3.7480987904686028E-2</v>
      </c>
    </row>
    <row r="12" spans="1:16" ht="15">
      <c r="A12" s="263">
        <v>2</v>
      </c>
      <c r="B12" s="362" t="s">
        <v>34</v>
      </c>
      <c r="C12" s="468" t="s">
        <v>36</v>
      </c>
      <c r="D12" s="469">
        <v>44280</v>
      </c>
      <c r="E12" s="297">
        <v>15134.75</v>
      </c>
      <c r="F12" s="297">
        <v>15089.283333333333</v>
      </c>
      <c r="G12" s="298">
        <v>14998.716666666665</v>
      </c>
      <c r="H12" s="298">
        <v>14862.683333333332</v>
      </c>
      <c r="I12" s="298">
        <v>14772.116666666665</v>
      </c>
      <c r="J12" s="298">
        <v>15225.316666666666</v>
      </c>
      <c r="K12" s="298">
        <v>15315.883333333331</v>
      </c>
      <c r="L12" s="298">
        <v>15451.916666666666</v>
      </c>
      <c r="M12" s="285">
        <v>15179.85</v>
      </c>
      <c r="N12" s="285">
        <v>14953.25</v>
      </c>
      <c r="O12" s="300">
        <v>13419900</v>
      </c>
      <c r="P12" s="301">
        <v>-8.820277108249551E-2</v>
      </c>
    </row>
    <row r="13" spans="1:16" ht="15">
      <c r="A13" s="263">
        <v>3</v>
      </c>
      <c r="B13" s="362" t="s">
        <v>34</v>
      </c>
      <c r="C13" s="468" t="s">
        <v>831</v>
      </c>
      <c r="D13" s="469">
        <v>44280</v>
      </c>
      <c r="E13" s="425">
        <v>16695.150000000001</v>
      </c>
      <c r="F13" s="425">
        <v>16630.233333333334</v>
      </c>
      <c r="G13" s="426">
        <v>16523.916666666668</v>
      </c>
      <c r="H13" s="426">
        <v>16352.683333333334</v>
      </c>
      <c r="I13" s="426">
        <v>16246.366666666669</v>
      </c>
      <c r="J13" s="426">
        <v>16801.466666666667</v>
      </c>
      <c r="K13" s="426">
        <v>16907.783333333333</v>
      </c>
      <c r="L13" s="426">
        <v>17079.016666666666</v>
      </c>
      <c r="M13" s="427">
        <v>16736.55</v>
      </c>
      <c r="N13" s="427">
        <v>16459</v>
      </c>
      <c r="O13" s="428">
        <v>19240</v>
      </c>
      <c r="P13" s="429">
        <v>-0.1042830540037244</v>
      </c>
    </row>
    <row r="14" spans="1:16" ht="15">
      <c r="A14" s="263">
        <v>4</v>
      </c>
      <c r="B14" s="382" t="s">
        <v>857</v>
      </c>
      <c r="C14" s="468" t="s">
        <v>735</v>
      </c>
      <c r="D14" s="469">
        <v>44280</v>
      </c>
      <c r="E14" s="297">
        <v>1264.1500000000001</v>
      </c>
      <c r="F14" s="297">
        <v>1260.0833333333335</v>
      </c>
      <c r="G14" s="298">
        <v>1246.2166666666669</v>
      </c>
      <c r="H14" s="298">
        <v>1228.2833333333335</v>
      </c>
      <c r="I14" s="298">
        <v>1214.416666666667</v>
      </c>
      <c r="J14" s="298">
        <v>1278.0166666666669</v>
      </c>
      <c r="K14" s="298">
        <v>1291.8833333333337</v>
      </c>
      <c r="L14" s="298">
        <v>1309.8166666666668</v>
      </c>
      <c r="M14" s="285">
        <v>1273.95</v>
      </c>
      <c r="N14" s="285">
        <v>1242.1500000000001</v>
      </c>
      <c r="O14" s="300">
        <v>353600</v>
      </c>
      <c r="P14" s="301">
        <v>-0.10248112189859762</v>
      </c>
    </row>
    <row r="15" spans="1:16" ht="15">
      <c r="A15" s="263">
        <v>5</v>
      </c>
      <c r="B15" s="362" t="s">
        <v>37</v>
      </c>
      <c r="C15" s="468" t="s">
        <v>38</v>
      </c>
      <c r="D15" s="469">
        <v>44280</v>
      </c>
      <c r="E15" s="297">
        <v>1833.35</v>
      </c>
      <c r="F15" s="297">
        <v>1832.6833333333334</v>
      </c>
      <c r="G15" s="298">
        <v>1801.6666666666667</v>
      </c>
      <c r="H15" s="298">
        <v>1769.9833333333333</v>
      </c>
      <c r="I15" s="298">
        <v>1738.9666666666667</v>
      </c>
      <c r="J15" s="298">
        <v>1864.3666666666668</v>
      </c>
      <c r="K15" s="298">
        <v>1895.3833333333332</v>
      </c>
      <c r="L15" s="298">
        <v>1927.0666666666668</v>
      </c>
      <c r="M15" s="285">
        <v>1863.7</v>
      </c>
      <c r="N15" s="285">
        <v>1801</v>
      </c>
      <c r="O15" s="300">
        <v>3195000</v>
      </c>
      <c r="P15" s="301">
        <v>1.4446737577393237E-2</v>
      </c>
    </row>
    <row r="16" spans="1:16" ht="15">
      <c r="A16" s="263">
        <v>6</v>
      </c>
      <c r="B16" s="362" t="s">
        <v>39</v>
      </c>
      <c r="C16" s="468" t="s">
        <v>40</v>
      </c>
      <c r="D16" s="469">
        <v>44280</v>
      </c>
      <c r="E16" s="297">
        <v>911.05</v>
      </c>
      <c r="F16" s="297">
        <v>913.83333333333337</v>
      </c>
      <c r="G16" s="298">
        <v>894.41666666666674</v>
      </c>
      <c r="H16" s="298">
        <v>877.78333333333342</v>
      </c>
      <c r="I16" s="298">
        <v>858.36666666666679</v>
      </c>
      <c r="J16" s="298">
        <v>930.4666666666667</v>
      </c>
      <c r="K16" s="298">
        <v>949.88333333333344</v>
      </c>
      <c r="L16" s="298">
        <v>966.51666666666665</v>
      </c>
      <c r="M16" s="285">
        <v>933.25</v>
      </c>
      <c r="N16" s="285">
        <v>897.2</v>
      </c>
      <c r="O16" s="300">
        <v>19574000</v>
      </c>
      <c r="P16" s="301">
        <v>2.2529441884280594E-3</v>
      </c>
    </row>
    <row r="17" spans="1:16" ht="15">
      <c r="A17" s="263">
        <v>7</v>
      </c>
      <c r="B17" s="362" t="s">
        <v>39</v>
      </c>
      <c r="C17" s="468" t="s">
        <v>41</v>
      </c>
      <c r="D17" s="469">
        <v>44280</v>
      </c>
      <c r="E17" s="297">
        <v>754.6</v>
      </c>
      <c r="F17" s="297">
        <v>753.58333333333337</v>
      </c>
      <c r="G17" s="298">
        <v>743.51666666666677</v>
      </c>
      <c r="H17" s="298">
        <v>732.43333333333339</v>
      </c>
      <c r="I17" s="298">
        <v>722.36666666666679</v>
      </c>
      <c r="J17" s="298">
        <v>764.66666666666674</v>
      </c>
      <c r="K17" s="298">
        <v>774.73333333333335</v>
      </c>
      <c r="L17" s="298">
        <v>785.81666666666672</v>
      </c>
      <c r="M17" s="285">
        <v>763.65</v>
      </c>
      <c r="N17" s="285">
        <v>742.5</v>
      </c>
      <c r="O17" s="300">
        <v>57702500</v>
      </c>
      <c r="P17" s="301">
        <v>-1.3632478632478632E-2</v>
      </c>
    </row>
    <row r="18" spans="1:16" ht="15">
      <c r="A18" s="263">
        <v>8</v>
      </c>
      <c r="B18" s="362" t="s">
        <v>51</v>
      </c>
      <c r="C18" s="468" t="s">
        <v>226</v>
      </c>
      <c r="D18" s="469">
        <v>44280</v>
      </c>
      <c r="E18" s="297">
        <v>2787.75</v>
      </c>
      <c r="F18" s="297">
        <v>2789.7000000000003</v>
      </c>
      <c r="G18" s="298">
        <v>2761.1500000000005</v>
      </c>
      <c r="H18" s="298">
        <v>2734.55</v>
      </c>
      <c r="I18" s="298">
        <v>2706.0000000000005</v>
      </c>
      <c r="J18" s="298">
        <v>2816.3000000000006</v>
      </c>
      <c r="K18" s="298">
        <v>2844.8500000000008</v>
      </c>
      <c r="L18" s="298">
        <v>2871.4500000000007</v>
      </c>
      <c r="M18" s="285">
        <v>2818.25</v>
      </c>
      <c r="N18" s="285">
        <v>2763.1</v>
      </c>
      <c r="O18" s="300">
        <v>175000</v>
      </c>
      <c r="P18" s="301">
        <v>5.1682692307692304E-2</v>
      </c>
    </row>
    <row r="19" spans="1:16" ht="15">
      <c r="A19" s="263">
        <v>9</v>
      </c>
      <c r="B19" s="362" t="s">
        <v>43</v>
      </c>
      <c r="C19" s="468" t="s">
        <v>44</v>
      </c>
      <c r="D19" s="469">
        <v>44280</v>
      </c>
      <c r="E19" s="297">
        <v>891.95</v>
      </c>
      <c r="F19" s="297">
        <v>895.4666666666667</v>
      </c>
      <c r="G19" s="298">
        <v>878.93333333333339</v>
      </c>
      <c r="H19" s="298">
        <v>865.91666666666674</v>
      </c>
      <c r="I19" s="298">
        <v>849.38333333333344</v>
      </c>
      <c r="J19" s="298">
        <v>908.48333333333335</v>
      </c>
      <c r="K19" s="298">
        <v>925.01666666666665</v>
      </c>
      <c r="L19" s="298">
        <v>938.0333333333333</v>
      </c>
      <c r="M19" s="285">
        <v>912</v>
      </c>
      <c r="N19" s="285">
        <v>882.45</v>
      </c>
      <c r="O19" s="300">
        <v>3128000</v>
      </c>
      <c r="P19" s="301">
        <v>0.13745454545454547</v>
      </c>
    </row>
    <row r="20" spans="1:16" ht="15">
      <c r="A20" s="263">
        <v>10</v>
      </c>
      <c r="B20" s="362" t="s">
        <v>37</v>
      </c>
      <c r="C20" s="468" t="s">
        <v>45</v>
      </c>
      <c r="D20" s="469">
        <v>44280</v>
      </c>
      <c r="E20" s="297">
        <v>290.64999999999998</v>
      </c>
      <c r="F20" s="297">
        <v>289.7</v>
      </c>
      <c r="G20" s="298">
        <v>285.7</v>
      </c>
      <c r="H20" s="298">
        <v>280.75</v>
      </c>
      <c r="I20" s="298">
        <v>276.75</v>
      </c>
      <c r="J20" s="298">
        <v>294.64999999999998</v>
      </c>
      <c r="K20" s="298">
        <v>298.64999999999998</v>
      </c>
      <c r="L20" s="298">
        <v>303.59999999999997</v>
      </c>
      <c r="M20" s="285">
        <v>293.7</v>
      </c>
      <c r="N20" s="285">
        <v>284.75</v>
      </c>
      <c r="O20" s="300">
        <v>15435000</v>
      </c>
      <c r="P20" s="301">
        <v>-5.8275058275058275E-4</v>
      </c>
    </row>
    <row r="21" spans="1:16" ht="15">
      <c r="A21" s="263">
        <v>11</v>
      </c>
      <c r="B21" s="362" t="s">
        <v>51</v>
      </c>
      <c r="C21" s="468" t="s">
        <v>294</v>
      </c>
      <c r="D21" s="469">
        <v>44280</v>
      </c>
      <c r="E21" s="297">
        <v>942.2</v>
      </c>
      <c r="F21" s="297">
        <v>940.06666666666661</v>
      </c>
      <c r="G21" s="298">
        <v>931.58333333333326</v>
      </c>
      <c r="H21" s="298">
        <v>920.9666666666667</v>
      </c>
      <c r="I21" s="298">
        <v>912.48333333333335</v>
      </c>
      <c r="J21" s="298">
        <v>950.68333333333317</v>
      </c>
      <c r="K21" s="298">
        <v>959.16666666666652</v>
      </c>
      <c r="L21" s="298">
        <v>969.78333333333308</v>
      </c>
      <c r="M21" s="285">
        <v>948.55</v>
      </c>
      <c r="N21" s="285">
        <v>929.45</v>
      </c>
      <c r="O21" s="300">
        <v>257950</v>
      </c>
      <c r="P21" s="301">
        <v>-3.4979423868312758E-2</v>
      </c>
    </row>
    <row r="22" spans="1:16" ht="15">
      <c r="A22" s="263">
        <v>12</v>
      </c>
      <c r="B22" s="362" t="s">
        <v>39</v>
      </c>
      <c r="C22" s="468" t="s">
        <v>46</v>
      </c>
      <c r="D22" s="469">
        <v>44280</v>
      </c>
      <c r="E22" s="297">
        <v>2902.45</v>
      </c>
      <c r="F22" s="297">
        <v>2895.15</v>
      </c>
      <c r="G22" s="298">
        <v>2853.3</v>
      </c>
      <c r="H22" s="298">
        <v>2804.15</v>
      </c>
      <c r="I22" s="298">
        <v>2762.3</v>
      </c>
      <c r="J22" s="298">
        <v>2944.3</v>
      </c>
      <c r="K22" s="298">
        <v>2986.1499999999996</v>
      </c>
      <c r="L22" s="298">
        <v>3035.3</v>
      </c>
      <c r="M22" s="285">
        <v>2937</v>
      </c>
      <c r="N22" s="285">
        <v>2846</v>
      </c>
      <c r="O22" s="300">
        <v>1861500</v>
      </c>
      <c r="P22" s="301">
        <v>3.0160486995019369E-2</v>
      </c>
    </row>
    <row r="23" spans="1:16" ht="15">
      <c r="A23" s="263">
        <v>13</v>
      </c>
      <c r="B23" s="362" t="s">
        <v>43</v>
      </c>
      <c r="C23" s="468" t="s">
        <v>47</v>
      </c>
      <c r="D23" s="469">
        <v>44280</v>
      </c>
      <c r="E23" s="297">
        <v>233</v>
      </c>
      <c r="F23" s="297">
        <v>233.9</v>
      </c>
      <c r="G23" s="298">
        <v>229</v>
      </c>
      <c r="H23" s="298">
        <v>225</v>
      </c>
      <c r="I23" s="298">
        <v>220.1</v>
      </c>
      <c r="J23" s="298">
        <v>237.9</v>
      </c>
      <c r="K23" s="298">
        <v>242.80000000000004</v>
      </c>
      <c r="L23" s="298">
        <v>246.8</v>
      </c>
      <c r="M23" s="285">
        <v>238.8</v>
      </c>
      <c r="N23" s="285">
        <v>229.9</v>
      </c>
      <c r="O23" s="300">
        <v>15465000</v>
      </c>
      <c r="P23" s="301">
        <v>1.6431153466973381E-2</v>
      </c>
    </row>
    <row r="24" spans="1:16" ht="15">
      <c r="A24" s="263">
        <v>14</v>
      </c>
      <c r="B24" s="362" t="s">
        <v>43</v>
      </c>
      <c r="C24" s="468" t="s">
        <v>48</v>
      </c>
      <c r="D24" s="469">
        <v>44280</v>
      </c>
      <c r="E24" s="297">
        <v>124.1</v>
      </c>
      <c r="F24" s="297">
        <v>124.83333333333333</v>
      </c>
      <c r="G24" s="298">
        <v>121.36666666666665</v>
      </c>
      <c r="H24" s="298">
        <v>118.63333333333331</v>
      </c>
      <c r="I24" s="298">
        <v>115.16666666666663</v>
      </c>
      <c r="J24" s="298">
        <v>127.56666666666666</v>
      </c>
      <c r="K24" s="298">
        <v>131.03333333333333</v>
      </c>
      <c r="L24" s="298">
        <v>133.76666666666668</v>
      </c>
      <c r="M24" s="285">
        <v>128.30000000000001</v>
      </c>
      <c r="N24" s="285">
        <v>122.1</v>
      </c>
      <c r="O24" s="300">
        <v>45513000</v>
      </c>
      <c r="P24" s="301">
        <v>8.2405821917808222E-2</v>
      </c>
    </row>
    <row r="25" spans="1:16" ht="15">
      <c r="A25" s="263">
        <v>15</v>
      </c>
      <c r="B25" s="362" t="s">
        <v>49</v>
      </c>
      <c r="C25" s="468" t="s">
        <v>50</v>
      </c>
      <c r="D25" s="469">
        <v>44280</v>
      </c>
      <c r="E25" s="297">
        <v>2430.3000000000002</v>
      </c>
      <c r="F25" s="297">
        <v>2426.1666666666665</v>
      </c>
      <c r="G25" s="298">
        <v>2404.3833333333332</v>
      </c>
      <c r="H25" s="298">
        <v>2378.4666666666667</v>
      </c>
      <c r="I25" s="298">
        <v>2356.6833333333334</v>
      </c>
      <c r="J25" s="298">
        <v>2452.083333333333</v>
      </c>
      <c r="K25" s="298">
        <v>2473.8666666666668</v>
      </c>
      <c r="L25" s="298">
        <v>2499.7833333333328</v>
      </c>
      <c r="M25" s="285">
        <v>2447.9499999999998</v>
      </c>
      <c r="N25" s="285">
        <v>2400.25</v>
      </c>
      <c r="O25" s="300">
        <v>6245400</v>
      </c>
      <c r="P25" s="301">
        <v>-3.9582948883557852E-2</v>
      </c>
    </row>
    <row r="26" spans="1:16" ht="15">
      <c r="A26" s="263">
        <v>16</v>
      </c>
      <c r="B26" s="362" t="s">
        <v>53</v>
      </c>
      <c r="C26" s="468" t="s">
        <v>222</v>
      </c>
      <c r="D26" s="469">
        <v>44280</v>
      </c>
      <c r="E26" s="297">
        <v>1239.8499999999999</v>
      </c>
      <c r="F26" s="297">
        <v>1262.1500000000001</v>
      </c>
      <c r="G26" s="298">
        <v>1201.6000000000001</v>
      </c>
      <c r="H26" s="298">
        <v>1163.3500000000001</v>
      </c>
      <c r="I26" s="298">
        <v>1102.8000000000002</v>
      </c>
      <c r="J26" s="298">
        <v>1300.4000000000001</v>
      </c>
      <c r="K26" s="298">
        <v>1360.9500000000003</v>
      </c>
      <c r="L26" s="298">
        <v>1399.2</v>
      </c>
      <c r="M26" s="285">
        <v>1322.7</v>
      </c>
      <c r="N26" s="285">
        <v>1223.9000000000001</v>
      </c>
      <c r="O26" s="300">
        <v>1132000</v>
      </c>
      <c r="P26" s="301">
        <v>0.56461644782308229</v>
      </c>
    </row>
    <row r="27" spans="1:16" ht="15">
      <c r="A27" s="263">
        <v>17</v>
      </c>
      <c r="B27" s="362" t="s">
        <v>51</v>
      </c>
      <c r="C27" s="468" t="s">
        <v>52</v>
      </c>
      <c r="D27" s="469">
        <v>44280</v>
      </c>
      <c r="E27" s="297">
        <v>854.85</v>
      </c>
      <c r="F27" s="297">
        <v>857.88333333333321</v>
      </c>
      <c r="G27" s="298">
        <v>842.76666666666642</v>
      </c>
      <c r="H27" s="298">
        <v>830.68333333333317</v>
      </c>
      <c r="I27" s="298">
        <v>815.56666666666638</v>
      </c>
      <c r="J27" s="298">
        <v>869.96666666666647</v>
      </c>
      <c r="K27" s="298">
        <v>885.08333333333326</v>
      </c>
      <c r="L27" s="298">
        <v>897.16666666666652</v>
      </c>
      <c r="M27" s="285">
        <v>873</v>
      </c>
      <c r="N27" s="285">
        <v>845.8</v>
      </c>
      <c r="O27" s="300">
        <v>9425650</v>
      </c>
      <c r="P27" s="301">
        <v>8.9729431253451127E-4</v>
      </c>
    </row>
    <row r="28" spans="1:16" ht="15">
      <c r="A28" s="263">
        <v>18</v>
      </c>
      <c r="B28" s="362" t="s">
        <v>53</v>
      </c>
      <c r="C28" s="468" t="s">
        <v>54</v>
      </c>
      <c r="D28" s="469">
        <v>44280</v>
      </c>
      <c r="E28" s="297">
        <v>749.45</v>
      </c>
      <c r="F28" s="297">
        <v>751.73333333333346</v>
      </c>
      <c r="G28" s="298">
        <v>741.3666666666669</v>
      </c>
      <c r="H28" s="298">
        <v>733.28333333333342</v>
      </c>
      <c r="I28" s="298">
        <v>722.91666666666686</v>
      </c>
      <c r="J28" s="298">
        <v>759.81666666666695</v>
      </c>
      <c r="K28" s="298">
        <v>770.18333333333351</v>
      </c>
      <c r="L28" s="298">
        <v>778.26666666666699</v>
      </c>
      <c r="M28" s="285">
        <v>762.1</v>
      </c>
      <c r="N28" s="285">
        <v>743.65</v>
      </c>
      <c r="O28" s="300">
        <v>36398400</v>
      </c>
      <c r="P28" s="301">
        <v>-1.426667966591921E-2</v>
      </c>
    </row>
    <row r="29" spans="1:16" ht="15">
      <c r="A29" s="263">
        <v>19</v>
      </c>
      <c r="B29" s="362" t="s">
        <v>43</v>
      </c>
      <c r="C29" s="468" t="s">
        <v>55</v>
      </c>
      <c r="D29" s="469">
        <v>44280</v>
      </c>
      <c r="E29" s="297">
        <v>3817.8</v>
      </c>
      <c r="F29" s="297">
        <v>3813.75</v>
      </c>
      <c r="G29" s="298">
        <v>3793.8</v>
      </c>
      <c r="H29" s="298">
        <v>3769.8</v>
      </c>
      <c r="I29" s="298">
        <v>3749.8500000000004</v>
      </c>
      <c r="J29" s="298">
        <v>3837.75</v>
      </c>
      <c r="K29" s="298">
        <v>3857.7</v>
      </c>
      <c r="L29" s="298">
        <v>3881.7</v>
      </c>
      <c r="M29" s="285">
        <v>3833.7</v>
      </c>
      <c r="N29" s="285">
        <v>3789.75</v>
      </c>
      <c r="O29" s="300">
        <v>2086250</v>
      </c>
      <c r="P29" s="301">
        <v>-1.2659725508755324E-2</v>
      </c>
    </row>
    <row r="30" spans="1:16" ht="15">
      <c r="A30" s="263">
        <v>20</v>
      </c>
      <c r="B30" s="362" t="s">
        <v>56</v>
      </c>
      <c r="C30" s="468" t="s">
        <v>57</v>
      </c>
      <c r="D30" s="469">
        <v>44280</v>
      </c>
      <c r="E30" s="297">
        <v>9999.4500000000007</v>
      </c>
      <c r="F30" s="297">
        <v>10015.1</v>
      </c>
      <c r="G30" s="298">
        <v>9857.0500000000011</v>
      </c>
      <c r="H30" s="298">
        <v>9714.6500000000015</v>
      </c>
      <c r="I30" s="298">
        <v>9556.6000000000022</v>
      </c>
      <c r="J30" s="298">
        <v>10157.5</v>
      </c>
      <c r="K30" s="298">
        <v>10315.549999999999</v>
      </c>
      <c r="L30" s="298">
        <v>10457.949999999999</v>
      </c>
      <c r="M30" s="285">
        <v>10173.15</v>
      </c>
      <c r="N30" s="285">
        <v>9872.7000000000007</v>
      </c>
      <c r="O30" s="300">
        <v>567750</v>
      </c>
      <c r="P30" s="301">
        <v>-1.8582541054451167E-2</v>
      </c>
    </row>
    <row r="31" spans="1:16" ht="15">
      <c r="A31" s="263">
        <v>21</v>
      </c>
      <c r="B31" s="362" t="s">
        <v>56</v>
      </c>
      <c r="C31" s="468" t="s">
        <v>58</v>
      </c>
      <c r="D31" s="469">
        <v>44280</v>
      </c>
      <c r="E31" s="297">
        <v>5445.1</v>
      </c>
      <c r="F31" s="297">
        <v>5425.3833333333341</v>
      </c>
      <c r="G31" s="298">
        <v>5375.7666666666682</v>
      </c>
      <c r="H31" s="298">
        <v>5306.4333333333343</v>
      </c>
      <c r="I31" s="298">
        <v>5256.8166666666684</v>
      </c>
      <c r="J31" s="298">
        <v>5494.7166666666681</v>
      </c>
      <c r="K31" s="298">
        <v>5544.3333333333348</v>
      </c>
      <c r="L31" s="298">
        <v>5613.6666666666679</v>
      </c>
      <c r="M31" s="285">
        <v>5475</v>
      </c>
      <c r="N31" s="285">
        <v>5356.05</v>
      </c>
      <c r="O31" s="300">
        <v>3841500</v>
      </c>
      <c r="P31" s="301">
        <v>-3.1880040322580648E-2</v>
      </c>
    </row>
    <row r="32" spans="1:16" ht="15">
      <c r="A32" s="263">
        <v>22</v>
      </c>
      <c r="B32" s="362" t="s">
        <v>43</v>
      </c>
      <c r="C32" s="468" t="s">
        <v>59</v>
      </c>
      <c r="D32" s="469">
        <v>44280</v>
      </c>
      <c r="E32" s="297">
        <v>1588.15</v>
      </c>
      <c r="F32" s="297">
        <v>1593.9166666666667</v>
      </c>
      <c r="G32" s="298">
        <v>1569.9333333333334</v>
      </c>
      <c r="H32" s="298">
        <v>1551.7166666666667</v>
      </c>
      <c r="I32" s="298">
        <v>1527.7333333333333</v>
      </c>
      <c r="J32" s="298">
        <v>1612.1333333333334</v>
      </c>
      <c r="K32" s="298">
        <v>1636.1166666666666</v>
      </c>
      <c r="L32" s="298">
        <v>1654.3333333333335</v>
      </c>
      <c r="M32" s="285">
        <v>1617.9</v>
      </c>
      <c r="N32" s="285">
        <v>1575.7</v>
      </c>
      <c r="O32" s="300">
        <v>2327600</v>
      </c>
      <c r="P32" s="301">
        <v>-2.2673832717500841E-2</v>
      </c>
    </row>
    <row r="33" spans="1:16" ht="15">
      <c r="A33" s="263">
        <v>23</v>
      </c>
      <c r="B33" s="362" t="s">
        <v>53</v>
      </c>
      <c r="C33" s="468" t="s">
        <v>229</v>
      </c>
      <c r="D33" s="469">
        <v>44280</v>
      </c>
      <c r="E33" s="297">
        <v>352</v>
      </c>
      <c r="F33" s="297">
        <v>352.7166666666667</v>
      </c>
      <c r="G33" s="298">
        <v>346.53333333333342</v>
      </c>
      <c r="H33" s="298">
        <v>341.06666666666672</v>
      </c>
      <c r="I33" s="298">
        <v>334.88333333333344</v>
      </c>
      <c r="J33" s="298">
        <v>358.18333333333339</v>
      </c>
      <c r="K33" s="298">
        <v>364.36666666666667</v>
      </c>
      <c r="L33" s="298">
        <v>369.83333333333337</v>
      </c>
      <c r="M33" s="285">
        <v>358.9</v>
      </c>
      <c r="N33" s="285">
        <v>347.25</v>
      </c>
      <c r="O33" s="300">
        <v>19144800</v>
      </c>
      <c r="P33" s="301">
        <v>-8.4546735556599345E-4</v>
      </c>
    </row>
    <row r="34" spans="1:16" ht="15">
      <c r="A34" s="263">
        <v>24</v>
      </c>
      <c r="B34" s="362" t="s">
        <v>53</v>
      </c>
      <c r="C34" s="468" t="s">
        <v>60</v>
      </c>
      <c r="D34" s="469">
        <v>44280</v>
      </c>
      <c r="E34" s="297">
        <v>81.05</v>
      </c>
      <c r="F34" s="297">
        <v>81.666666666666671</v>
      </c>
      <c r="G34" s="298">
        <v>78.38333333333334</v>
      </c>
      <c r="H34" s="298">
        <v>75.716666666666669</v>
      </c>
      <c r="I34" s="298">
        <v>72.433333333333337</v>
      </c>
      <c r="J34" s="298">
        <v>84.333333333333343</v>
      </c>
      <c r="K34" s="298">
        <v>87.616666666666674</v>
      </c>
      <c r="L34" s="298">
        <v>90.283333333333346</v>
      </c>
      <c r="M34" s="285">
        <v>84.95</v>
      </c>
      <c r="N34" s="285">
        <v>79</v>
      </c>
      <c r="O34" s="300">
        <v>116251200</v>
      </c>
      <c r="P34" s="301">
        <v>-3.3180889364600563E-2</v>
      </c>
    </row>
    <row r="35" spans="1:16" ht="15">
      <c r="A35" s="263">
        <v>25</v>
      </c>
      <c r="B35" s="362" t="s">
        <v>49</v>
      </c>
      <c r="C35" s="468" t="s">
        <v>62</v>
      </c>
      <c r="D35" s="469">
        <v>44280</v>
      </c>
      <c r="E35" s="297">
        <v>1512.6</v>
      </c>
      <c r="F35" s="297">
        <v>1511.6833333333334</v>
      </c>
      <c r="G35" s="298">
        <v>1504.3666666666668</v>
      </c>
      <c r="H35" s="298">
        <v>1496.1333333333334</v>
      </c>
      <c r="I35" s="298">
        <v>1488.8166666666668</v>
      </c>
      <c r="J35" s="298">
        <v>1519.9166666666667</v>
      </c>
      <c r="K35" s="298">
        <v>1527.2333333333333</v>
      </c>
      <c r="L35" s="298">
        <v>1535.4666666666667</v>
      </c>
      <c r="M35" s="285">
        <v>1519</v>
      </c>
      <c r="N35" s="285">
        <v>1503.45</v>
      </c>
      <c r="O35" s="300">
        <v>1361800</v>
      </c>
      <c r="P35" s="301">
        <v>-5.6224899598393578E-3</v>
      </c>
    </row>
    <row r="36" spans="1:16" ht="15">
      <c r="A36" s="263">
        <v>26</v>
      </c>
      <c r="B36" s="362" t="s">
        <v>63</v>
      </c>
      <c r="C36" s="468" t="s">
        <v>64</v>
      </c>
      <c r="D36" s="469">
        <v>44280</v>
      </c>
      <c r="E36" s="297">
        <v>140.1</v>
      </c>
      <c r="F36" s="297">
        <v>142.41666666666666</v>
      </c>
      <c r="G36" s="298">
        <v>137.23333333333332</v>
      </c>
      <c r="H36" s="298">
        <v>134.36666666666667</v>
      </c>
      <c r="I36" s="298">
        <v>129.18333333333334</v>
      </c>
      <c r="J36" s="298">
        <v>145.2833333333333</v>
      </c>
      <c r="K36" s="298">
        <v>150.46666666666664</v>
      </c>
      <c r="L36" s="298">
        <v>153.33333333333329</v>
      </c>
      <c r="M36" s="285">
        <v>147.6</v>
      </c>
      <c r="N36" s="285">
        <v>139.55000000000001</v>
      </c>
      <c r="O36" s="300">
        <v>39231200</v>
      </c>
      <c r="P36" s="301">
        <v>9.3875821148548422E-2</v>
      </c>
    </row>
    <row r="37" spans="1:16" ht="15">
      <c r="A37" s="263">
        <v>27</v>
      </c>
      <c r="B37" s="362" t="s">
        <v>49</v>
      </c>
      <c r="C37" s="468" t="s">
        <v>65</v>
      </c>
      <c r="D37" s="469">
        <v>44280</v>
      </c>
      <c r="E37" s="297">
        <v>719.05</v>
      </c>
      <c r="F37" s="297">
        <v>723.26666666666677</v>
      </c>
      <c r="G37" s="298">
        <v>712.03333333333353</v>
      </c>
      <c r="H37" s="298">
        <v>705.01666666666677</v>
      </c>
      <c r="I37" s="298">
        <v>693.78333333333353</v>
      </c>
      <c r="J37" s="298">
        <v>730.28333333333353</v>
      </c>
      <c r="K37" s="298">
        <v>741.51666666666688</v>
      </c>
      <c r="L37" s="298">
        <v>748.53333333333353</v>
      </c>
      <c r="M37" s="285">
        <v>734.5</v>
      </c>
      <c r="N37" s="285">
        <v>716.25</v>
      </c>
      <c r="O37" s="300">
        <v>3339600</v>
      </c>
      <c r="P37" s="301">
        <v>6.965174129353234E-3</v>
      </c>
    </row>
    <row r="38" spans="1:16" ht="15">
      <c r="A38" s="263">
        <v>28</v>
      </c>
      <c r="B38" s="362" t="s">
        <v>43</v>
      </c>
      <c r="C38" s="468" t="s">
        <v>66</v>
      </c>
      <c r="D38" s="469">
        <v>44280</v>
      </c>
      <c r="E38" s="297">
        <v>614.29999999999995</v>
      </c>
      <c r="F38" s="297">
        <v>617.7833333333333</v>
      </c>
      <c r="G38" s="298">
        <v>603.56666666666661</v>
      </c>
      <c r="H38" s="298">
        <v>592.83333333333326</v>
      </c>
      <c r="I38" s="298">
        <v>578.61666666666656</v>
      </c>
      <c r="J38" s="298">
        <v>628.51666666666665</v>
      </c>
      <c r="K38" s="298">
        <v>642.73333333333335</v>
      </c>
      <c r="L38" s="298">
        <v>653.4666666666667</v>
      </c>
      <c r="M38" s="285">
        <v>632</v>
      </c>
      <c r="N38" s="285">
        <v>607.04999999999995</v>
      </c>
      <c r="O38" s="300">
        <v>6328500</v>
      </c>
      <c r="P38" s="301">
        <v>-1.7237363149312835E-2</v>
      </c>
    </row>
    <row r="39" spans="1:16" ht="15">
      <c r="A39" s="263">
        <v>29</v>
      </c>
      <c r="B39" s="362" t="s">
        <v>67</v>
      </c>
      <c r="C39" s="468" t="s">
        <v>68</v>
      </c>
      <c r="D39" s="469">
        <v>44280</v>
      </c>
      <c r="E39" s="297">
        <v>524.79999999999995</v>
      </c>
      <c r="F39" s="297">
        <v>525.19999999999993</v>
      </c>
      <c r="G39" s="298">
        <v>516.64999999999986</v>
      </c>
      <c r="H39" s="298">
        <v>508.49999999999989</v>
      </c>
      <c r="I39" s="298">
        <v>499.94999999999982</v>
      </c>
      <c r="J39" s="298">
        <v>533.34999999999991</v>
      </c>
      <c r="K39" s="298">
        <v>541.89999999999986</v>
      </c>
      <c r="L39" s="298">
        <v>550.04999999999995</v>
      </c>
      <c r="M39" s="285">
        <v>533.75</v>
      </c>
      <c r="N39" s="285">
        <v>517.04999999999995</v>
      </c>
      <c r="O39" s="300">
        <v>109316358</v>
      </c>
      <c r="P39" s="301">
        <v>-6.192575640292128E-3</v>
      </c>
    </row>
    <row r="40" spans="1:16" ht="15">
      <c r="A40" s="263">
        <v>30</v>
      </c>
      <c r="B40" s="362" t="s">
        <v>63</v>
      </c>
      <c r="C40" s="468" t="s">
        <v>69</v>
      </c>
      <c r="D40" s="469">
        <v>44280</v>
      </c>
      <c r="E40" s="297">
        <v>55.2</v>
      </c>
      <c r="F40" s="297">
        <v>54.966666666666661</v>
      </c>
      <c r="G40" s="298">
        <v>53.533333333333324</v>
      </c>
      <c r="H40" s="298">
        <v>51.86666666666666</v>
      </c>
      <c r="I40" s="298">
        <v>50.433333333333323</v>
      </c>
      <c r="J40" s="298">
        <v>56.633333333333326</v>
      </c>
      <c r="K40" s="298">
        <v>58.066666666666663</v>
      </c>
      <c r="L40" s="298">
        <v>59.733333333333327</v>
      </c>
      <c r="M40" s="285">
        <v>56.4</v>
      </c>
      <c r="N40" s="285">
        <v>53.3</v>
      </c>
      <c r="O40" s="300">
        <v>111258000</v>
      </c>
      <c r="P40" s="301">
        <v>-4.2645464401879295E-2</v>
      </c>
    </row>
    <row r="41" spans="1:16" ht="15">
      <c r="A41" s="263">
        <v>31</v>
      </c>
      <c r="B41" s="362" t="s">
        <v>51</v>
      </c>
      <c r="C41" s="468" t="s">
        <v>70</v>
      </c>
      <c r="D41" s="469">
        <v>44280</v>
      </c>
      <c r="E41" s="297">
        <v>391.2</v>
      </c>
      <c r="F41" s="297">
        <v>392.4666666666667</v>
      </c>
      <c r="G41" s="298">
        <v>386.73333333333341</v>
      </c>
      <c r="H41" s="298">
        <v>382.26666666666671</v>
      </c>
      <c r="I41" s="298">
        <v>376.53333333333342</v>
      </c>
      <c r="J41" s="298">
        <v>396.93333333333339</v>
      </c>
      <c r="K41" s="298">
        <v>402.66666666666674</v>
      </c>
      <c r="L41" s="298">
        <v>407.13333333333338</v>
      </c>
      <c r="M41" s="285">
        <v>398.2</v>
      </c>
      <c r="N41" s="285">
        <v>388</v>
      </c>
      <c r="O41" s="300">
        <v>15030500</v>
      </c>
      <c r="P41" s="301">
        <v>1.8547381546134663E-2</v>
      </c>
    </row>
    <row r="42" spans="1:16" ht="15">
      <c r="A42" s="263">
        <v>32</v>
      </c>
      <c r="B42" s="362" t="s">
        <v>43</v>
      </c>
      <c r="C42" s="468" t="s">
        <v>71</v>
      </c>
      <c r="D42" s="469">
        <v>44280</v>
      </c>
      <c r="E42" s="297">
        <v>15037.95</v>
      </c>
      <c r="F42" s="297">
        <v>15082.816666666668</v>
      </c>
      <c r="G42" s="298">
        <v>14895.783333333335</v>
      </c>
      <c r="H42" s="298">
        <v>14753.616666666667</v>
      </c>
      <c r="I42" s="298">
        <v>14566.583333333334</v>
      </c>
      <c r="J42" s="298">
        <v>15224.983333333335</v>
      </c>
      <c r="K42" s="298">
        <v>15412.016666666668</v>
      </c>
      <c r="L42" s="298">
        <v>15554.183333333336</v>
      </c>
      <c r="M42" s="285">
        <v>15269.85</v>
      </c>
      <c r="N42" s="285">
        <v>14940.65</v>
      </c>
      <c r="O42" s="300">
        <v>92950</v>
      </c>
      <c r="P42" s="301">
        <v>1.0326086956521738E-2</v>
      </c>
    </row>
    <row r="43" spans="1:16" ht="15">
      <c r="A43" s="263">
        <v>33</v>
      </c>
      <c r="B43" s="362" t="s">
        <v>72</v>
      </c>
      <c r="C43" s="468" t="s">
        <v>73</v>
      </c>
      <c r="D43" s="469">
        <v>44280</v>
      </c>
      <c r="E43" s="297">
        <v>444.9</v>
      </c>
      <c r="F43" s="297">
        <v>444.83333333333331</v>
      </c>
      <c r="G43" s="298">
        <v>436.06666666666661</v>
      </c>
      <c r="H43" s="298">
        <v>427.23333333333329</v>
      </c>
      <c r="I43" s="298">
        <v>418.46666666666658</v>
      </c>
      <c r="J43" s="298">
        <v>453.66666666666663</v>
      </c>
      <c r="K43" s="298">
        <v>462.43333333333339</v>
      </c>
      <c r="L43" s="298">
        <v>471.26666666666665</v>
      </c>
      <c r="M43" s="285">
        <v>453.6</v>
      </c>
      <c r="N43" s="285">
        <v>436</v>
      </c>
      <c r="O43" s="300">
        <v>49429800</v>
      </c>
      <c r="P43" s="301">
        <v>0.86492359932088281</v>
      </c>
    </row>
    <row r="44" spans="1:16" ht="15">
      <c r="A44" s="263">
        <v>34</v>
      </c>
      <c r="B44" s="362" t="s">
        <v>49</v>
      </c>
      <c r="C44" s="468" t="s">
        <v>74</v>
      </c>
      <c r="D44" s="469">
        <v>44280</v>
      </c>
      <c r="E44" s="297">
        <v>3446.35</v>
      </c>
      <c r="F44" s="297">
        <v>3451.5166666666664</v>
      </c>
      <c r="G44" s="298">
        <v>3410.1333333333328</v>
      </c>
      <c r="H44" s="298">
        <v>3373.9166666666665</v>
      </c>
      <c r="I44" s="298">
        <v>3332.5333333333328</v>
      </c>
      <c r="J44" s="298">
        <v>3487.7333333333327</v>
      </c>
      <c r="K44" s="298">
        <v>3529.1166666666659</v>
      </c>
      <c r="L44" s="298">
        <v>3565.3333333333326</v>
      </c>
      <c r="M44" s="285">
        <v>3492.9</v>
      </c>
      <c r="N44" s="285">
        <v>3415.3</v>
      </c>
      <c r="O44" s="300">
        <v>2483200</v>
      </c>
      <c r="P44" s="301">
        <v>3.2258064516129031E-2</v>
      </c>
    </row>
    <row r="45" spans="1:16" ht="15">
      <c r="A45" s="263">
        <v>35</v>
      </c>
      <c r="B45" s="362" t="s">
        <v>51</v>
      </c>
      <c r="C45" s="468" t="s">
        <v>75</v>
      </c>
      <c r="D45" s="469">
        <v>44280</v>
      </c>
      <c r="E45" s="297">
        <v>444.95</v>
      </c>
      <c r="F45" s="297">
        <v>447.01666666666671</v>
      </c>
      <c r="G45" s="298">
        <v>440.03333333333342</v>
      </c>
      <c r="H45" s="298">
        <v>435.11666666666673</v>
      </c>
      <c r="I45" s="298">
        <v>428.13333333333344</v>
      </c>
      <c r="J45" s="298">
        <v>451.93333333333339</v>
      </c>
      <c r="K45" s="298">
        <v>458.91666666666663</v>
      </c>
      <c r="L45" s="298">
        <v>463.83333333333337</v>
      </c>
      <c r="M45" s="285">
        <v>454</v>
      </c>
      <c r="N45" s="285">
        <v>442.1</v>
      </c>
      <c r="O45" s="300">
        <v>11299200</v>
      </c>
      <c r="P45" s="301">
        <v>4.4326962179747867E-2</v>
      </c>
    </row>
    <row r="46" spans="1:16" ht="15">
      <c r="A46" s="263">
        <v>36</v>
      </c>
      <c r="B46" s="362" t="s">
        <v>53</v>
      </c>
      <c r="C46" s="468" t="s">
        <v>76</v>
      </c>
      <c r="D46" s="469">
        <v>44280</v>
      </c>
      <c r="E46" s="297">
        <v>160.44999999999999</v>
      </c>
      <c r="F46" s="297">
        <v>161.1</v>
      </c>
      <c r="G46" s="298">
        <v>157.19999999999999</v>
      </c>
      <c r="H46" s="298">
        <v>153.94999999999999</v>
      </c>
      <c r="I46" s="298">
        <v>150.04999999999998</v>
      </c>
      <c r="J46" s="298">
        <v>164.35</v>
      </c>
      <c r="K46" s="298">
        <v>168.25000000000003</v>
      </c>
      <c r="L46" s="298">
        <v>171.5</v>
      </c>
      <c r="M46" s="285">
        <v>165</v>
      </c>
      <c r="N46" s="285">
        <v>157.85</v>
      </c>
      <c r="O46" s="300">
        <v>54340200</v>
      </c>
      <c r="P46" s="301">
        <v>-2.546968816579508E-2</v>
      </c>
    </row>
    <row r="47" spans="1:16" ht="15">
      <c r="A47" s="263">
        <v>37</v>
      </c>
      <c r="B47" s="362" t="s">
        <v>56</v>
      </c>
      <c r="C47" s="468" t="s">
        <v>81</v>
      </c>
      <c r="D47" s="469">
        <v>44280</v>
      </c>
      <c r="E47" s="297">
        <v>542.35</v>
      </c>
      <c r="F47" s="297">
        <v>540.86666666666667</v>
      </c>
      <c r="G47" s="298">
        <v>532.48333333333335</v>
      </c>
      <c r="H47" s="298">
        <v>522.61666666666667</v>
      </c>
      <c r="I47" s="298">
        <v>514.23333333333335</v>
      </c>
      <c r="J47" s="298">
        <v>550.73333333333335</v>
      </c>
      <c r="K47" s="298">
        <v>559.11666666666679</v>
      </c>
      <c r="L47" s="298">
        <v>568.98333333333335</v>
      </c>
      <c r="M47" s="285">
        <v>549.25</v>
      </c>
      <c r="N47" s="285">
        <v>531</v>
      </c>
      <c r="O47" s="300">
        <v>4925000</v>
      </c>
      <c r="P47" s="301">
        <v>4.9547149706979224E-2</v>
      </c>
    </row>
    <row r="48" spans="1:16" ht="15">
      <c r="A48" s="263">
        <v>38</v>
      </c>
      <c r="B48" s="382" t="s">
        <v>51</v>
      </c>
      <c r="C48" s="468" t="s">
        <v>82</v>
      </c>
      <c r="D48" s="469">
        <v>44280</v>
      </c>
      <c r="E48" s="297">
        <v>801.55</v>
      </c>
      <c r="F48" s="297">
        <v>805.58333333333337</v>
      </c>
      <c r="G48" s="298">
        <v>792.66666666666674</v>
      </c>
      <c r="H48" s="298">
        <v>783.78333333333342</v>
      </c>
      <c r="I48" s="298">
        <v>770.86666666666679</v>
      </c>
      <c r="J48" s="298">
        <v>814.4666666666667</v>
      </c>
      <c r="K48" s="298">
        <v>827.38333333333344</v>
      </c>
      <c r="L48" s="298">
        <v>836.26666666666665</v>
      </c>
      <c r="M48" s="285">
        <v>818.5</v>
      </c>
      <c r="N48" s="285">
        <v>796.7</v>
      </c>
      <c r="O48" s="300">
        <v>11557000</v>
      </c>
      <c r="P48" s="301">
        <v>8.3938294010889297E-3</v>
      </c>
    </row>
    <row r="49" spans="1:16" ht="15">
      <c r="A49" s="263">
        <v>39</v>
      </c>
      <c r="B49" s="362" t="s">
        <v>39</v>
      </c>
      <c r="C49" s="468" t="s">
        <v>83</v>
      </c>
      <c r="D49" s="469">
        <v>44280</v>
      </c>
      <c r="E49" s="297">
        <v>147.55000000000001</v>
      </c>
      <c r="F49" s="297">
        <v>147.83333333333334</v>
      </c>
      <c r="G49" s="298">
        <v>143.9666666666667</v>
      </c>
      <c r="H49" s="298">
        <v>140.38333333333335</v>
      </c>
      <c r="I49" s="298">
        <v>136.51666666666671</v>
      </c>
      <c r="J49" s="298">
        <v>151.41666666666669</v>
      </c>
      <c r="K49" s="298">
        <v>155.2833333333333</v>
      </c>
      <c r="L49" s="298">
        <v>158.86666666666667</v>
      </c>
      <c r="M49" s="285">
        <v>151.69999999999999</v>
      </c>
      <c r="N49" s="285">
        <v>144.25</v>
      </c>
      <c r="O49" s="300">
        <v>46523400</v>
      </c>
      <c r="P49" s="301">
        <v>-1.5323598341445827E-3</v>
      </c>
    </row>
    <row r="50" spans="1:16" ht="15">
      <c r="A50" s="263">
        <v>40</v>
      </c>
      <c r="B50" s="362" t="s">
        <v>106</v>
      </c>
      <c r="C50" s="468" t="s">
        <v>823</v>
      </c>
      <c r="D50" s="469">
        <v>44280</v>
      </c>
      <c r="E50" s="297">
        <v>2600.4499999999998</v>
      </c>
      <c r="F50" s="297">
        <v>2577.4166666666665</v>
      </c>
      <c r="G50" s="298">
        <v>2513.0333333333328</v>
      </c>
      <c r="H50" s="298">
        <v>2425.6166666666663</v>
      </c>
      <c r="I50" s="298">
        <v>2361.2333333333327</v>
      </c>
      <c r="J50" s="298">
        <v>2664.833333333333</v>
      </c>
      <c r="K50" s="298">
        <v>2729.2166666666672</v>
      </c>
      <c r="L50" s="298">
        <v>2816.6333333333332</v>
      </c>
      <c r="M50" s="285">
        <v>2641.8</v>
      </c>
      <c r="N50" s="285">
        <v>2490</v>
      </c>
      <c r="O50" s="300">
        <v>339000</v>
      </c>
      <c r="P50" s="301">
        <v>0.1285892634207241</v>
      </c>
    </row>
    <row r="51" spans="1:16" ht="15">
      <c r="A51" s="263">
        <v>41</v>
      </c>
      <c r="B51" s="362" t="s">
        <v>49</v>
      </c>
      <c r="C51" s="468" t="s">
        <v>84</v>
      </c>
      <c r="D51" s="469">
        <v>44280</v>
      </c>
      <c r="E51" s="297">
        <v>1644.9</v>
      </c>
      <c r="F51" s="297">
        <v>1640.6333333333332</v>
      </c>
      <c r="G51" s="298">
        <v>1627.2666666666664</v>
      </c>
      <c r="H51" s="298">
        <v>1609.6333333333332</v>
      </c>
      <c r="I51" s="298">
        <v>1596.2666666666664</v>
      </c>
      <c r="J51" s="298">
        <v>1658.2666666666664</v>
      </c>
      <c r="K51" s="298">
        <v>1671.6333333333332</v>
      </c>
      <c r="L51" s="298">
        <v>1689.2666666666664</v>
      </c>
      <c r="M51" s="285">
        <v>1654</v>
      </c>
      <c r="N51" s="285">
        <v>1623</v>
      </c>
      <c r="O51" s="300">
        <v>3269000</v>
      </c>
      <c r="P51" s="301">
        <v>-1.8495166036149643E-2</v>
      </c>
    </row>
    <row r="52" spans="1:16" ht="15">
      <c r="A52" s="263">
        <v>42</v>
      </c>
      <c r="B52" s="362" t="s">
        <v>39</v>
      </c>
      <c r="C52" s="468" t="s">
        <v>85</v>
      </c>
      <c r="D52" s="469">
        <v>44280</v>
      </c>
      <c r="E52" s="297">
        <v>586.95000000000005</v>
      </c>
      <c r="F52" s="297">
        <v>591.2833333333333</v>
      </c>
      <c r="G52" s="298">
        <v>577.56666666666661</v>
      </c>
      <c r="H52" s="298">
        <v>568.18333333333328</v>
      </c>
      <c r="I52" s="298">
        <v>554.46666666666658</v>
      </c>
      <c r="J52" s="298">
        <v>600.66666666666663</v>
      </c>
      <c r="K52" s="298">
        <v>614.38333333333333</v>
      </c>
      <c r="L52" s="298">
        <v>623.76666666666665</v>
      </c>
      <c r="M52" s="285">
        <v>605</v>
      </c>
      <c r="N52" s="285">
        <v>581.9</v>
      </c>
      <c r="O52" s="300">
        <v>6509895</v>
      </c>
      <c r="P52" s="301">
        <v>5.95268379547189E-2</v>
      </c>
    </row>
    <row r="53" spans="1:16" ht="15">
      <c r="A53" s="263">
        <v>43</v>
      </c>
      <c r="B53" s="362" t="s">
        <v>53</v>
      </c>
      <c r="C53" s="468" t="s">
        <v>231</v>
      </c>
      <c r="D53" s="469">
        <v>44280</v>
      </c>
      <c r="E53" s="297">
        <v>172.5</v>
      </c>
      <c r="F53" s="297">
        <v>173.20000000000002</v>
      </c>
      <c r="G53" s="298">
        <v>166.60000000000002</v>
      </c>
      <c r="H53" s="298">
        <v>160.70000000000002</v>
      </c>
      <c r="I53" s="298">
        <v>154.10000000000002</v>
      </c>
      <c r="J53" s="298">
        <v>179.10000000000002</v>
      </c>
      <c r="K53" s="298">
        <v>185.7</v>
      </c>
      <c r="L53" s="298">
        <v>191.60000000000002</v>
      </c>
      <c r="M53" s="285">
        <v>179.8</v>
      </c>
      <c r="N53" s="285">
        <v>167.3</v>
      </c>
      <c r="O53" s="300">
        <v>9405400</v>
      </c>
      <c r="P53" s="301">
        <v>-0.1248918373233343</v>
      </c>
    </row>
    <row r="54" spans="1:16" ht="15">
      <c r="A54" s="263">
        <v>44</v>
      </c>
      <c r="B54" s="362" t="s">
        <v>63</v>
      </c>
      <c r="C54" s="468" t="s">
        <v>86</v>
      </c>
      <c r="D54" s="469">
        <v>44280</v>
      </c>
      <c r="E54" s="297">
        <v>856.05</v>
      </c>
      <c r="F54" s="297">
        <v>864.51666666666677</v>
      </c>
      <c r="G54" s="298">
        <v>842.53333333333353</v>
      </c>
      <c r="H54" s="298">
        <v>829.01666666666677</v>
      </c>
      <c r="I54" s="298">
        <v>807.03333333333353</v>
      </c>
      <c r="J54" s="298">
        <v>878.03333333333353</v>
      </c>
      <c r="K54" s="298">
        <v>900.01666666666688</v>
      </c>
      <c r="L54" s="298">
        <v>913.53333333333353</v>
      </c>
      <c r="M54" s="285">
        <v>886.5</v>
      </c>
      <c r="N54" s="285">
        <v>851</v>
      </c>
      <c r="O54" s="300">
        <v>1579200</v>
      </c>
      <c r="P54" s="301">
        <v>-4.9132947976878616E-2</v>
      </c>
    </row>
    <row r="55" spans="1:16" ht="15">
      <c r="A55" s="263">
        <v>45</v>
      </c>
      <c r="B55" s="362" t="s">
        <v>49</v>
      </c>
      <c r="C55" s="468" t="s">
        <v>87</v>
      </c>
      <c r="D55" s="469">
        <v>44280</v>
      </c>
      <c r="E55" s="297">
        <v>528.04999999999995</v>
      </c>
      <c r="F55" s="297">
        <v>527.19999999999993</v>
      </c>
      <c r="G55" s="298">
        <v>522.64999999999986</v>
      </c>
      <c r="H55" s="298">
        <v>517.24999999999989</v>
      </c>
      <c r="I55" s="298">
        <v>512.69999999999982</v>
      </c>
      <c r="J55" s="298">
        <v>532.59999999999991</v>
      </c>
      <c r="K55" s="298">
        <v>537.14999999999986</v>
      </c>
      <c r="L55" s="298">
        <v>542.54999999999995</v>
      </c>
      <c r="M55" s="285">
        <v>531.75</v>
      </c>
      <c r="N55" s="285">
        <v>521.79999999999995</v>
      </c>
      <c r="O55" s="300">
        <v>8253750</v>
      </c>
      <c r="P55" s="301">
        <v>-6.1709813365442507E-3</v>
      </c>
    </row>
    <row r="56" spans="1:16" ht="15">
      <c r="A56" s="263">
        <v>46</v>
      </c>
      <c r="B56" s="362" t="s">
        <v>857</v>
      </c>
      <c r="C56" s="468" t="s">
        <v>342</v>
      </c>
      <c r="D56" s="469">
        <v>44280</v>
      </c>
      <c r="E56" s="297">
        <v>1545.25</v>
      </c>
      <c r="F56" s="297">
        <v>1550.3833333333332</v>
      </c>
      <c r="G56" s="298">
        <v>1506.9166666666665</v>
      </c>
      <c r="H56" s="298">
        <v>1468.5833333333333</v>
      </c>
      <c r="I56" s="298">
        <v>1425.1166666666666</v>
      </c>
      <c r="J56" s="298">
        <v>1588.7166666666665</v>
      </c>
      <c r="K56" s="298">
        <v>1632.1833333333332</v>
      </c>
      <c r="L56" s="298">
        <v>1670.5166666666664</v>
      </c>
      <c r="M56" s="285">
        <v>1593.85</v>
      </c>
      <c r="N56" s="285">
        <v>1512.05</v>
      </c>
      <c r="O56" s="300">
        <v>760000</v>
      </c>
      <c r="P56" s="301">
        <v>8.2621082621082614E-2</v>
      </c>
    </row>
    <row r="57" spans="1:16" ht="15">
      <c r="A57" s="263">
        <v>47</v>
      </c>
      <c r="B57" s="362" t="s">
        <v>51</v>
      </c>
      <c r="C57" s="468" t="s">
        <v>90</v>
      </c>
      <c r="D57" s="469">
        <v>44280</v>
      </c>
      <c r="E57" s="297">
        <v>3511.6</v>
      </c>
      <c r="F57" s="297">
        <v>3512.7666666666664</v>
      </c>
      <c r="G57" s="298">
        <v>3470.4833333333327</v>
      </c>
      <c r="H57" s="298">
        <v>3429.3666666666663</v>
      </c>
      <c r="I57" s="298">
        <v>3387.0833333333326</v>
      </c>
      <c r="J57" s="298">
        <v>3553.8833333333328</v>
      </c>
      <c r="K57" s="298">
        <v>3596.1666666666665</v>
      </c>
      <c r="L57" s="298">
        <v>3637.2833333333328</v>
      </c>
      <c r="M57" s="285">
        <v>3555.05</v>
      </c>
      <c r="N57" s="285">
        <v>3471.65</v>
      </c>
      <c r="O57" s="300">
        <v>2933800</v>
      </c>
      <c r="P57" s="301">
        <v>-8.1738301205639948E-4</v>
      </c>
    </row>
    <row r="58" spans="1:16" ht="15">
      <c r="A58" s="263">
        <v>48</v>
      </c>
      <c r="B58" s="362" t="s">
        <v>91</v>
      </c>
      <c r="C58" s="468" t="s">
        <v>92</v>
      </c>
      <c r="D58" s="469">
        <v>44280</v>
      </c>
      <c r="E58" s="297">
        <v>312.3</v>
      </c>
      <c r="F58" s="297">
        <v>314.4666666666667</v>
      </c>
      <c r="G58" s="298">
        <v>306.88333333333338</v>
      </c>
      <c r="H58" s="298">
        <v>301.4666666666667</v>
      </c>
      <c r="I58" s="298">
        <v>293.88333333333338</v>
      </c>
      <c r="J58" s="298">
        <v>319.88333333333338</v>
      </c>
      <c r="K58" s="298">
        <v>327.46666666666664</v>
      </c>
      <c r="L58" s="298">
        <v>332.88333333333338</v>
      </c>
      <c r="M58" s="285">
        <v>322.05</v>
      </c>
      <c r="N58" s="285">
        <v>309.05</v>
      </c>
      <c r="O58" s="300">
        <v>25525500</v>
      </c>
      <c r="P58" s="301">
        <v>8.4745762711864406E-3</v>
      </c>
    </row>
    <row r="59" spans="1:16" ht="15">
      <c r="A59" s="263">
        <v>49</v>
      </c>
      <c r="B59" s="362" t="s">
        <v>51</v>
      </c>
      <c r="C59" s="468" t="s">
        <v>93</v>
      </c>
      <c r="D59" s="469">
        <v>44280</v>
      </c>
      <c r="E59" s="297">
        <v>4474.75</v>
      </c>
      <c r="F59" s="297">
        <v>4481.25</v>
      </c>
      <c r="G59" s="298">
        <v>4430.5</v>
      </c>
      <c r="H59" s="298">
        <v>4386.25</v>
      </c>
      <c r="I59" s="298">
        <v>4335.5</v>
      </c>
      <c r="J59" s="298">
        <v>4525.5</v>
      </c>
      <c r="K59" s="298">
        <v>4576.25</v>
      </c>
      <c r="L59" s="298">
        <v>4620.5</v>
      </c>
      <c r="M59" s="285">
        <v>4532</v>
      </c>
      <c r="N59" s="285">
        <v>4437</v>
      </c>
      <c r="O59" s="300">
        <v>3684750</v>
      </c>
      <c r="P59" s="301">
        <v>1.0178117048346055E-4</v>
      </c>
    </row>
    <row r="60" spans="1:16" ht="15">
      <c r="A60" s="263">
        <v>50</v>
      </c>
      <c r="B60" s="362" t="s">
        <v>43</v>
      </c>
      <c r="C60" s="468" t="s">
        <v>94</v>
      </c>
      <c r="D60" s="469">
        <v>44280</v>
      </c>
      <c r="E60" s="297">
        <v>2603.0500000000002</v>
      </c>
      <c r="F60" s="297">
        <v>2601.4833333333336</v>
      </c>
      <c r="G60" s="298">
        <v>2578.0666666666671</v>
      </c>
      <c r="H60" s="298">
        <v>2553.0833333333335</v>
      </c>
      <c r="I60" s="298">
        <v>2529.666666666667</v>
      </c>
      <c r="J60" s="298">
        <v>2626.4666666666672</v>
      </c>
      <c r="K60" s="298">
        <v>2649.8833333333332</v>
      </c>
      <c r="L60" s="298">
        <v>2674.8666666666672</v>
      </c>
      <c r="M60" s="285">
        <v>2624.9</v>
      </c>
      <c r="N60" s="285">
        <v>2576.5</v>
      </c>
      <c r="O60" s="300">
        <v>2459100</v>
      </c>
      <c r="P60" s="301">
        <v>-4.4081632653061226E-2</v>
      </c>
    </row>
    <row r="61" spans="1:16" ht="15">
      <c r="A61" s="263">
        <v>51</v>
      </c>
      <c r="B61" s="362" t="s">
        <v>43</v>
      </c>
      <c r="C61" s="468" t="s">
        <v>96</v>
      </c>
      <c r="D61" s="469">
        <v>44280</v>
      </c>
      <c r="E61" s="297">
        <v>1366</v>
      </c>
      <c r="F61" s="297">
        <v>1361.45</v>
      </c>
      <c r="G61" s="298">
        <v>1351.0500000000002</v>
      </c>
      <c r="H61" s="298">
        <v>1336.1000000000001</v>
      </c>
      <c r="I61" s="298">
        <v>1325.7000000000003</v>
      </c>
      <c r="J61" s="298">
        <v>1376.4</v>
      </c>
      <c r="K61" s="298">
        <v>1386.8000000000002</v>
      </c>
      <c r="L61" s="298">
        <v>1401.75</v>
      </c>
      <c r="M61" s="285">
        <v>1371.85</v>
      </c>
      <c r="N61" s="285">
        <v>1346.5</v>
      </c>
      <c r="O61" s="300">
        <v>2184050</v>
      </c>
      <c r="P61" s="301">
        <v>-4.3132530120481925E-2</v>
      </c>
    </row>
    <row r="62" spans="1:16" ht="15">
      <c r="A62" s="263">
        <v>52</v>
      </c>
      <c r="B62" s="362" t="s">
        <v>43</v>
      </c>
      <c r="C62" s="468" t="s">
        <v>97</v>
      </c>
      <c r="D62" s="469">
        <v>44280</v>
      </c>
      <c r="E62" s="297">
        <v>204.25</v>
      </c>
      <c r="F62" s="297">
        <v>205.33333333333334</v>
      </c>
      <c r="G62" s="298">
        <v>201.4666666666667</v>
      </c>
      <c r="H62" s="298">
        <v>198.68333333333337</v>
      </c>
      <c r="I62" s="298">
        <v>194.81666666666672</v>
      </c>
      <c r="J62" s="298">
        <v>208.11666666666667</v>
      </c>
      <c r="K62" s="298">
        <v>211.98333333333329</v>
      </c>
      <c r="L62" s="298">
        <v>214.76666666666665</v>
      </c>
      <c r="M62" s="285">
        <v>209.2</v>
      </c>
      <c r="N62" s="285">
        <v>202.55</v>
      </c>
      <c r="O62" s="300">
        <v>14342400</v>
      </c>
      <c r="P62" s="301">
        <v>1.0141987829614604E-2</v>
      </c>
    </row>
    <row r="63" spans="1:16" ht="15">
      <c r="A63" s="263">
        <v>53</v>
      </c>
      <c r="B63" s="362" t="s">
        <v>53</v>
      </c>
      <c r="C63" s="468" t="s">
        <v>98</v>
      </c>
      <c r="D63" s="469">
        <v>44280</v>
      </c>
      <c r="E63" s="297">
        <v>85.6</v>
      </c>
      <c r="F63" s="297">
        <v>85.95</v>
      </c>
      <c r="G63" s="298">
        <v>84</v>
      </c>
      <c r="H63" s="298">
        <v>82.399999999999991</v>
      </c>
      <c r="I63" s="298">
        <v>80.449999999999989</v>
      </c>
      <c r="J63" s="298">
        <v>87.550000000000011</v>
      </c>
      <c r="K63" s="298">
        <v>89.500000000000028</v>
      </c>
      <c r="L63" s="298">
        <v>91.100000000000023</v>
      </c>
      <c r="M63" s="285">
        <v>87.9</v>
      </c>
      <c r="N63" s="285">
        <v>84.35</v>
      </c>
      <c r="O63" s="300">
        <v>89850000</v>
      </c>
      <c r="P63" s="301">
        <v>-4.7629596809924679E-3</v>
      </c>
    </row>
    <row r="64" spans="1:16" ht="15">
      <c r="A64" s="263">
        <v>54</v>
      </c>
      <c r="B64" s="382" t="s">
        <v>72</v>
      </c>
      <c r="C64" s="468" t="s">
        <v>99</v>
      </c>
      <c r="D64" s="469">
        <v>44280</v>
      </c>
      <c r="E64" s="297">
        <v>148.4</v>
      </c>
      <c r="F64" s="297">
        <v>149.75000000000003</v>
      </c>
      <c r="G64" s="298">
        <v>145.95000000000005</v>
      </c>
      <c r="H64" s="298">
        <v>143.50000000000003</v>
      </c>
      <c r="I64" s="298">
        <v>139.70000000000005</v>
      </c>
      <c r="J64" s="298">
        <v>152.20000000000005</v>
      </c>
      <c r="K64" s="298">
        <v>156.00000000000006</v>
      </c>
      <c r="L64" s="298">
        <v>158.45000000000005</v>
      </c>
      <c r="M64" s="285">
        <v>153.55000000000001</v>
      </c>
      <c r="N64" s="285">
        <v>147.30000000000001</v>
      </c>
      <c r="O64" s="300">
        <v>32720400</v>
      </c>
      <c r="P64" s="301">
        <v>-2.6143790849673203E-2</v>
      </c>
    </row>
    <row r="65" spans="1:16" ht="15">
      <c r="A65" s="263">
        <v>55</v>
      </c>
      <c r="B65" s="362" t="s">
        <v>51</v>
      </c>
      <c r="C65" s="468" t="s">
        <v>100</v>
      </c>
      <c r="D65" s="469">
        <v>44280</v>
      </c>
      <c r="E65" s="297">
        <v>476.25</v>
      </c>
      <c r="F65" s="297">
        <v>479.40000000000003</v>
      </c>
      <c r="G65" s="298">
        <v>466.10000000000008</v>
      </c>
      <c r="H65" s="298">
        <v>455.95000000000005</v>
      </c>
      <c r="I65" s="298">
        <v>442.65000000000009</v>
      </c>
      <c r="J65" s="298">
        <v>489.55000000000007</v>
      </c>
      <c r="K65" s="298">
        <v>502.85</v>
      </c>
      <c r="L65" s="298">
        <v>513</v>
      </c>
      <c r="M65" s="285">
        <v>492.7</v>
      </c>
      <c r="N65" s="285">
        <v>469.25</v>
      </c>
      <c r="O65" s="300">
        <v>6824100</v>
      </c>
      <c r="P65" s="301">
        <v>1.0214504596527068E-2</v>
      </c>
    </row>
    <row r="66" spans="1:16" ht="15">
      <c r="A66" s="263">
        <v>56</v>
      </c>
      <c r="B66" s="362" t="s">
        <v>101</v>
      </c>
      <c r="C66" s="468" t="s">
        <v>102</v>
      </c>
      <c r="D66" s="469">
        <v>44280</v>
      </c>
      <c r="E66" s="297">
        <v>27.8</v>
      </c>
      <c r="F66" s="297">
        <v>28.05</v>
      </c>
      <c r="G66" s="298">
        <v>27.25</v>
      </c>
      <c r="H66" s="298">
        <v>26.7</v>
      </c>
      <c r="I66" s="298">
        <v>25.9</v>
      </c>
      <c r="J66" s="298">
        <v>28.6</v>
      </c>
      <c r="K66" s="298">
        <v>29.400000000000006</v>
      </c>
      <c r="L66" s="298">
        <v>29.950000000000003</v>
      </c>
      <c r="M66" s="285">
        <v>28.85</v>
      </c>
      <c r="N66" s="285">
        <v>27.5</v>
      </c>
      <c r="O66" s="300">
        <v>145597500</v>
      </c>
      <c r="P66" s="301">
        <v>5.5944055944055944E-3</v>
      </c>
    </row>
    <row r="67" spans="1:16" ht="15">
      <c r="A67" s="263">
        <v>57</v>
      </c>
      <c r="B67" s="362" t="s">
        <v>49</v>
      </c>
      <c r="C67" s="468" t="s">
        <v>103</v>
      </c>
      <c r="D67" s="469">
        <v>44280</v>
      </c>
      <c r="E67" s="425">
        <v>684</v>
      </c>
      <c r="F67" s="425">
        <v>686.04999999999984</v>
      </c>
      <c r="G67" s="426">
        <v>676.99999999999966</v>
      </c>
      <c r="H67" s="426">
        <v>669.99999999999977</v>
      </c>
      <c r="I67" s="426">
        <v>660.94999999999959</v>
      </c>
      <c r="J67" s="426">
        <v>693.04999999999973</v>
      </c>
      <c r="K67" s="426">
        <v>702.09999999999991</v>
      </c>
      <c r="L67" s="426">
        <v>709.0999999999998</v>
      </c>
      <c r="M67" s="427">
        <v>695.1</v>
      </c>
      <c r="N67" s="427">
        <v>679.05</v>
      </c>
      <c r="O67" s="428">
        <v>5851000</v>
      </c>
      <c r="P67" s="429">
        <v>3.7963455738868189E-2</v>
      </c>
    </row>
    <row r="68" spans="1:16" ht="15">
      <c r="A68" s="263">
        <v>58</v>
      </c>
      <c r="B68" s="362" t="s">
        <v>91</v>
      </c>
      <c r="C68" s="468" t="s">
        <v>244</v>
      </c>
      <c r="D68" s="469">
        <v>44280</v>
      </c>
      <c r="E68" s="297">
        <v>1465.8</v>
      </c>
      <c r="F68" s="297">
        <v>1469.9166666666667</v>
      </c>
      <c r="G68" s="298">
        <v>1439.8833333333334</v>
      </c>
      <c r="H68" s="298">
        <v>1413.9666666666667</v>
      </c>
      <c r="I68" s="298">
        <v>1383.9333333333334</v>
      </c>
      <c r="J68" s="298">
        <v>1495.8333333333335</v>
      </c>
      <c r="K68" s="298">
        <v>1525.8666666666668</v>
      </c>
      <c r="L68" s="298">
        <v>1551.7833333333335</v>
      </c>
      <c r="M68" s="285">
        <v>1499.95</v>
      </c>
      <c r="N68" s="285">
        <v>1444</v>
      </c>
      <c r="O68" s="300">
        <v>2448550</v>
      </c>
      <c r="P68" s="301">
        <v>0.13021302130213022</v>
      </c>
    </row>
    <row r="69" spans="1:16" ht="15">
      <c r="A69" s="263">
        <v>59</v>
      </c>
      <c r="B69" s="382" t="s">
        <v>51</v>
      </c>
      <c r="C69" s="468" t="s">
        <v>367</v>
      </c>
      <c r="D69" s="469">
        <v>44280</v>
      </c>
      <c r="E69" s="297">
        <v>340.45</v>
      </c>
      <c r="F69" s="297">
        <v>341.64999999999992</v>
      </c>
      <c r="G69" s="298">
        <v>332.69999999999982</v>
      </c>
      <c r="H69" s="298">
        <v>324.94999999999987</v>
      </c>
      <c r="I69" s="298">
        <v>315.99999999999977</v>
      </c>
      <c r="J69" s="298">
        <v>349.39999999999986</v>
      </c>
      <c r="K69" s="298">
        <v>358.35</v>
      </c>
      <c r="L69" s="298">
        <v>366.09999999999991</v>
      </c>
      <c r="M69" s="285">
        <v>350.6</v>
      </c>
      <c r="N69" s="285">
        <v>333.9</v>
      </c>
      <c r="O69" s="300">
        <v>5655950</v>
      </c>
      <c r="P69" s="301">
        <v>-3.0054644808743172E-3</v>
      </c>
    </row>
    <row r="70" spans="1:16" ht="15">
      <c r="A70" s="263">
        <v>60</v>
      </c>
      <c r="B70" s="362" t="s">
        <v>37</v>
      </c>
      <c r="C70" s="468" t="s">
        <v>104</v>
      </c>
      <c r="D70" s="469">
        <v>44280</v>
      </c>
      <c r="E70" s="297">
        <v>1374.1</v>
      </c>
      <c r="F70" s="297">
        <v>1384.8500000000001</v>
      </c>
      <c r="G70" s="298">
        <v>1358.7000000000003</v>
      </c>
      <c r="H70" s="298">
        <v>1343.3000000000002</v>
      </c>
      <c r="I70" s="298">
        <v>1317.1500000000003</v>
      </c>
      <c r="J70" s="298">
        <v>1400.2500000000002</v>
      </c>
      <c r="K70" s="298">
        <v>1426.4000000000003</v>
      </c>
      <c r="L70" s="298">
        <v>1441.8000000000002</v>
      </c>
      <c r="M70" s="285">
        <v>1411</v>
      </c>
      <c r="N70" s="285">
        <v>1369.45</v>
      </c>
      <c r="O70" s="300">
        <v>17286200</v>
      </c>
      <c r="P70" s="301">
        <v>6.9728832318760375E-3</v>
      </c>
    </row>
    <row r="71" spans="1:16" ht="15">
      <c r="A71" s="263">
        <v>61</v>
      </c>
      <c r="B71" s="362" t="s">
        <v>72</v>
      </c>
      <c r="C71" s="468" t="s">
        <v>372</v>
      </c>
      <c r="D71" s="469">
        <v>44280</v>
      </c>
      <c r="E71" s="297">
        <v>540.85</v>
      </c>
      <c r="F71" s="297">
        <v>537.83333333333337</v>
      </c>
      <c r="G71" s="298">
        <v>528.66666666666674</v>
      </c>
      <c r="H71" s="298">
        <v>516.48333333333335</v>
      </c>
      <c r="I71" s="298">
        <v>507.31666666666672</v>
      </c>
      <c r="J71" s="298">
        <v>550.01666666666677</v>
      </c>
      <c r="K71" s="298">
        <v>559.18333333333351</v>
      </c>
      <c r="L71" s="298">
        <v>571.36666666666679</v>
      </c>
      <c r="M71" s="285">
        <v>547</v>
      </c>
      <c r="N71" s="285">
        <v>525.65</v>
      </c>
      <c r="O71" s="300">
        <v>1013750</v>
      </c>
      <c r="P71" s="301">
        <v>-2.874251497005988E-2</v>
      </c>
    </row>
    <row r="72" spans="1:16" ht="15">
      <c r="A72" s="263">
        <v>62</v>
      </c>
      <c r="B72" s="362" t="s">
        <v>63</v>
      </c>
      <c r="C72" s="468" t="s">
        <v>105</v>
      </c>
      <c r="D72" s="469">
        <v>44280</v>
      </c>
      <c r="E72" s="297">
        <v>1105.6500000000001</v>
      </c>
      <c r="F72" s="297">
        <v>1110.2666666666667</v>
      </c>
      <c r="G72" s="298">
        <v>1090.5333333333333</v>
      </c>
      <c r="H72" s="298">
        <v>1075.4166666666667</v>
      </c>
      <c r="I72" s="298">
        <v>1055.6833333333334</v>
      </c>
      <c r="J72" s="298">
        <v>1125.3833333333332</v>
      </c>
      <c r="K72" s="298">
        <v>1145.1166666666663</v>
      </c>
      <c r="L72" s="298">
        <v>1160.2333333333331</v>
      </c>
      <c r="M72" s="285">
        <v>1130</v>
      </c>
      <c r="N72" s="285">
        <v>1095.1500000000001</v>
      </c>
      <c r="O72" s="300">
        <v>4721000</v>
      </c>
      <c r="P72" s="301">
        <v>0.13186286262287222</v>
      </c>
    </row>
    <row r="73" spans="1:16" ht="15">
      <c r="A73" s="263">
        <v>63</v>
      </c>
      <c r="B73" s="362" t="s">
        <v>106</v>
      </c>
      <c r="C73" s="468" t="s">
        <v>107</v>
      </c>
      <c r="D73" s="469">
        <v>44280</v>
      </c>
      <c r="E73" s="297">
        <v>978.7</v>
      </c>
      <c r="F73" s="297">
        <v>971.7166666666667</v>
      </c>
      <c r="G73" s="298">
        <v>960.43333333333339</v>
      </c>
      <c r="H73" s="298">
        <v>942.16666666666674</v>
      </c>
      <c r="I73" s="298">
        <v>930.88333333333344</v>
      </c>
      <c r="J73" s="298">
        <v>989.98333333333335</v>
      </c>
      <c r="K73" s="298">
        <v>1001.2666666666667</v>
      </c>
      <c r="L73" s="298">
        <v>1019.5333333333333</v>
      </c>
      <c r="M73" s="285">
        <v>983</v>
      </c>
      <c r="N73" s="285">
        <v>953.45</v>
      </c>
      <c r="O73" s="300">
        <v>20718600</v>
      </c>
      <c r="P73" s="301">
        <v>4.5976605293847402E-2</v>
      </c>
    </row>
    <row r="74" spans="1:16" ht="15">
      <c r="A74" s="263">
        <v>64</v>
      </c>
      <c r="B74" s="362" t="s">
        <v>56</v>
      </c>
      <c r="C74" s="468" t="s">
        <v>108</v>
      </c>
      <c r="D74" s="469">
        <v>44280</v>
      </c>
      <c r="E74" s="297">
        <v>2588.9499999999998</v>
      </c>
      <c r="F74" s="297">
        <v>2571.5833333333335</v>
      </c>
      <c r="G74" s="298">
        <v>2548.416666666667</v>
      </c>
      <c r="H74" s="298">
        <v>2507.8833333333337</v>
      </c>
      <c r="I74" s="298">
        <v>2484.7166666666672</v>
      </c>
      <c r="J74" s="298">
        <v>2612.1166666666668</v>
      </c>
      <c r="K74" s="298">
        <v>2635.2833333333338</v>
      </c>
      <c r="L74" s="298">
        <v>2675.8166666666666</v>
      </c>
      <c r="M74" s="285">
        <v>2594.75</v>
      </c>
      <c r="N74" s="285">
        <v>2531.0500000000002</v>
      </c>
      <c r="O74" s="300">
        <v>17502600</v>
      </c>
      <c r="P74" s="301">
        <v>-2.1731111036587411E-2</v>
      </c>
    </row>
    <row r="75" spans="1:16" ht="15">
      <c r="A75" s="263">
        <v>65</v>
      </c>
      <c r="B75" s="362" t="s">
        <v>56</v>
      </c>
      <c r="C75" s="468" t="s">
        <v>248</v>
      </c>
      <c r="D75" s="469">
        <v>44280</v>
      </c>
      <c r="E75" s="297">
        <v>3167</v>
      </c>
      <c r="F75" s="297">
        <v>3191.6</v>
      </c>
      <c r="G75" s="298">
        <v>3128.2</v>
      </c>
      <c r="H75" s="298">
        <v>3089.4</v>
      </c>
      <c r="I75" s="298">
        <v>3026</v>
      </c>
      <c r="J75" s="298">
        <v>3230.3999999999996</v>
      </c>
      <c r="K75" s="298">
        <v>3293.8</v>
      </c>
      <c r="L75" s="298">
        <v>3332.5999999999995</v>
      </c>
      <c r="M75" s="285">
        <v>3255</v>
      </c>
      <c r="N75" s="285">
        <v>3152.8</v>
      </c>
      <c r="O75" s="300">
        <v>539200</v>
      </c>
      <c r="P75" s="301">
        <v>4.0926640926640924E-2</v>
      </c>
    </row>
    <row r="76" spans="1:16" ht="15">
      <c r="A76" s="263">
        <v>66</v>
      </c>
      <c r="B76" s="362" t="s">
        <v>53</v>
      </c>
      <c r="C76" t="s">
        <v>109</v>
      </c>
      <c r="D76" s="469">
        <v>44280</v>
      </c>
      <c r="E76" s="425">
        <v>1563.85</v>
      </c>
      <c r="F76" s="425">
        <v>1555.4499999999998</v>
      </c>
      <c r="G76" s="426">
        <v>1544.5999999999997</v>
      </c>
      <c r="H76" s="426">
        <v>1525.35</v>
      </c>
      <c r="I76" s="426">
        <v>1514.4999999999998</v>
      </c>
      <c r="J76" s="426">
        <v>1574.6999999999996</v>
      </c>
      <c r="K76" s="426">
        <v>1585.55</v>
      </c>
      <c r="L76" s="426">
        <v>1604.7999999999995</v>
      </c>
      <c r="M76" s="427">
        <v>1566.3</v>
      </c>
      <c r="N76" s="427">
        <v>1536.2</v>
      </c>
      <c r="O76" s="428">
        <v>26268000</v>
      </c>
      <c r="P76" s="429">
        <v>-4.7903833502780935E-2</v>
      </c>
    </row>
    <row r="77" spans="1:16" ht="15">
      <c r="A77" s="263">
        <v>67</v>
      </c>
      <c r="B77" s="362" t="s">
        <v>56</v>
      </c>
      <c r="C77" s="468" t="s">
        <v>249</v>
      </c>
      <c r="D77" s="469">
        <v>44280</v>
      </c>
      <c r="E77" s="297">
        <v>743.75</v>
      </c>
      <c r="F77" s="297">
        <v>742.5</v>
      </c>
      <c r="G77" s="298">
        <v>736.05</v>
      </c>
      <c r="H77" s="298">
        <v>728.34999999999991</v>
      </c>
      <c r="I77" s="298">
        <v>721.89999999999986</v>
      </c>
      <c r="J77" s="298">
        <v>750.2</v>
      </c>
      <c r="K77" s="298">
        <v>756.65000000000009</v>
      </c>
      <c r="L77" s="298">
        <v>764.35000000000014</v>
      </c>
      <c r="M77" s="285">
        <v>748.95</v>
      </c>
      <c r="N77" s="285">
        <v>734.8</v>
      </c>
      <c r="O77" s="300">
        <v>7910100</v>
      </c>
      <c r="P77" s="301">
        <v>-2.9816513761467892E-2</v>
      </c>
    </row>
    <row r="78" spans="1:16" ht="15">
      <c r="A78" s="263">
        <v>68</v>
      </c>
      <c r="B78" s="382" t="s">
        <v>43</v>
      </c>
      <c r="C78" s="468" t="s">
        <v>110</v>
      </c>
      <c r="D78" s="469">
        <v>44280</v>
      </c>
      <c r="E78" s="297">
        <v>3428.8</v>
      </c>
      <c r="F78" s="297">
        <v>3427.5833333333335</v>
      </c>
      <c r="G78" s="298">
        <v>3399.5166666666669</v>
      </c>
      <c r="H78" s="298">
        <v>3370.2333333333336</v>
      </c>
      <c r="I78" s="298">
        <v>3342.166666666667</v>
      </c>
      <c r="J78" s="298">
        <v>3456.8666666666668</v>
      </c>
      <c r="K78" s="298">
        <v>3484.9333333333334</v>
      </c>
      <c r="L78" s="298">
        <v>3514.2166666666667</v>
      </c>
      <c r="M78" s="285">
        <v>3455.65</v>
      </c>
      <c r="N78" s="285">
        <v>3398.3</v>
      </c>
      <c r="O78" s="300">
        <v>4305300</v>
      </c>
      <c r="P78" s="301">
        <v>3.318934485241181E-2</v>
      </c>
    </row>
    <row r="79" spans="1:16" ht="15">
      <c r="A79" s="263">
        <v>69</v>
      </c>
      <c r="B79" s="362" t="s">
        <v>111</v>
      </c>
      <c r="C79" s="468" t="s">
        <v>112</v>
      </c>
      <c r="D79" s="469">
        <v>44280</v>
      </c>
      <c r="E79" s="297">
        <v>335.1</v>
      </c>
      <c r="F79" s="297">
        <v>336.7</v>
      </c>
      <c r="G79" s="298">
        <v>328.4</v>
      </c>
      <c r="H79" s="298">
        <v>321.7</v>
      </c>
      <c r="I79" s="298">
        <v>313.39999999999998</v>
      </c>
      <c r="J79" s="298">
        <v>343.4</v>
      </c>
      <c r="K79" s="298">
        <v>351.70000000000005</v>
      </c>
      <c r="L79" s="298">
        <v>358.4</v>
      </c>
      <c r="M79" s="285">
        <v>345</v>
      </c>
      <c r="N79" s="285">
        <v>330</v>
      </c>
      <c r="O79" s="300">
        <v>28418700</v>
      </c>
      <c r="P79" s="301">
        <v>4.8215701823949249E-2</v>
      </c>
    </row>
    <row r="80" spans="1:16" ht="15">
      <c r="A80" s="263">
        <v>70</v>
      </c>
      <c r="B80" s="362" t="s">
        <v>72</v>
      </c>
      <c r="C80" s="468" t="s">
        <v>113</v>
      </c>
      <c r="D80" s="469">
        <v>44280</v>
      </c>
      <c r="E80" s="297">
        <v>238.5</v>
      </c>
      <c r="F80" s="297">
        <v>239.65</v>
      </c>
      <c r="G80" s="298">
        <v>232.55</v>
      </c>
      <c r="H80" s="298">
        <v>226.6</v>
      </c>
      <c r="I80" s="298">
        <v>219.5</v>
      </c>
      <c r="J80" s="298">
        <v>245.60000000000002</v>
      </c>
      <c r="K80" s="298">
        <v>252.7</v>
      </c>
      <c r="L80" s="298">
        <v>258.65000000000003</v>
      </c>
      <c r="M80" s="285">
        <v>246.75</v>
      </c>
      <c r="N80" s="285">
        <v>233.7</v>
      </c>
      <c r="O80" s="300">
        <v>35224200</v>
      </c>
      <c r="P80" s="301">
        <v>1.0534469403563129E-2</v>
      </c>
    </row>
    <row r="81" spans="1:16" ht="15">
      <c r="A81" s="263">
        <v>71</v>
      </c>
      <c r="B81" s="362" t="s">
        <v>49</v>
      </c>
      <c r="C81" s="468" t="s">
        <v>114</v>
      </c>
      <c r="D81" s="469">
        <v>44280</v>
      </c>
      <c r="E81" s="297">
        <v>2204.15</v>
      </c>
      <c r="F81" s="297">
        <v>2194.9666666666667</v>
      </c>
      <c r="G81" s="298">
        <v>2181.1833333333334</v>
      </c>
      <c r="H81" s="298">
        <v>2158.2166666666667</v>
      </c>
      <c r="I81" s="298">
        <v>2144.4333333333334</v>
      </c>
      <c r="J81" s="298">
        <v>2217.9333333333334</v>
      </c>
      <c r="K81" s="298">
        <v>2231.7166666666672</v>
      </c>
      <c r="L81" s="298">
        <v>2254.6833333333334</v>
      </c>
      <c r="M81" s="285">
        <v>2208.75</v>
      </c>
      <c r="N81" s="285">
        <v>2172</v>
      </c>
      <c r="O81" s="300">
        <v>8418300</v>
      </c>
      <c r="P81" s="301">
        <v>-3.8117437356459741E-2</v>
      </c>
    </row>
    <row r="82" spans="1:16" ht="15">
      <c r="A82" s="263">
        <v>72</v>
      </c>
      <c r="B82" s="362" t="s">
        <v>56</v>
      </c>
      <c r="C82" s="468" t="s">
        <v>115</v>
      </c>
      <c r="D82" s="469">
        <v>44280</v>
      </c>
      <c r="E82" s="297">
        <v>229.95</v>
      </c>
      <c r="F82" s="297">
        <v>231.06666666666669</v>
      </c>
      <c r="G82" s="298">
        <v>220.83333333333337</v>
      </c>
      <c r="H82" s="298">
        <v>211.71666666666667</v>
      </c>
      <c r="I82" s="298">
        <v>201.48333333333335</v>
      </c>
      <c r="J82" s="298">
        <v>240.18333333333339</v>
      </c>
      <c r="K82" s="298">
        <v>250.41666666666669</v>
      </c>
      <c r="L82" s="298">
        <v>259.53333333333342</v>
      </c>
      <c r="M82" s="285">
        <v>241.3</v>
      </c>
      <c r="N82" s="285">
        <v>221.95</v>
      </c>
      <c r="O82" s="300">
        <v>33607100</v>
      </c>
      <c r="P82" s="301">
        <v>-3.5845588235294116E-3</v>
      </c>
    </row>
    <row r="83" spans="1:16" ht="15">
      <c r="A83" s="263">
        <v>73</v>
      </c>
      <c r="B83" s="362" t="s">
        <v>53</v>
      </c>
      <c r="C83" s="468" t="s">
        <v>116</v>
      </c>
      <c r="D83" s="469">
        <v>44280</v>
      </c>
      <c r="E83" s="297">
        <v>627.6</v>
      </c>
      <c r="F83" s="297">
        <v>624.5</v>
      </c>
      <c r="G83" s="298">
        <v>617.4</v>
      </c>
      <c r="H83" s="298">
        <v>607.19999999999993</v>
      </c>
      <c r="I83" s="298">
        <v>600.09999999999991</v>
      </c>
      <c r="J83" s="298">
        <v>634.70000000000005</v>
      </c>
      <c r="K83" s="298">
        <v>641.79999999999995</v>
      </c>
      <c r="L83" s="298">
        <v>652.00000000000011</v>
      </c>
      <c r="M83" s="285">
        <v>631.6</v>
      </c>
      <c r="N83" s="285">
        <v>614.29999999999995</v>
      </c>
      <c r="O83" s="300">
        <v>98377125</v>
      </c>
      <c r="P83" s="301">
        <v>-4.3309396742015701E-4</v>
      </c>
    </row>
    <row r="84" spans="1:16" ht="15">
      <c r="A84" s="263">
        <v>74</v>
      </c>
      <c r="B84" s="362" t="s">
        <v>56</v>
      </c>
      <c r="C84" s="468" t="s">
        <v>252</v>
      </c>
      <c r="D84" s="469">
        <v>44280</v>
      </c>
      <c r="E84" s="297">
        <v>1471.2</v>
      </c>
      <c r="F84" s="297">
        <v>1468.7333333333333</v>
      </c>
      <c r="G84" s="298">
        <v>1444.4666666666667</v>
      </c>
      <c r="H84" s="298">
        <v>1417.7333333333333</v>
      </c>
      <c r="I84" s="298">
        <v>1393.4666666666667</v>
      </c>
      <c r="J84" s="298">
        <v>1495.4666666666667</v>
      </c>
      <c r="K84" s="298">
        <v>1519.7333333333336</v>
      </c>
      <c r="L84" s="298">
        <v>1546.4666666666667</v>
      </c>
      <c r="M84" s="285">
        <v>1493</v>
      </c>
      <c r="N84" s="285">
        <v>1442</v>
      </c>
      <c r="O84" s="300">
        <v>969000</v>
      </c>
      <c r="P84" s="301">
        <v>3.3544877606527655E-2</v>
      </c>
    </row>
    <row r="85" spans="1:16" ht="15">
      <c r="A85" s="263">
        <v>75</v>
      </c>
      <c r="B85" s="362" t="s">
        <v>56</v>
      </c>
      <c r="C85" s="468" t="s">
        <v>117</v>
      </c>
      <c r="D85" s="469">
        <v>44280</v>
      </c>
      <c r="E85" s="297">
        <v>487.4</v>
      </c>
      <c r="F85" s="297">
        <v>488.79999999999995</v>
      </c>
      <c r="G85" s="298">
        <v>478.14999999999992</v>
      </c>
      <c r="H85" s="298">
        <v>468.9</v>
      </c>
      <c r="I85" s="298">
        <v>458.24999999999994</v>
      </c>
      <c r="J85" s="298">
        <v>498.0499999999999</v>
      </c>
      <c r="K85" s="298">
        <v>508.7</v>
      </c>
      <c r="L85" s="298">
        <v>517.94999999999982</v>
      </c>
      <c r="M85" s="285">
        <v>499.45</v>
      </c>
      <c r="N85" s="285">
        <v>479.55</v>
      </c>
      <c r="O85" s="300">
        <v>7315500</v>
      </c>
      <c r="P85" s="301">
        <v>1.7950323523272804E-2</v>
      </c>
    </row>
    <row r="86" spans="1:16" ht="15">
      <c r="A86" s="263">
        <v>76</v>
      </c>
      <c r="B86" s="362" t="s">
        <v>67</v>
      </c>
      <c r="C86" s="468" t="s">
        <v>118</v>
      </c>
      <c r="D86" s="469">
        <v>44280</v>
      </c>
      <c r="E86" s="297">
        <v>10.15</v>
      </c>
      <c r="F86" s="297">
        <v>10.25</v>
      </c>
      <c r="G86" s="298">
        <v>9.8000000000000007</v>
      </c>
      <c r="H86" s="298">
        <v>9.4500000000000011</v>
      </c>
      <c r="I86" s="298">
        <v>9.0000000000000018</v>
      </c>
      <c r="J86" s="298">
        <v>10.6</v>
      </c>
      <c r="K86" s="298">
        <v>11.049999999999999</v>
      </c>
      <c r="L86" s="298">
        <v>11.399999999999999</v>
      </c>
      <c r="M86" s="285">
        <v>10.7</v>
      </c>
      <c r="N86" s="285">
        <v>9.9</v>
      </c>
      <c r="O86" s="300">
        <v>908600000</v>
      </c>
      <c r="P86" s="301">
        <v>-4.2957962565204049E-3</v>
      </c>
    </row>
    <row r="87" spans="1:16" ht="15">
      <c r="A87" s="263">
        <v>77</v>
      </c>
      <c r="B87" s="362" t="s">
        <v>53</v>
      </c>
      <c r="C87" s="468" t="s">
        <v>119</v>
      </c>
      <c r="D87" s="469">
        <v>44280</v>
      </c>
      <c r="E87" s="297">
        <v>66.45</v>
      </c>
      <c r="F87" s="297">
        <v>66.566666666666663</v>
      </c>
      <c r="G87" s="298">
        <v>65.133333333333326</v>
      </c>
      <c r="H87" s="298">
        <v>63.816666666666663</v>
      </c>
      <c r="I87" s="298">
        <v>62.383333333333326</v>
      </c>
      <c r="J87" s="298">
        <v>67.883333333333326</v>
      </c>
      <c r="K87" s="298">
        <v>69.316666666666663</v>
      </c>
      <c r="L87" s="298">
        <v>70.633333333333326</v>
      </c>
      <c r="M87" s="285">
        <v>68</v>
      </c>
      <c r="N87" s="285">
        <v>65.25</v>
      </c>
      <c r="O87" s="300">
        <v>177023000</v>
      </c>
      <c r="P87" s="301">
        <v>2.3283909939593631E-2</v>
      </c>
    </row>
    <row r="88" spans="1:16" ht="15">
      <c r="A88" s="263">
        <v>78</v>
      </c>
      <c r="B88" s="362" t="s">
        <v>72</v>
      </c>
      <c r="C88" s="468" t="s">
        <v>120</v>
      </c>
      <c r="D88" s="469">
        <v>44280</v>
      </c>
      <c r="E88" s="297">
        <v>521.15</v>
      </c>
      <c r="F88" s="297">
        <v>523.6</v>
      </c>
      <c r="G88" s="298">
        <v>512.75</v>
      </c>
      <c r="H88" s="298">
        <v>504.35</v>
      </c>
      <c r="I88" s="298">
        <v>493.5</v>
      </c>
      <c r="J88" s="298">
        <v>532</v>
      </c>
      <c r="K88" s="298">
        <v>542.85000000000014</v>
      </c>
      <c r="L88" s="298">
        <v>551.25</v>
      </c>
      <c r="M88" s="285">
        <v>534.45000000000005</v>
      </c>
      <c r="N88" s="285">
        <v>515.20000000000005</v>
      </c>
      <c r="O88" s="300">
        <v>5769500</v>
      </c>
      <c r="P88" s="301">
        <v>-7.5685903500473037E-3</v>
      </c>
    </row>
    <row r="89" spans="1:16" ht="15">
      <c r="A89" s="263">
        <v>79</v>
      </c>
      <c r="B89" s="362" t="s">
        <v>39</v>
      </c>
      <c r="C89" s="468" t="s">
        <v>121</v>
      </c>
      <c r="D89" s="469">
        <v>44280</v>
      </c>
      <c r="E89" s="297">
        <v>1697.7</v>
      </c>
      <c r="F89" s="297">
        <v>1699.1666666666667</v>
      </c>
      <c r="G89" s="298">
        <v>1667.3833333333334</v>
      </c>
      <c r="H89" s="298">
        <v>1637.0666666666666</v>
      </c>
      <c r="I89" s="298">
        <v>1605.2833333333333</v>
      </c>
      <c r="J89" s="298">
        <v>1729.4833333333336</v>
      </c>
      <c r="K89" s="298">
        <v>1761.2666666666669</v>
      </c>
      <c r="L89" s="298">
        <v>1791.5833333333337</v>
      </c>
      <c r="M89" s="285">
        <v>1730.95</v>
      </c>
      <c r="N89" s="285">
        <v>1668.85</v>
      </c>
      <c r="O89" s="300">
        <v>3200500</v>
      </c>
      <c r="P89" s="301">
        <v>-3.1179052520054488E-2</v>
      </c>
    </row>
    <row r="90" spans="1:16" ht="15">
      <c r="A90" s="263">
        <v>80</v>
      </c>
      <c r="B90" s="362" t="s">
        <v>53</v>
      </c>
      <c r="C90" s="468" t="s">
        <v>122</v>
      </c>
      <c r="D90" s="469">
        <v>44280</v>
      </c>
      <c r="E90" s="297">
        <v>1030.95</v>
      </c>
      <c r="F90" s="297">
        <v>1027.3666666666666</v>
      </c>
      <c r="G90" s="298">
        <v>1014.2333333333331</v>
      </c>
      <c r="H90" s="298">
        <v>997.51666666666654</v>
      </c>
      <c r="I90" s="298">
        <v>984.3833333333331</v>
      </c>
      <c r="J90" s="298">
        <v>1044.083333333333</v>
      </c>
      <c r="K90" s="298">
        <v>1057.2166666666667</v>
      </c>
      <c r="L90" s="298">
        <v>1073.9333333333332</v>
      </c>
      <c r="M90" s="285">
        <v>1040.5</v>
      </c>
      <c r="N90" s="285">
        <v>1010.65</v>
      </c>
      <c r="O90" s="300">
        <v>24435000</v>
      </c>
      <c r="P90" s="301">
        <v>2.3987327449649241E-2</v>
      </c>
    </row>
    <row r="91" spans="1:16" ht="15">
      <c r="A91" s="263">
        <v>81</v>
      </c>
      <c r="B91" s="362" t="s">
        <v>67</v>
      </c>
      <c r="C91" s="468" t="s">
        <v>827</v>
      </c>
      <c r="D91" s="469">
        <v>44280</v>
      </c>
      <c r="E91" s="297">
        <v>252.25</v>
      </c>
      <c r="F91" s="297">
        <v>253.13333333333333</v>
      </c>
      <c r="G91" s="298">
        <v>249.11666666666667</v>
      </c>
      <c r="H91" s="298">
        <v>245.98333333333335</v>
      </c>
      <c r="I91" s="298">
        <v>241.9666666666667</v>
      </c>
      <c r="J91" s="298">
        <v>256.26666666666665</v>
      </c>
      <c r="K91" s="298">
        <v>260.2833333333333</v>
      </c>
      <c r="L91" s="298">
        <v>263.41666666666663</v>
      </c>
      <c r="M91" s="285">
        <v>257.14999999999998</v>
      </c>
      <c r="N91" s="285">
        <v>250</v>
      </c>
      <c r="O91" s="300">
        <v>11527600</v>
      </c>
      <c r="P91" s="301">
        <v>-2.6023184291459663E-2</v>
      </c>
    </row>
    <row r="92" spans="1:16" ht="15">
      <c r="A92" s="263">
        <v>82</v>
      </c>
      <c r="B92" s="362" t="s">
        <v>106</v>
      </c>
      <c r="C92" s="468" t="s">
        <v>124</v>
      </c>
      <c r="D92" s="469">
        <v>44280</v>
      </c>
      <c r="E92" s="425">
        <v>1352.3</v>
      </c>
      <c r="F92" s="425">
        <v>1340.4833333333333</v>
      </c>
      <c r="G92" s="426">
        <v>1324.0166666666667</v>
      </c>
      <c r="H92" s="426">
        <v>1295.7333333333333</v>
      </c>
      <c r="I92" s="426">
        <v>1279.2666666666667</v>
      </c>
      <c r="J92" s="426">
        <v>1368.7666666666667</v>
      </c>
      <c r="K92" s="426">
        <v>1385.2333333333333</v>
      </c>
      <c r="L92" s="426">
        <v>1413.5166666666667</v>
      </c>
      <c r="M92" s="427">
        <v>1356.95</v>
      </c>
      <c r="N92" s="427">
        <v>1312.2</v>
      </c>
      <c r="O92" s="428">
        <v>32120400</v>
      </c>
      <c r="P92" s="429">
        <v>1.9578714813545117E-2</v>
      </c>
    </row>
    <row r="93" spans="1:16" ht="15">
      <c r="A93" s="263">
        <v>83</v>
      </c>
      <c r="B93" s="362" t="s">
        <v>72</v>
      </c>
      <c r="C93" s="468" t="s">
        <v>125</v>
      </c>
      <c r="D93" s="469">
        <v>44280</v>
      </c>
      <c r="E93" s="297">
        <v>100.9</v>
      </c>
      <c r="F93" s="297">
        <v>101.18333333333334</v>
      </c>
      <c r="G93" s="298">
        <v>99.01666666666668</v>
      </c>
      <c r="H93" s="298">
        <v>97.13333333333334</v>
      </c>
      <c r="I93" s="298">
        <v>94.966666666666683</v>
      </c>
      <c r="J93" s="298">
        <v>103.06666666666668</v>
      </c>
      <c r="K93" s="298">
        <v>105.23333333333333</v>
      </c>
      <c r="L93" s="298">
        <v>107.11666666666667</v>
      </c>
      <c r="M93" s="285">
        <v>103.35</v>
      </c>
      <c r="N93" s="285">
        <v>99.3</v>
      </c>
      <c r="O93" s="300">
        <v>75926500</v>
      </c>
      <c r="P93" s="301">
        <v>5.5957300275482095E-3</v>
      </c>
    </row>
    <row r="94" spans="1:16" ht="15">
      <c r="A94" s="263">
        <v>84</v>
      </c>
      <c r="B94" s="382" t="s">
        <v>39</v>
      </c>
      <c r="C94" s="468" t="s">
        <v>772</v>
      </c>
      <c r="D94" s="469">
        <v>44280</v>
      </c>
      <c r="E94" s="297">
        <v>2031.55</v>
      </c>
      <c r="F94" s="297">
        <v>2044.0166666666667</v>
      </c>
      <c r="G94" s="298">
        <v>2008.0333333333333</v>
      </c>
      <c r="H94" s="298">
        <v>1984.5166666666667</v>
      </c>
      <c r="I94" s="298">
        <v>1948.5333333333333</v>
      </c>
      <c r="J94" s="298">
        <v>2067.5333333333333</v>
      </c>
      <c r="K94" s="298">
        <v>2103.5166666666664</v>
      </c>
      <c r="L94" s="298">
        <v>2127.0333333333333</v>
      </c>
      <c r="M94" s="285">
        <v>2080</v>
      </c>
      <c r="N94" s="285">
        <v>2020.5</v>
      </c>
      <c r="O94" s="300">
        <v>1828450</v>
      </c>
      <c r="P94" s="301">
        <v>-8.6836552507709788E-2</v>
      </c>
    </row>
    <row r="95" spans="1:16" ht="15">
      <c r="A95" s="263">
        <v>85</v>
      </c>
      <c r="B95" s="362" t="s">
        <v>49</v>
      </c>
      <c r="C95" s="468" t="s">
        <v>126</v>
      </c>
      <c r="D95" s="469">
        <v>44280</v>
      </c>
      <c r="E95" s="297">
        <v>208.9</v>
      </c>
      <c r="F95" s="297">
        <v>208.46666666666667</v>
      </c>
      <c r="G95" s="298">
        <v>206.18333333333334</v>
      </c>
      <c r="H95" s="298">
        <v>203.46666666666667</v>
      </c>
      <c r="I95" s="298">
        <v>201.18333333333334</v>
      </c>
      <c r="J95" s="298">
        <v>211.18333333333334</v>
      </c>
      <c r="K95" s="298">
        <v>213.4666666666667</v>
      </c>
      <c r="L95" s="298">
        <v>216.18333333333334</v>
      </c>
      <c r="M95" s="285">
        <v>210.75</v>
      </c>
      <c r="N95" s="285">
        <v>205.75</v>
      </c>
      <c r="O95" s="300">
        <v>148300800</v>
      </c>
      <c r="P95" s="301">
        <v>-5.3868440819830454E-3</v>
      </c>
    </row>
    <row r="96" spans="1:16" ht="15">
      <c r="A96" s="263">
        <v>86</v>
      </c>
      <c r="B96" s="362" t="s">
        <v>111</v>
      </c>
      <c r="C96" s="468" t="s">
        <v>127</v>
      </c>
      <c r="D96" s="469">
        <v>44280</v>
      </c>
      <c r="E96" s="297">
        <v>314.85000000000002</v>
      </c>
      <c r="F96" s="297">
        <v>318.51666666666665</v>
      </c>
      <c r="G96" s="298">
        <v>307.0333333333333</v>
      </c>
      <c r="H96" s="298">
        <v>299.21666666666664</v>
      </c>
      <c r="I96" s="298">
        <v>287.73333333333329</v>
      </c>
      <c r="J96" s="298">
        <v>326.33333333333331</v>
      </c>
      <c r="K96" s="298">
        <v>337.81666666666666</v>
      </c>
      <c r="L96" s="298">
        <v>345.63333333333333</v>
      </c>
      <c r="M96" s="285">
        <v>330</v>
      </c>
      <c r="N96" s="285">
        <v>310.7</v>
      </c>
      <c r="O96" s="300">
        <v>26820000</v>
      </c>
      <c r="P96" s="301">
        <v>5.7779530664563206E-2</v>
      </c>
    </row>
    <row r="97" spans="1:16" ht="15">
      <c r="A97" s="263">
        <v>87</v>
      </c>
      <c r="B97" s="362" t="s">
        <v>111</v>
      </c>
      <c r="C97" s="468" t="s">
        <v>128</v>
      </c>
      <c r="D97" s="469">
        <v>44280</v>
      </c>
      <c r="E97" s="297">
        <v>403.35</v>
      </c>
      <c r="F97" s="297">
        <v>405.38333333333338</v>
      </c>
      <c r="G97" s="298">
        <v>395.31666666666678</v>
      </c>
      <c r="H97" s="298">
        <v>387.28333333333342</v>
      </c>
      <c r="I97" s="298">
        <v>377.21666666666681</v>
      </c>
      <c r="J97" s="298">
        <v>413.41666666666674</v>
      </c>
      <c r="K97" s="298">
        <v>423.48333333333335</v>
      </c>
      <c r="L97" s="298">
        <v>431.51666666666671</v>
      </c>
      <c r="M97" s="285">
        <v>415.45</v>
      </c>
      <c r="N97" s="285">
        <v>397.35</v>
      </c>
      <c r="O97" s="300">
        <v>32645700</v>
      </c>
      <c r="P97" s="301">
        <v>-1.8162304961611491E-3</v>
      </c>
    </row>
    <row r="98" spans="1:16" ht="15">
      <c r="A98" s="263">
        <v>88</v>
      </c>
      <c r="B98" s="362" t="s">
        <v>39</v>
      </c>
      <c r="C98" s="468" t="s">
        <v>129</v>
      </c>
      <c r="D98" s="469">
        <v>44280</v>
      </c>
      <c r="E98" s="297">
        <v>3008.35</v>
      </c>
      <c r="F98" s="297">
        <v>3016.6833333333329</v>
      </c>
      <c r="G98" s="298">
        <v>2964.3666666666659</v>
      </c>
      <c r="H98" s="298">
        <v>2920.3833333333328</v>
      </c>
      <c r="I98" s="298">
        <v>2868.0666666666657</v>
      </c>
      <c r="J98" s="298">
        <v>3060.6666666666661</v>
      </c>
      <c r="K98" s="298">
        <v>3112.9833333333327</v>
      </c>
      <c r="L98" s="298">
        <v>3156.9666666666662</v>
      </c>
      <c r="M98" s="285">
        <v>3069</v>
      </c>
      <c r="N98" s="285">
        <v>2972.7</v>
      </c>
      <c r="O98" s="300">
        <v>1257250</v>
      </c>
      <c r="P98" s="301">
        <v>2.1324126726238832E-2</v>
      </c>
    </row>
    <row r="99" spans="1:16" ht="15">
      <c r="A99" s="263">
        <v>89</v>
      </c>
      <c r="B99" s="362" t="s">
        <v>53</v>
      </c>
      <c r="C99" s="468" t="s">
        <v>131</v>
      </c>
      <c r="D99" s="469">
        <v>44280</v>
      </c>
      <c r="E99" s="297">
        <v>1973.5</v>
      </c>
      <c r="F99" s="297">
        <v>1959.8500000000001</v>
      </c>
      <c r="G99" s="298">
        <v>1931.8000000000002</v>
      </c>
      <c r="H99" s="298">
        <v>1890.1000000000001</v>
      </c>
      <c r="I99" s="298">
        <v>1862.0500000000002</v>
      </c>
      <c r="J99" s="298">
        <v>2001.5500000000002</v>
      </c>
      <c r="K99" s="298">
        <v>2029.6</v>
      </c>
      <c r="L99" s="298">
        <v>2071.3000000000002</v>
      </c>
      <c r="M99" s="285">
        <v>1987.9</v>
      </c>
      <c r="N99" s="285">
        <v>1918.15</v>
      </c>
      <c r="O99" s="300">
        <v>14158400</v>
      </c>
      <c r="P99" s="301">
        <v>-2.7582417582417581E-2</v>
      </c>
    </row>
    <row r="100" spans="1:16" ht="15">
      <c r="A100" s="263">
        <v>90</v>
      </c>
      <c r="B100" s="362" t="s">
        <v>56</v>
      </c>
      <c r="C100" s="468" t="s">
        <v>132</v>
      </c>
      <c r="D100" s="469">
        <v>44280</v>
      </c>
      <c r="E100" s="297">
        <v>105.7</v>
      </c>
      <c r="F100" s="297">
        <v>106.48333333333335</v>
      </c>
      <c r="G100" s="298">
        <v>102.06666666666669</v>
      </c>
      <c r="H100" s="298">
        <v>98.433333333333337</v>
      </c>
      <c r="I100" s="298">
        <v>94.01666666666668</v>
      </c>
      <c r="J100" s="298">
        <v>110.1166666666667</v>
      </c>
      <c r="K100" s="298">
        <v>114.53333333333336</v>
      </c>
      <c r="L100" s="298">
        <v>118.16666666666671</v>
      </c>
      <c r="M100" s="285">
        <v>110.9</v>
      </c>
      <c r="N100" s="285">
        <v>102.85</v>
      </c>
      <c r="O100" s="300">
        <v>32670764</v>
      </c>
      <c r="P100" s="301">
        <v>-1.3473457289140393E-2</v>
      </c>
    </row>
    <row r="101" spans="1:16" ht="15">
      <c r="A101" s="263">
        <v>91</v>
      </c>
      <c r="B101" s="362" t="s">
        <v>39</v>
      </c>
      <c r="C101" s="468" t="s">
        <v>348</v>
      </c>
      <c r="D101" s="469">
        <v>44280</v>
      </c>
      <c r="E101" s="297">
        <v>2347.1999999999998</v>
      </c>
      <c r="F101" s="297">
        <v>2337.1</v>
      </c>
      <c r="G101" s="298">
        <v>2321.0499999999997</v>
      </c>
      <c r="H101" s="298">
        <v>2294.8999999999996</v>
      </c>
      <c r="I101" s="298">
        <v>2278.8499999999995</v>
      </c>
      <c r="J101" s="298">
        <v>2363.25</v>
      </c>
      <c r="K101" s="298">
        <v>2379.3000000000002</v>
      </c>
      <c r="L101" s="298">
        <v>2405.4500000000003</v>
      </c>
      <c r="M101" s="285">
        <v>2353.15</v>
      </c>
      <c r="N101" s="285">
        <v>2310.9499999999998</v>
      </c>
      <c r="O101" s="300">
        <v>136250</v>
      </c>
      <c r="P101" s="301">
        <v>9.2592592592592587E-3</v>
      </c>
    </row>
    <row r="102" spans="1:16" ht="15">
      <c r="A102" s="263">
        <v>92</v>
      </c>
      <c r="B102" s="362" t="s">
        <v>56</v>
      </c>
      <c r="C102" s="468" t="s">
        <v>133</v>
      </c>
      <c r="D102" s="469">
        <v>44280</v>
      </c>
      <c r="E102" s="297">
        <v>430.35</v>
      </c>
      <c r="F102" s="297">
        <v>431.61666666666662</v>
      </c>
      <c r="G102" s="298">
        <v>422.23333333333323</v>
      </c>
      <c r="H102" s="298">
        <v>414.11666666666662</v>
      </c>
      <c r="I102" s="298">
        <v>404.73333333333323</v>
      </c>
      <c r="J102" s="298">
        <v>439.73333333333323</v>
      </c>
      <c r="K102" s="298">
        <v>449.11666666666656</v>
      </c>
      <c r="L102" s="298">
        <v>457.23333333333323</v>
      </c>
      <c r="M102" s="285">
        <v>441</v>
      </c>
      <c r="N102" s="285">
        <v>423.5</v>
      </c>
      <c r="O102" s="300">
        <v>10442000</v>
      </c>
      <c r="P102" s="301">
        <v>-1.3230013230013229E-2</v>
      </c>
    </row>
    <row r="103" spans="1:16" ht="15">
      <c r="A103" s="263">
        <v>93</v>
      </c>
      <c r="B103" s="362" t="s">
        <v>63</v>
      </c>
      <c r="C103" s="468" t="s">
        <v>134</v>
      </c>
      <c r="D103" s="469">
        <v>44280</v>
      </c>
      <c r="E103" s="297">
        <v>1512.1</v>
      </c>
      <c r="F103" s="297">
        <v>1514.3166666666668</v>
      </c>
      <c r="G103" s="298">
        <v>1493.6833333333336</v>
      </c>
      <c r="H103" s="298">
        <v>1475.2666666666669</v>
      </c>
      <c r="I103" s="298">
        <v>1454.6333333333337</v>
      </c>
      <c r="J103" s="298">
        <v>1532.7333333333336</v>
      </c>
      <c r="K103" s="298">
        <v>1553.3666666666668</v>
      </c>
      <c r="L103" s="298">
        <v>1571.7833333333335</v>
      </c>
      <c r="M103" s="285">
        <v>1534.95</v>
      </c>
      <c r="N103" s="285">
        <v>1495.9</v>
      </c>
      <c r="O103" s="300">
        <v>13222700</v>
      </c>
      <c r="P103" s="301">
        <v>-5.1202706605603006E-2</v>
      </c>
    </row>
    <row r="104" spans="1:16" ht="15">
      <c r="A104" s="263">
        <v>94</v>
      </c>
      <c r="B104" s="362" t="s">
        <v>106</v>
      </c>
      <c r="C104" s="468" t="s">
        <v>260</v>
      </c>
      <c r="D104" s="469">
        <v>44280</v>
      </c>
      <c r="E104" s="297">
        <v>3924.5</v>
      </c>
      <c r="F104" s="297">
        <v>3917.25</v>
      </c>
      <c r="G104" s="298">
        <v>3885.55</v>
      </c>
      <c r="H104" s="298">
        <v>3846.6000000000004</v>
      </c>
      <c r="I104" s="298">
        <v>3814.9000000000005</v>
      </c>
      <c r="J104" s="298">
        <v>3956.2</v>
      </c>
      <c r="K104" s="298">
        <v>3987.8999999999996</v>
      </c>
      <c r="L104" s="298">
        <v>4026.8499999999995</v>
      </c>
      <c r="M104" s="285">
        <v>3948.95</v>
      </c>
      <c r="N104" s="285">
        <v>3878.3</v>
      </c>
      <c r="O104" s="300">
        <v>152850</v>
      </c>
      <c r="P104" s="301">
        <v>6.145833333333333E-2</v>
      </c>
    </row>
    <row r="105" spans="1:16" ht="15">
      <c r="A105" s="263">
        <v>95</v>
      </c>
      <c r="B105" s="362" t="s">
        <v>106</v>
      </c>
      <c r="C105" s="468" t="s">
        <v>259</v>
      </c>
      <c r="D105" s="469">
        <v>44280</v>
      </c>
      <c r="E105" s="297">
        <v>2756.3</v>
      </c>
      <c r="F105" s="297">
        <v>2727.8333333333335</v>
      </c>
      <c r="G105" s="298">
        <v>2668.666666666667</v>
      </c>
      <c r="H105" s="298">
        <v>2581.0333333333333</v>
      </c>
      <c r="I105" s="298">
        <v>2521.8666666666668</v>
      </c>
      <c r="J105" s="298">
        <v>2815.4666666666672</v>
      </c>
      <c r="K105" s="298">
        <v>2874.6333333333341</v>
      </c>
      <c r="L105" s="298">
        <v>2962.2666666666673</v>
      </c>
      <c r="M105" s="285">
        <v>2787</v>
      </c>
      <c r="N105" s="285">
        <v>2640.2</v>
      </c>
      <c r="O105" s="300">
        <v>310400</v>
      </c>
      <c r="P105" s="301">
        <v>0.12790697674418605</v>
      </c>
    </row>
    <row r="106" spans="1:16" ht="15">
      <c r="A106" s="263">
        <v>96</v>
      </c>
      <c r="B106" s="362" t="s">
        <v>51</v>
      </c>
      <c r="C106" s="468" t="s">
        <v>135</v>
      </c>
      <c r="D106" s="469">
        <v>44280</v>
      </c>
      <c r="E106" s="297">
        <v>1034.45</v>
      </c>
      <c r="F106" s="297">
        <v>1036.8500000000001</v>
      </c>
      <c r="G106" s="298">
        <v>1012.8500000000004</v>
      </c>
      <c r="H106" s="298">
        <v>991.25000000000023</v>
      </c>
      <c r="I106" s="298">
        <v>967.25000000000045</v>
      </c>
      <c r="J106" s="298">
        <v>1058.4500000000003</v>
      </c>
      <c r="K106" s="298">
        <v>1082.4499999999998</v>
      </c>
      <c r="L106" s="298">
        <v>1104.0500000000002</v>
      </c>
      <c r="M106" s="285">
        <v>1060.8499999999999</v>
      </c>
      <c r="N106" s="285">
        <v>1015.25</v>
      </c>
      <c r="O106" s="300">
        <v>7044800</v>
      </c>
      <c r="P106" s="301">
        <v>-2.780058651026393E-2</v>
      </c>
    </row>
    <row r="107" spans="1:16" ht="15">
      <c r="A107" s="263">
        <v>97</v>
      </c>
      <c r="B107" s="362" t="s">
        <v>43</v>
      </c>
      <c r="C107" s="468" t="s">
        <v>136</v>
      </c>
      <c r="D107" s="469">
        <v>44280</v>
      </c>
      <c r="E107" s="297">
        <v>855.05</v>
      </c>
      <c r="F107" s="297">
        <v>855.69999999999993</v>
      </c>
      <c r="G107" s="298">
        <v>843.44999999999982</v>
      </c>
      <c r="H107" s="298">
        <v>831.84999999999991</v>
      </c>
      <c r="I107" s="298">
        <v>819.5999999999998</v>
      </c>
      <c r="J107" s="298">
        <v>867.29999999999984</v>
      </c>
      <c r="K107" s="298">
        <v>879.55000000000007</v>
      </c>
      <c r="L107" s="298">
        <v>891.14999999999986</v>
      </c>
      <c r="M107" s="285">
        <v>867.95</v>
      </c>
      <c r="N107" s="285">
        <v>844.1</v>
      </c>
      <c r="O107" s="300">
        <v>7663600</v>
      </c>
      <c r="P107" s="301">
        <v>-4.6009062391077028E-2</v>
      </c>
    </row>
    <row r="108" spans="1:16" ht="15">
      <c r="A108" s="263">
        <v>98</v>
      </c>
      <c r="B108" s="362" t="s">
        <v>56</v>
      </c>
      <c r="C108" s="468" t="s">
        <v>137</v>
      </c>
      <c r="D108" s="469">
        <v>44280</v>
      </c>
      <c r="E108" s="297">
        <v>209.85</v>
      </c>
      <c r="F108" s="297">
        <v>208.81666666666669</v>
      </c>
      <c r="G108" s="298">
        <v>204.03333333333339</v>
      </c>
      <c r="H108" s="298">
        <v>198.2166666666667</v>
      </c>
      <c r="I108" s="298">
        <v>193.43333333333339</v>
      </c>
      <c r="J108" s="298">
        <v>214.63333333333338</v>
      </c>
      <c r="K108" s="298">
        <v>219.41666666666669</v>
      </c>
      <c r="L108" s="298">
        <v>225.23333333333338</v>
      </c>
      <c r="M108" s="285">
        <v>213.6</v>
      </c>
      <c r="N108" s="285">
        <v>203</v>
      </c>
      <c r="O108" s="300">
        <v>13392000</v>
      </c>
      <c r="P108" s="301">
        <v>-1.4912019087384432E-3</v>
      </c>
    </row>
    <row r="109" spans="1:16" ht="15">
      <c r="A109" s="263">
        <v>99</v>
      </c>
      <c r="B109" s="362" t="s">
        <v>56</v>
      </c>
      <c r="C109" s="468" t="s">
        <v>138</v>
      </c>
      <c r="D109" s="469">
        <v>44280</v>
      </c>
      <c r="E109" s="297">
        <v>162.80000000000001</v>
      </c>
      <c r="F109" s="297">
        <v>163.04999999999998</v>
      </c>
      <c r="G109" s="298">
        <v>160.59999999999997</v>
      </c>
      <c r="H109" s="298">
        <v>158.39999999999998</v>
      </c>
      <c r="I109" s="298">
        <v>155.94999999999996</v>
      </c>
      <c r="J109" s="298">
        <v>165.24999999999997</v>
      </c>
      <c r="K109" s="298">
        <v>167.69999999999996</v>
      </c>
      <c r="L109" s="298">
        <v>169.89999999999998</v>
      </c>
      <c r="M109" s="285">
        <v>165.5</v>
      </c>
      <c r="N109" s="285">
        <v>160.85</v>
      </c>
      <c r="O109" s="300">
        <v>20430000</v>
      </c>
      <c r="P109" s="301">
        <v>4.3198529411764705E-2</v>
      </c>
    </row>
    <row r="110" spans="1:16" ht="15">
      <c r="A110" s="263">
        <v>100</v>
      </c>
      <c r="B110" s="362" t="s">
        <v>49</v>
      </c>
      <c r="C110" s="468" t="s">
        <v>139</v>
      </c>
      <c r="D110" s="469">
        <v>44280</v>
      </c>
      <c r="E110" s="297">
        <v>398.15</v>
      </c>
      <c r="F110" s="297">
        <v>398.18333333333334</v>
      </c>
      <c r="G110" s="298">
        <v>395.61666666666667</v>
      </c>
      <c r="H110" s="298">
        <v>393.08333333333331</v>
      </c>
      <c r="I110" s="298">
        <v>390.51666666666665</v>
      </c>
      <c r="J110" s="298">
        <v>400.7166666666667</v>
      </c>
      <c r="K110" s="298">
        <v>403.28333333333342</v>
      </c>
      <c r="L110" s="298">
        <v>405.81666666666672</v>
      </c>
      <c r="M110" s="285">
        <v>400.75</v>
      </c>
      <c r="N110" s="285">
        <v>395.65</v>
      </c>
      <c r="O110" s="300">
        <v>8190000</v>
      </c>
      <c r="P110" s="301">
        <v>-4.5009328358208957E-2</v>
      </c>
    </row>
    <row r="111" spans="1:16" ht="15">
      <c r="A111" s="263">
        <v>101</v>
      </c>
      <c r="B111" s="362" t="s">
        <v>43</v>
      </c>
      <c r="C111" s="468" t="s">
        <v>140</v>
      </c>
      <c r="D111" s="469">
        <v>44280</v>
      </c>
      <c r="E111" s="297">
        <v>7318.55</v>
      </c>
      <c r="F111" s="297">
        <v>7312.5333333333338</v>
      </c>
      <c r="G111" s="298">
        <v>7276.7166666666672</v>
      </c>
      <c r="H111" s="298">
        <v>7234.8833333333332</v>
      </c>
      <c r="I111" s="298">
        <v>7199.0666666666666</v>
      </c>
      <c r="J111" s="298">
        <v>7354.3666666666677</v>
      </c>
      <c r="K111" s="298">
        <v>7390.1833333333352</v>
      </c>
      <c r="L111" s="298">
        <v>7432.0166666666682</v>
      </c>
      <c r="M111" s="285">
        <v>7348.35</v>
      </c>
      <c r="N111" s="285">
        <v>7270.7</v>
      </c>
      <c r="O111" s="300">
        <v>2547200</v>
      </c>
      <c r="P111" s="301">
        <v>-3.5553367914883949E-2</v>
      </c>
    </row>
    <row r="112" spans="1:16" ht="15">
      <c r="A112" s="263">
        <v>102</v>
      </c>
      <c r="B112" s="362" t="s">
        <v>49</v>
      </c>
      <c r="C112" s="468" t="s">
        <v>141</v>
      </c>
      <c r="D112" s="469">
        <v>44280</v>
      </c>
      <c r="E112" s="297">
        <v>556.65</v>
      </c>
      <c r="F112" s="297">
        <v>561.23333333333335</v>
      </c>
      <c r="G112" s="298">
        <v>547.4666666666667</v>
      </c>
      <c r="H112" s="298">
        <v>538.2833333333333</v>
      </c>
      <c r="I112" s="298">
        <v>524.51666666666665</v>
      </c>
      <c r="J112" s="298">
        <v>570.41666666666674</v>
      </c>
      <c r="K112" s="298">
        <v>584.18333333333339</v>
      </c>
      <c r="L112" s="298">
        <v>593.36666666666679</v>
      </c>
      <c r="M112" s="285">
        <v>575</v>
      </c>
      <c r="N112" s="285">
        <v>552.04999999999995</v>
      </c>
      <c r="O112" s="300">
        <v>13557500</v>
      </c>
      <c r="P112" s="301">
        <v>1.1376352107422603E-2</v>
      </c>
    </row>
    <row r="113" spans="1:16" ht="15">
      <c r="A113" s="263">
        <v>103</v>
      </c>
      <c r="B113" s="362" t="s">
        <v>56</v>
      </c>
      <c r="C113" s="468" t="s">
        <v>142</v>
      </c>
      <c r="D113" s="469">
        <v>44280</v>
      </c>
      <c r="E113" s="297">
        <v>919.85</v>
      </c>
      <c r="F113" s="297">
        <v>921.7833333333333</v>
      </c>
      <c r="G113" s="298">
        <v>909.06666666666661</v>
      </c>
      <c r="H113" s="298">
        <v>898.2833333333333</v>
      </c>
      <c r="I113" s="298">
        <v>885.56666666666661</v>
      </c>
      <c r="J113" s="298">
        <v>932.56666666666661</v>
      </c>
      <c r="K113" s="298">
        <v>945.2833333333333</v>
      </c>
      <c r="L113" s="298">
        <v>956.06666666666661</v>
      </c>
      <c r="M113" s="285">
        <v>934.5</v>
      </c>
      <c r="N113" s="285">
        <v>911</v>
      </c>
      <c r="O113" s="300">
        <v>2577900</v>
      </c>
      <c r="P113" s="301">
        <v>-3.1265266243282852E-2</v>
      </c>
    </row>
    <row r="114" spans="1:16" ht="15">
      <c r="A114" s="263">
        <v>104</v>
      </c>
      <c r="B114" s="362" t="s">
        <v>72</v>
      </c>
      <c r="C114" s="468" t="s">
        <v>143</v>
      </c>
      <c r="D114" s="469">
        <v>44280</v>
      </c>
      <c r="E114" s="297">
        <v>1186.8499999999999</v>
      </c>
      <c r="F114" s="297">
        <v>1193.5833333333333</v>
      </c>
      <c r="G114" s="298">
        <v>1170.1666666666665</v>
      </c>
      <c r="H114" s="298">
        <v>1153.4833333333333</v>
      </c>
      <c r="I114" s="298">
        <v>1130.0666666666666</v>
      </c>
      <c r="J114" s="298">
        <v>1210.2666666666664</v>
      </c>
      <c r="K114" s="298">
        <v>1233.6833333333329</v>
      </c>
      <c r="L114" s="298">
        <v>1250.3666666666663</v>
      </c>
      <c r="M114" s="285">
        <v>1217</v>
      </c>
      <c r="N114" s="285">
        <v>1176.9000000000001</v>
      </c>
      <c r="O114" s="300">
        <v>1315800</v>
      </c>
      <c r="P114" s="301">
        <v>-2.0107238605898123E-2</v>
      </c>
    </row>
    <row r="115" spans="1:16" ht="15">
      <c r="A115" s="263">
        <v>105</v>
      </c>
      <c r="B115" s="362" t="s">
        <v>106</v>
      </c>
      <c r="C115" s="468" t="s">
        <v>144</v>
      </c>
      <c r="D115" s="469">
        <v>44280</v>
      </c>
      <c r="E115" s="297">
        <v>1806.75</v>
      </c>
      <c r="F115" s="297">
        <v>1792.55</v>
      </c>
      <c r="G115" s="298">
        <v>1745.1999999999998</v>
      </c>
      <c r="H115" s="298">
        <v>1683.6499999999999</v>
      </c>
      <c r="I115" s="298">
        <v>1636.2999999999997</v>
      </c>
      <c r="J115" s="298">
        <v>1854.1</v>
      </c>
      <c r="K115" s="298">
        <v>1901.4499999999998</v>
      </c>
      <c r="L115" s="298">
        <v>1963</v>
      </c>
      <c r="M115" s="285">
        <v>1839.9</v>
      </c>
      <c r="N115" s="285">
        <v>1731</v>
      </c>
      <c r="O115" s="300">
        <v>1399200</v>
      </c>
      <c r="P115" s="301">
        <v>0.12838709677419355</v>
      </c>
    </row>
    <row r="116" spans="1:16" ht="15">
      <c r="A116" s="263">
        <v>106</v>
      </c>
      <c r="B116" s="362" t="s">
        <v>43</v>
      </c>
      <c r="C116" s="468" t="s">
        <v>145</v>
      </c>
      <c r="D116" s="469">
        <v>44280</v>
      </c>
      <c r="E116" s="297">
        <v>217.65</v>
      </c>
      <c r="F116" s="297">
        <v>221.16666666666666</v>
      </c>
      <c r="G116" s="298">
        <v>212.58333333333331</v>
      </c>
      <c r="H116" s="298">
        <v>207.51666666666665</v>
      </c>
      <c r="I116" s="298">
        <v>198.93333333333331</v>
      </c>
      <c r="J116" s="298">
        <v>226.23333333333332</v>
      </c>
      <c r="K116" s="298">
        <v>234.81666666666663</v>
      </c>
      <c r="L116" s="298">
        <v>239.88333333333333</v>
      </c>
      <c r="M116" s="285">
        <v>229.75</v>
      </c>
      <c r="N116" s="285">
        <v>216.1</v>
      </c>
      <c r="O116" s="300">
        <v>32046000</v>
      </c>
      <c r="P116" s="301">
        <v>4.2824601366742598E-2</v>
      </c>
    </row>
    <row r="117" spans="1:16" ht="15">
      <c r="A117" s="263">
        <v>107</v>
      </c>
      <c r="B117" s="362" t="s">
        <v>106</v>
      </c>
      <c r="C117" s="468" t="s">
        <v>262</v>
      </c>
      <c r="D117" s="469">
        <v>44280</v>
      </c>
      <c r="E117" s="297">
        <v>1603.15</v>
      </c>
      <c r="F117" s="297">
        <v>1599.1833333333334</v>
      </c>
      <c r="G117" s="298">
        <v>1584.5166666666669</v>
      </c>
      <c r="H117" s="298">
        <v>1565.8833333333334</v>
      </c>
      <c r="I117" s="298">
        <v>1551.2166666666669</v>
      </c>
      <c r="J117" s="298">
        <v>1617.8166666666668</v>
      </c>
      <c r="K117" s="298">
        <v>1632.4833333333333</v>
      </c>
      <c r="L117" s="298">
        <v>1651.1166666666668</v>
      </c>
      <c r="M117" s="285">
        <v>1613.85</v>
      </c>
      <c r="N117" s="285">
        <v>1580.55</v>
      </c>
      <c r="O117" s="300">
        <v>203125</v>
      </c>
      <c r="P117" s="301">
        <v>6.2925170068027211E-2</v>
      </c>
    </row>
    <row r="118" spans="1:16" ht="15">
      <c r="A118" s="263">
        <v>108</v>
      </c>
      <c r="B118" s="362" t="s">
        <v>43</v>
      </c>
      <c r="C118" s="468" t="s">
        <v>146</v>
      </c>
      <c r="D118" s="469">
        <v>44280</v>
      </c>
      <c r="E118" s="297">
        <v>89297.95</v>
      </c>
      <c r="F118" s="297">
        <v>89098.766666666677</v>
      </c>
      <c r="G118" s="298">
        <v>88428.533333333355</v>
      </c>
      <c r="H118" s="298">
        <v>87559.116666666683</v>
      </c>
      <c r="I118" s="298">
        <v>86888.88333333336</v>
      </c>
      <c r="J118" s="298">
        <v>89968.183333333349</v>
      </c>
      <c r="K118" s="298">
        <v>90638.416666666657</v>
      </c>
      <c r="L118" s="298">
        <v>91507.833333333343</v>
      </c>
      <c r="M118" s="285">
        <v>89769</v>
      </c>
      <c r="N118" s="285">
        <v>88229.35</v>
      </c>
      <c r="O118" s="300">
        <v>49810</v>
      </c>
      <c r="P118" s="301">
        <v>-2.08374287399253E-2</v>
      </c>
    </row>
    <row r="119" spans="1:16" ht="15">
      <c r="A119" s="263">
        <v>109</v>
      </c>
      <c r="B119" s="362" t="s">
        <v>56</v>
      </c>
      <c r="C119" s="468" t="s">
        <v>147</v>
      </c>
      <c r="D119" s="469">
        <v>44280</v>
      </c>
      <c r="E119" s="297">
        <v>1251.9000000000001</v>
      </c>
      <c r="F119" s="297">
        <v>1247.4833333333333</v>
      </c>
      <c r="G119" s="298">
        <v>1237.4666666666667</v>
      </c>
      <c r="H119" s="298">
        <v>1223.0333333333333</v>
      </c>
      <c r="I119" s="298">
        <v>1213.0166666666667</v>
      </c>
      <c r="J119" s="298">
        <v>1261.9166666666667</v>
      </c>
      <c r="K119" s="298">
        <v>1271.9333333333336</v>
      </c>
      <c r="L119" s="298">
        <v>1286.3666666666668</v>
      </c>
      <c r="M119" s="285">
        <v>1257.5</v>
      </c>
      <c r="N119" s="285">
        <v>1233.05</v>
      </c>
      <c r="O119" s="300">
        <v>3003750</v>
      </c>
      <c r="P119" s="301">
        <v>-2.7390438247011954E-3</v>
      </c>
    </row>
    <row r="120" spans="1:16" ht="15">
      <c r="A120" s="263">
        <v>110</v>
      </c>
      <c r="B120" s="362" t="s">
        <v>39</v>
      </c>
      <c r="C120" s="468" t="s">
        <v>790</v>
      </c>
      <c r="D120" s="469">
        <v>44280</v>
      </c>
      <c r="E120" s="297">
        <v>352.05</v>
      </c>
      <c r="F120" s="297">
        <v>354.5</v>
      </c>
      <c r="G120" s="298">
        <v>347.6</v>
      </c>
      <c r="H120" s="298">
        <v>343.15000000000003</v>
      </c>
      <c r="I120" s="298">
        <v>336.25000000000006</v>
      </c>
      <c r="J120" s="298">
        <v>358.95</v>
      </c>
      <c r="K120" s="298">
        <v>365.84999999999997</v>
      </c>
      <c r="L120" s="298">
        <v>370.29999999999995</v>
      </c>
      <c r="M120" s="285">
        <v>361.4</v>
      </c>
      <c r="N120" s="285">
        <v>350.05</v>
      </c>
      <c r="O120" s="300">
        <v>1726400</v>
      </c>
      <c r="P120" s="301">
        <v>1.0299625468164793E-2</v>
      </c>
    </row>
    <row r="121" spans="1:16" ht="15">
      <c r="A121" s="263">
        <v>111</v>
      </c>
      <c r="B121" s="362" t="s">
        <v>111</v>
      </c>
      <c r="C121" s="468" t="s">
        <v>148</v>
      </c>
      <c r="D121" s="469">
        <v>44280</v>
      </c>
      <c r="E121" s="297">
        <v>57.8</v>
      </c>
      <c r="F121" s="297">
        <v>58.383333333333333</v>
      </c>
      <c r="G121" s="298">
        <v>56.166666666666664</v>
      </c>
      <c r="H121" s="298">
        <v>54.533333333333331</v>
      </c>
      <c r="I121" s="298">
        <v>52.316666666666663</v>
      </c>
      <c r="J121" s="298">
        <v>60.016666666666666</v>
      </c>
      <c r="K121" s="298">
        <v>62.233333333333334</v>
      </c>
      <c r="L121" s="298">
        <v>63.866666666666667</v>
      </c>
      <c r="M121" s="285">
        <v>60.6</v>
      </c>
      <c r="N121" s="285">
        <v>56.75</v>
      </c>
      <c r="O121" s="300">
        <v>67371000</v>
      </c>
      <c r="P121" s="301">
        <v>1.9552354000514537E-2</v>
      </c>
    </row>
    <row r="122" spans="1:16" ht="15">
      <c r="A122" s="263">
        <v>112</v>
      </c>
      <c r="B122" s="362" t="s">
        <v>39</v>
      </c>
      <c r="C122" s="468" t="s">
        <v>256</v>
      </c>
      <c r="D122" s="469">
        <v>44280</v>
      </c>
      <c r="E122" s="297">
        <v>4883.3</v>
      </c>
      <c r="F122" s="297">
        <v>4887.0166666666664</v>
      </c>
      <c r="G122" s="298">
        <v>4778.9833333333327</v>
      </c>
      <c r="H122" s="298">
        <v>4674.6666666666661</v>
      </c>
      <c r="I122" s="298">
        <v>4566.6333333333323</v>
      </c>
      <c r="J122" s="298">
        <v>4991.333333333333</v>
      </c>
      <c r="K122" s="298">
        <v>5099.3666666666659</v>
      </c>
      <c r="L122" s="298">
        <v>5203.6833333333334</v>
      </c>
      <c r="M122" s="285">
        <v>4995.05</v>
      </c>
      <c r="N122" s="285">
        <v>4782.7</v>
      </c>
      <c r="O122" s="300">
        <v>907250</v>
      </c>
      <c r="P122" s="301">
        <v>2.9795686719636776E-2</v>
      </c>
    </row>
    <row r="123" spans="1:16" ht="15">
      <c r="A123" s="263">
        <v>113</v>
      </c>
      <c r="B123" s="362" t="s">
        <v>857</v>
      </c>
      <c r="C123" s="468" t="s">
        <v>450</v>
      </c>
      <c r="D123" s="469">
        <v>44280</v>
      </c>
      <c r="E123" s="297">
        <v>2650.7</v>
      </c>
      <c r="F123" s="297">
        <v>2670.6166666666663</v>
      </c>
      <c r="G123" s="298">
        <v>2564.1333333333328</v>
      </c>
      <c r="H123" s="298">
        <v>2477.5666666666666</v>
      </c>
      <c r="I123" s="298">
        <v>2371.083333333333</v>
      </c>
      <c r="J123" s="298">
        <v>2757.1833333333325</v>
      </c>
      <c r="K123" s="298">
        <v>2863.6666666666661</v>
      </c>
      <c r="L123" s="298">
        <v>2950.2333333333322</v>
      </c>
      <c r="M123" s="285">
        <v>2777.1</v>
      </c>
      <c r="N123" s="285">
        <v>2584.0500000000002</v>
      </c>
      <c r="O123" s="300">
        <v>211050</v>
      </c>
      <c r="P123" s="301">
        <v>6.5909090909090903E-2</v>
      </c>
    </row>
    <row r="124" spans="1:16" ht="15">
      <c r="A124" s="263">
        <v>114</v>
      </c>
      <c r="B124" s="362" t="s">
        <v>49</v>
      </c>
      <c r="C124" s="468" t="s">
        <v>151</v>
      </c>
      <c r="D124" s="469">
        <v>44280</v>
      </c>
      <c r="E124" s="297">
        <v>16941.75</v>
      </c>
      <c r="F124" s="297">
        <v>16879.583333333332</v>
      </c>
      <c r="G124" s="298">
        <v>16784.166666666664</v>
      </c>
      <c r="H124" s="298">
        <v>16626.583333333332</v>
      </c>
      <c r="I124" s="298">
        <v>16531.166666666664</v>
      </c>
      <c r="J124" s="298">
        <v>17037.166666666664</v>
      </c>
      <c r="K124" s="298">
        <v>17132.583333333328</v>
      </c>
      <c r="L124" s="298">
        <v>17290.166666666664</v>
      </c>
      <c r="M124" s="285">
        <v>16975</v>
      </c>
      <c r="N124" s="285">
        <v>16722</v>
      </c>
      <c r="O124" s="300">
        <v>309150</v>
      </c>
      <c r="P124" s="301">
        <v>-2.2605121719886184E-2</v>
      </c>
    </row>
    <row r="125" spans="1:16" ht="15">
      <c r="A125" s="263">
        <v>115</v>
      </c>
      <c r="B125" s="362" t="s">
        <v>111</v>
      </c>
      <c r="C125" s="468" t="s">
        <v>152</v>
      </c>
      <c r="D125" s="469">
        <v>44280</v>
      </c>
      <c r="E125" s="297">
        <v>129.6</v>
      </c>
      <c r="F125" s="297">
        <v>131.38333333333335</v>
      </c>
      <c r="G125" s="298">
        <v>125.26666666666671</v>
      </c>
      <c r="H125" s="298">
        <v>120.93333333333335</v>
      </c>
      <c r="I125" s="298">
        <v>114.81666666666671</v>
      </c>
      <c r="J125" s="298">
        <v>135.7166666666667</v>
      </c>
      <c r="K125" s="298">
        <v>141.83333333333331</v>
      </c>
      <c r="L125" s="298">
        <v>146.16666666666671</v>
      </c>
      <c r="M125" s="285">
        <v>137.5</v>
      </c>
      <c r="N125" s="285">
        <v>127.05</v>
      </c>
      <c r="O125" s="300">
        <v>50886500</v>
      </c>
      <c r="P125" s="301">
        <v>2.8993361333152688E-2</v>
      </c>
    </row>
    <row r="126" spans="1:16" ht="15">
      <c r="A126" s="263">
        <v>116</v>
      </c>
      <c r="B126" s="362" t="s">
        <v>42</v>
      </c>
      <c r="C126" s="468" t="s">
        <v>153</v>
      </c>
      <c r="D126" s="469">
        <v>44280</v>
      </c>
      <c r="E126" s="297">
        <v>109.75</v>
      </c>
      <c r="F126" s="297">
        <v>109.98333333333333</v>
      </c>
      <c r="G126" s="298">
        <v>107.46666666666667</v>
      </c>
      <c r="H126" s="298">
        <v>105.18333333333334</v>
      </c>
      <c r="I126" s="298">
        <v>102.66666666666667</v>
      </c>
      <c r="J126" s="298">
        <v>112.26666666666667</v>
      </c>
      <c r="K126" s="298">
        <v>114.78333333333335</v>
      </c>
      <c r="L126" s="298">
        <v>117.06666666666666</v>
      </c>
      <c r="M126" s="285">
        <v>112.5</v>
      </c>
      <c r="N126" s="285">
        <v>107.7</v>
      </c>
      <c r="O126" s="300">
        <v>82336500</v>
      </c>
      <c r="P126" s="301">
        <v>-2.2070272831900346E-2</v>
      </c>
    </row>
    <row r="127" spans="1:16" ht="15">
      <c r="A127" s="263">
        <v>117</v>
      </c>
      <c r="B127" s="362" t="s">
        <v>72</v>
      </c>
      <c r="C127" s="468" t="s">
        <v>155</v>
      </c>
      <c r="D127" s="469">
        <v>44280</v>
      </c>
      <c r="E127" s="297">
        <v>116.15</v>
      </c>
      <c r="F127" s="297">
        <v>116.25</v>
      </c>
      <c r="G127" s="298">
        <v>113.4</v>
      </c>
      <c r="H127" s="298">
        <v>110.65</v>
      </c>
      <c r="I127" s="298">
        <v>107.80000000000001</v>
      </c>
      <c r="J127" s="298">
        <v>119</v>
      </c>
      <c r="K127" s="298">
        <v>121.85</v>
      </c>
      <c r="L127" s="298">
        <v>124.6</v>
      </c>
      <c r="M127" s="285">
        <v>119.1</v>
      </c>
      <c r="N127" s="285">
        <v>113.5</v>
      </c>
      <c r="O127" s="300">
        <v>46646600</v>
      </c>
      <c r="P127" s="301">
        <v>-5.6827027868597231E-2</v>
      </c>
    </row>
    <row r="128" spans="1:16" ht="15">
      <c r="A128" s="263">
        <v>118</v>
      </c>
      <c r="B128" s="362" t="s">
        <v>78</v>
      </c>
      <c r="C128" s="468" t="s">
        <v>156</v>
      </c>
      <c r="D128" s="469">
        <v>44280</v>
      </c>
      <c r="E128" s="297">
        <v>27838.75</v>
      </c>
      <c r="F128" s="297">
        <v>27939.466666666664</v>
      </c>
      <c r="G128" s="298">
        <v>27429.033333333326</v>
      </c>
      <c r="H128" s="298">
        <v>27019.316666666662</v>
      </c>
      <c r="I128" s="298">
        <v>26508.883333333324</v>
      </c>
      <c r="J128" s="298">
        <v>28349.183333333327</v>
      </c>
      <c r="K128" s="298">
        <v>28859.616666666669</v>
      </c>
      <c r="L128" s="298">
        <v>29269.333333333328</v>
      </c>
      <c r="M128" s="285">
        <v>28449.9</v>
      </c>
      <c r="N128" s="285">
        <v>27529.75</v>
      </c>
      <c r="O128" s="300">
        <v>72030</v>
      </c>
      <c r="P128" s="301">
        <v>-4.9108910891089111E-2</v>
      </c>
    </row>
    <row r="129" spans="1:16" ht="15">
      <c r="A129" s="263">
        <v>119</v>
      </c>
      <c r="B129" s="382" t="s">
        <v>51</v>
      </c>
      <c r="C129" s="468" t="s">
        <v>157</v>
      </c>
      <c r="D129" s="469">
        <v>44280</v>
      </c>
      <c r="E129" s="297">
        <v>1916.5</v>
      </c>
      <c r="F129" s="297">
        <v>1912.6499999999999</v>
      </c>
      <c r="G129" s="298">
        <v>1878.8999999999996</v>
      </c>
      <c r="H129" s="298">
        <v>1841.2999999999997</v>
      </c>
      <c r="I129" s="298">
        <v>1807.5499999999995</v>
      </c>
      <c r="J129" s="298">
        <v>1950.2499999999998</v>
      </c>
      <c r="K129" s="298">
        <v>1984.0000000000002</v>
      </c>
      <c r="L129" s="298">
        <v>2021.6</v>
      </c>
      <c r="M129" s="285">
        <v>1946.4</v>
      </c>
      <c r="N129" s="285">
        <v>1875.05</v>
      </c>
      <c r="O129" s="300">
        <v>3200450</v>
      </c>
      <c r="P129" s="301">
        <v>1.6774419011008214E-2</v>
      </c>
    </row>
    <row r="130" spans="1:16" ht="15">
      <c r="A130" s="263">
        <v>120</v>
      </c>
      <c r="B130" s="362" t="s">
        <v>72</v>
      </c>
      <c r="C130" s="468" t="s">
        <v>158</v>
      </c>
      <c r="D130" s="469">
        <v>44280</v>
      </c>
      <c r="E130" s="297">
        <v>251.65</v>
      </c>
      <c r="F130" s="297">
        <v>252.51666666666668</v>
      </c>
      <c r="G130" s="298">
        <v>247.73333333333335</v>
      </c>
      <c r="H130" s="298">
        <v>243.81666666666666</v>
      </c>
      <c r="I130" s="298">
        <v>239.03333333333333</v>
      </c>
      <c r="J130" s="298">
        <v>256.43333333333339</v>
      </c>
      <c r="K130" s="298">
        <v>261.2166666666667</v>
      </c>
      <c r="L130" s="298">
        <v>265.13333333333338</v>
      </c>
      <c r="M130" s="285">
        <v>257.3</v>
      </c>
      <c r="N130" s="285">
        <v>248.6</v>
      </c>
      <c r="O130" s="300">
        <v>17877000</v>
      </c>
      <c r="P130" s="301">
        <v>-1.9578808818690358E-2</v>
      </c>
    </row>
    <row r="131" spans="1:16" ht="15">
      <c r="A131" s="263">
        <v>121</v>
      </c>
      <c r="B131" s="362" t="s">
        <v>56</v>
      </c>
      <c r="C131" s="468" t="s">
        <v>159</v>
      </c>
      <c r="D131" s="469">
        <v>44280</v>
      </c>
      <c r="E131" s="297">
        <v>132.5</v>
      </c>
      <c r="F131" s="297">
        <v>132.79999999999998</v>
      </c>
      <c r="G131" s="298">
        <v>130.39999999999998</v>
      </c>
      <c r="H131" s="298">
        <v>128.29999999999998</v>
      </c>
      <c r="I131" s="298">
        <v>125.89999999999998</v>
      </c>
      <c r="J131" s="298">
        <v>134.89999999999998</v>
      </c>
      <c r="K131" s="298">
        <v>137.30000000000001</v>
      </c>
      <c r="L131" s="298">
        <v>139.39999999999998</v>
      </c>
      <c r="M131" s="285">
        <v>135.19999999999999</v>
      </c>
      <c r="N131" s="285">
        <v>130.69999999999999</v>
      </c>
      <c r="O131" s="300">
        <v>37727000</v>
      </c>
      <c r="P131" s="301">
        <v>-2.6225208982134074E-3</v>
      </c>
    </row>
    <row r="132" spans="1:16" ht="15">
      <c r="A132" s="263">
        <v>122</v>
      </c>
      <c r="B132" s="362" t="s">
        <v>51</v>
      </c>
      <c r="C132" s="468" t="s">
        <v>269</v>
      </c>
      <c r="D132" s="469">
        <v>44280</v>
      </c>
      <c r="E132" s="297">
        <v>4672.95</v>
      </c>
      <c r="F132" s="297">
        <v>4664.5166666666664</v>
      </c>
      <c r="G132" s="298">
        <v>4640.1333333333332</v>
      </c>
      <c r="H132" s="298">
        <v>4607.3166666666666</v>
      </c>
      <c r="I132" s="298">
        <v>4582.9333333333334</v>
      </c>
      <c r="J132" s="298">
        <v>4697.333333333333</v>
      </c>
      <c r="K132" s="298">
        <v>4721.7166666666662</v>
      </c>
      <c r="L132" s="298">
        <v>4754.5333333333328</v>
      </c>
      <c r="M132" s="285">
        <v>4688.8999999999996</v>
      </c>
      <c r="N132" s="285">
        <v>4631.7</v>
      </c>
      <c r="O132" s="300">
        <v>26750</v>
      </c>
      <c r="P132" s="301">
        <v>-6.1403508771929821E-2</v>
      </c>
    </row>
    <row r="133" spans="1:16" ht="15">
      <c r="A133" s="263">
        <v>123</v>
      </c>
      <c r="B133" s="362" t="s">
        <v>49</v>
      </c>
      <c r="C133" s="468" t="s">
        <v>160</v>
      </c>
      <c r="D133" s="469">
        <v>44280</v>
      </c>
      <c r="E133" s="297">
        <v>1739.1</v>
      </c>
      <c r="F133" s="297">
        <v>1739.5166666666667</v>
      </c>
      <c r="G133" s="298">
        <v>1728.5833333333333</v>
      </c>
      <c r="H133" s="298">
        <v>1718.0666666666666</v>
      </c>
      <c r="I133" s="298">
        <v>1707.1333333333332</v>
      </c>
      <c r="J133" s="298">
        <v>1750.0333333333333</v>
      </c>
      <c r="K133" s="298">
        <v>1760.9666666666667</v>
      </c>
      <c r="L133" s="298">
        <v>1771.4833333333333</v>
      </c>
      <c r="M133" s="285">
        <v>1750.45</v>
      </c>
      <c r="N133" s="285">
        <v>1729</v>
      </c>
      <c r="O133" s="300">
        <v>2085500</v>
      </c>
      <c r="P133" s="301">
        <v>-3.8497003227293686E-2</v>
      </c>
    </row>
    <row r="134" spans="1:16" ht="15">
      <c r="A134" s="263">
        <v>124</v>
      </c>
      <c r="B134" s="362" t="s">
        <v>857</v>
      </c>
      <c r="C134" s="468" t="s">
        <v>267</v>
      </c>
      <c r="D134" s="469">
        <v>44280</v>
      </c>
      <c r="E134" s="297">
        <v>2284.1999999999998</v>
      </c>
      <c r="F134" s="297">
        <v>2280.65</v>
      </c>
      <c r="G134" s="298">
        <v>2262.4</v>
      </c>
      <c r="H134" s="298">
        <v>2240.6</v>
      </c>
      <c r="I134" s="298">
        <v>2222.35</v>
      </c>
      <c r="J134" s="298">
        <v>2302.4500000000003</v>
      </c>
      <c r="K134" s="298">
        <v>2320.7000000000003</v>
      </c>
      <c r="L134" s="298">
        <v>2342.5000000000005</v>
      </c>
      <c r="M134" s="285">
        <v>2298.9</v>
      </c>
      <c r="N134" s="285">
        <v>2258.85</v>
      </c>
      <c r="O134" s="300">
        <v>314750</v>
      </c>
      <c r="P134" s="301">
        <v>2.3885350318471337E-3</v>
      </c>
    </row>
    <row r="135" spans="1:16" ht="15">
      <c r="A135" s="263">
        <v>125</v>
      </c>
      <c r="B135" s="362" t="s">
        <v>53</v>
      </c>
      <c r="C135" s="468" t="s">
        <v>161</v>
      </c>
      <c r="D135" s="469">
        <v>44280</v>
      </c>
      <c r="E135" s="297">
        <v>40.299999999999997</v>
      </c>
      <c r="F135" s="297">
        <v>39.783333333333331</v>
      </c>
      <c r="G135" s="298">
        <v>38.61666666666666</v>
      </c>
      <c r="H135" s="298">
        <v>36.93333333333333</v>
      </c>
      <c r="I135" s="298">
        <v>35.766666666666659</v>
      </c>
      <c r="J135" s="298">
        <v>41.466666666666661</v>
      </c>
      <c r="K135" s="298">
        <v>42.633333333333333</v>
      </c>
      <c r="L135" s="298">
        <v>44.316666666666663</v>
      </c>
      <c r="M135" s="285">
        <v>40.950000000000003</v>
      </c>
      <c r="N135" s="285">
        <v>38.1</v>
      </c>
      <c r="O135" s="300">
        <v>236336000</v>
      </c>
      <c r="P135" s="301">
        <v>-2.4501386870954961E-2</v>
      </c>
    </row>
    <row r="136" spans="1:16" ht="15">
      <c r="A136" s="263">
        <v>126</v>
      </c>
      <c r="B136" s="362" t="s">
        <v>42</v>
      </c>
      <c r="C136" s="468" t="s">
        <v>162</v>
      </c>
      <c r="D136" s="469">
        <v>44280</v>
      </c>
      <c r="E136" s="297">
        <v>217.15</v>
      </c>
      <c r="F136" s="297">
        <v>218.01666666666665</v>
      </c>
      <c r="G136" s="298">
        <v>213.5333333333333</v>
      </c>
      <c r="H136" s="298">
        <v>209.91666666666666</v>
      </c>
      <c r="I136" s="298">
        <v>205.43333333333331</v>
      </c>
      <c r="J136" s="298">
        <v>221.6333333333333</v>
      </c>
      <c r="K136" s="298">
        <v>226.11666666666665</v>
      </c>
      <c r="L136" s="298">
        <v>229.73333333333329</v>
      </c>
      <c r="M136" s="285">
        <v>222.5</v>
      </c>
      <c r="N136" s="285">
        <v>214.4</v>
      </c>
      <c r="O136" s="300">
        <v>14936000</v>
      </c>
      <c r="P136" s="301">
        <v>7.8272604588394065E-3</v>
      </c>
    </row>
    <row r="137" spans="1:16" ht="15">
      <c r="A137" s="263">
        <v>127</v>
      </c>
      <c r="B137" s="362" t="s">
        <v>88</v>
      </c>
      <c r="C137" s="468" t="s">
        <v>163</v>
      </c>
      <c r="D137" s="469">
        <v>44280</v>
      </c>
      <c r="E137" s="297">
        <v>1415.7</v>
      </c>
      <c r="F137" s="297">
        <v>1431.6666666666667</v>
      </c>
      <c r="G137" s="298">
        <v>1391.1333333333334</v>
      </c>
      <c r="H137" s="298">
        <v>1366.5666666666666</v>
      </c>
      <c r="I137" s="298">
        <v>1326.0333333333333</v>
      </c>
      <c r="J137" s="298">
        <v>1456.2333333333336</v>
      </c>
      <c r="K137" s="298">
        <v>1496.7666666666669</v>
      </c>
      <c r="L137" s="298">
        <v>1521.3333333333337</v>
      </c>
      <c r="M137" s="285">
        <v>1472.2</v>
      </c>
      <c r="N137" s="285">
        <v>1407.1</v>
      </c>
      <c r="O137" s="300">
        <v>1722831</v>
      </c>
      <c r="P137" s="301">
        <v>5.1154705736280108E-2</v>
      </c>
    </row>
    <row r="138" spans="1:16" ht="15">
      <c r="A138" s="263">
        <v>128</v>
      </c>
      <c r="B138" s="362" t="s">
        <v>37</v>
      </c>
      <c r="C138" s="468" t="s">
        <v>164</v>
      </c>
      <c r="D138" s="469">
        <v>44280</v>
      </c>
      <c r="E138" s="297">
        <v>1014.5</v>
      </c>
      <c r="F138" s="297">
        <v>1010.7833333333334</v>
      </c>
      <c r="G138" s="298">
        <v>994.66666666666674</v>
      </c>
      <c r="H138" s="298">
        <v>974.83333333333337</v>
      </c>
      <c r="I138" s="298">
        <v>958.7166666666667</v>
      </c>
      <c r="J138" s="298">
        <v>1030.6166666666668</v>
      </c>
      <c r="K138" s="298">
        <v>1046.7333333333333</v>
      </c>
      <c r="L138" s="298">
        <v>1066.5666666666668</v>
      </c>
      <c r="M138" s="285">
        <v>1026.9000000000001</v>
      </c>
      <c r="N138" s="285">
        <v>990.95</v>
      </c>
      <c r="O138" s="300">
        <v>1530850</v>
      </c>
      <c r="P138" s="301">
        <v>-5.9038662486938349E-2</v>
      </c>
    </row>
    <row r="139" spans="1:16" ht="15">
      <c r="A139" s="263">
        <v>129</v>
      </c>
      <c r="B139" s="362" t="s">
        <v>53</v>
      </c>
      <c r="C139" s="468" t="s">
        <v>165</v>
      </c>
      <c r="D139" s="469">
        <v>44280</v>
      </c>
      <c r="E139" s="297">
        <v>246.25</v>
      </c>
      <c r="F139" s="297">
        <v>247.83333333333334</v>
      </c>
      <c r="G139" s="298">
        <v>240.7166666666667</v>
      </c>
      <c r="H139" s="298">
        <v>235.18333333333337</v>
      </c>
      <c r="I139" s="298">
        <v>228.06666666666672</v>
      </c>
      <c r="J139" s="298">
        <v>253.36666666666667</v>
      </c>
      <c r="K139" s="298">
        <v>260.48333333333329</v>
      </c>
      <c r="L139" s="298">
        <v>266.01666666666665</v>
      </c>
      <c r="M139" s="285">
        <v>254.95</v>
      </c>
      <c r="N139" s="285">
        <v>242.3</v>
      </c>
      <c r="O139" s="300">
        <v>20108600</v>
      </c>
      <c r="P139" s="301">
        <v>3.6782296650717701E-2</v>
      </c>
    </row>
    <row r="140" spans="1:16" ht="15">
      <c r="A140" s="263">
        <v>130</v>
      </c>
      <c r="B140" s="362" t="s">
        <v>42</v>
      </c>
      <c r="C140" s="468" t="s">
        <v>166</v>
      </c>
      <c r="D140" s="469">
        <v>44280</v>
      </c>
      <c r="E140" s="297">
        <v>144.6</v>
      </c>
      <c r="F140" s="297">
        <v>144.66666666666666</v>
      </c>
      <c r="G140" s="298">
        <v>142.5333333333333</v>
      </c>
      <c r="H140" s="298">
        <v>140.46666666666664</v>
      </c>
      <c r="I140" s="298">
        <v>138.33333333333329</v>
      </c>
      <c r="J140" s="298">
        <v>146.73333333333332</v>
      </c>
      <c r="K140" s="298">
        <v>148.8666666666667</v>
      </c>
      <c r="L140" s="298">
        <v>150.93333333333334</v>
      </c>
      <c r="M140" s="285">
        <v>146.80000000000001</v>
      </c>
      <c r="N140" s="285">
        <v>142.6</v>
      </c>
      <c r="O140" s="300">
        <v>17988000</v>
      </c>
      <c r="P140" s="301">
        <v>2.7064063035286058E-2</v>
      </c>
    </row>
    <row r="141" spans="1:16" ht="15">
      <c r="A141" s="263">
        <v>131</v>
      </c>
      <c r="B141" s="362" t="s">
        <v>72</v>
      </c>
      <c r="C141" s="468" t="s">
        <v>167</v>
      </c>
      <c r="D141" s="469">
        <v>44280</v>
      </c>
      <c r="E141" s="297">
        <v>2197.3000000000002</v>
      </c>
      <c r="F141" s="297">
        <v>2189.1666666666665</v>
      </c>
      <c r="G141" s="298">
        <v>2160.4833333333331</v>
      </c>
      <c r="H141" s="298">
        <v>2123.6666666666665</v>
      </c>
      <c r="I141" s="298">
        <v>2094.9833333333331</v>
      </c>
      <c r="J141" s="298">
        <v>2225.9833333333331</v>
      </c>
      <c r="K141" s="298">
        <v>2254.6666666666665</v>
      </c>
      <c r="L141" s="298">
        <v>2291.4833333333331</v>
      </c>
      <c r="M141" s="285">
        <v>2217.85</v>
      </c>
      <c r="N141" s="285">
        <v>2152.35</v>
      </c>
      <c r="O141" s="300">
        <v>27013000</v>
      </c>
      <c r="P141" s="301">
        <v>-1.6125948116514757E-2</v>
      </c>
    </row>
    <row r="142" spans="1:16" ht="15">
      <c r="A142" s="263">
        <v>132</v>
      </c>
      <c r="B142" s="362" t="s">
        <v>111</v>
      </c>
      <c r="C142" s="468" t="s">
        <v>168</v>
      </c>
      <c r="D142" s="469">
        <v>44280</v>
      </c>
      <c r="E142" s="297">
        <v>71.400000000000006</v>
      </c>
      <c r="F142" s="297">
        <v>72.216666666666669</v>
      </c>
      <c r="G142" s="298">
        <v>69.033333333333331</v>
      </c>
      <c r="H142" s="298">
        <v>66.666666666666657</v>
      </c>
      <c r="I142" s="298">
        <v>63.48333333333332</v>
      </c>
      <c r="J142" s="298">
        <v>74.583333333333343</v>
      </c>
      <c r="K142" s="298">
        <v>77.76666666666668</v>
      </c>
      <c r="L142" s="298">
        <v>80.133333333333354</v>
      </c>
      <c r="M142" s="285">
        <v>75.400000000000006</v>
      </c>
      <c r="N142" s="285">
        <v>69.849999999999994</v>
      </c>
      <c r="O142" s="300">
        <v>118712000</v>
      </c>
      <c r="P142" s="301">
        <v>-6.993006993006993E-3</v>
      </c>
    </row>
    <row r="143" spans="1:16" ht="15">
      <c r="A143" s="263">
        <v>133</v>
      </c>
      <c r="B143" s="362" t="s">
        <v>56</v>
      </c>
      <c r="C143" s="468" t="s">
        <v>274</v>
      </c>
      <c r="D143" s="469">
        <v>44280</v>
      </c>
      <c r="E143" s="297">
        <v>974.3</v>
      </c>
      <c r="F143" s="297">
        <v>967.81666666666661</v>
      </c>
      <c r="G143" s="298">
        <v>948.93333333333317</v>
      </c>
      <c r="H143" s="298">
        <v>923.56666666666661</v>
      </c>
      <c r="I143" s="298">
        <v>904.68333333333317</v>
      </c>
      <c r="J143" s="298">
        <v>993.18333333333317</v>
      </c>
      <c r="K143" s="298">
        <v>1012.0666666666666</v>
      </c>
      <c r="L143" s="298">
        <v>1037.4333333333332</v>
      </c>
      <c r="M143" s="285">
        <v>986.7</v>
      </c>
      <c r="N143" s="285">
        <v>942.45</v>
      </c>
      <c r="O143" s="300">
        <v>5064750</v>
      </c>
      <c r="P143" s="301">
        <v>-2.5681719809551293E-2</v>
      </c>
    </row>
    <row r="144" spans="1:16" ht="15">
      <c r="A144" s="263">
        <v>134</v>
      </c>
      <c r="B144" s="362" t="s">
        <v>53</v>
      </c>
      <c r="C144" s="468" t="s">
        <v>169</v>
      </c>
      <c r="D144" s="469">
        <v>44280</v>
      </c>
      <c r="E144" s="297">
        <v>389.35</v>
      </c>
      <c r="F144" s="297">
        <v>389.45</v>
      </c>
      <c r="G144" s="298">
        <v>382.9</v>
      </c>
      <c r="H144" s="298">
        <v>376.45</v>
      </c>
      <c r="I144" s="298">
        <v>369.9</v>
      </c>
      <c r="J144" s="298">
        <v>395.9</v>
      </c>
      <c r="K144" s="298">
        <v>402.45000000000005</v>
      </c>
      <c r="L144" s="298">
        <v>408.9</v>
      </c>
      <c r="M144" s="285">
        <v>396</v>
      </c>
      <c r="N144" s="285">
        <v>383</v>
      </c>
      <c r="O144" s="300">
        <v>96918000</v>
      </c>
      <c r="P144" s="301">
        <v>-3.8850518006906757E-3</v>
      </c>
    </row>
    <row r="145" spans="1:16" ht="15">
      <c r="A145" s="263">
        <v>135</v>
      </c>
      <c r="B145" s="362" t="s">
        <v>37</v>
      </c>
      <c r="C145" s="468" t="s">
        <v>170</v>
      </c>
      <c r="D145" s="469">
        <v>44280</v>
      </c>
      <c r="E145" s="297">
        <v>27468.2</v>
      </c>
      <c r="F145" s="297">
        <v>27637.95</v>
      </c>
      <c r="G145" s="298">
        <v>27157.25</v>
      </c>
      <c r="H145" s="298">
        <v>26846.3</v>
      </c>
      <c r="I145" s="298">
        <v>26365.599999999999</v>
      </c>
      <c r="J145" s="298">
        <v>27948.9</v>
      </c>
      <c r="K145" s="298">
        <v>28429.600000000006</v>
      </c>
      <c r="L145" s="298">
        <v>28740.550000000003</v>
      </c>
      <c r="M145" s="285">
        <v>28118.65</v>
      </c>
      <c r="N145" s="285">
        <v>27327</v>
      </c>
      <c r="O145" s="300">
        <v>141550</v>
      </c>
      <c r="P145" s="301">
        <v>6.1492313460817398E-2</v>
      </c>
    </row>
    <row r="146" spans="1:16" ht="15">
      <c r="A146" s="263">
        <v>136</v>
      </c>
      <c r="B146" s="362" t="s">
        <v>63</v>
      </c>
      <c r="C146" s="468" t="s">
        <v>171</v>
      </c>
      <c r="D146" s="469">
        <v>44280</v>
      </c>
      <c r="E146" s="297">
        <v>1908.25</v>
      </c>
      <c r="F146" s="297">
        <v>1909.5333333333335</v>
      </c>
      <c r="G146" s="298">
        <v>1888.7666666666671</v>
      </c>
      <c r="H146" s="298">
        <v>1869.2833333333335</v>
      </c>
      <c r="I146" s="298">
        <v>1848.5166666666671</v>
      </c>
      <c r="J146" s="298">
        <v>1929.0166666666671</v>
      </c>
      <c r="K146" s="298">
        <v>1949.7833333333335</v>
      </c>
      <c r="L146" s="298">
        <v>1969.2666666666671</v>
      </c>
      <c r="M146" s="285">
        <v>1930.3</v>
      </c>
      <c r="N146" s="285">
        <v>1890.05</v>
      </c>
      <c r="O146" s="300">
        <v>704550</v>
      </c>
      <c r="P146" s="301">
        <v>-4.8997772828507792E-2</v>
      </c>
    </row>
    <row r="147" spans="1:16" ht="15">
      <c r="A147" s="263">
        <v>137</v>
      </c>
      <c r="B147" s="362" t="s">
        <v>78</v>
      </c>
      <c r="C147" s="468" t="s">
        <v>172</v>
      </c>
      <c r="D147" s="469">
        <v>44280</v>
      </c>
      <c r="E147" s="297">
        <v>5655.15</v>
      </c>
      <c r="F147" s="297">
        <v>5654.7666666666664</v>
      </c>
      <c r="G147" s="298">
        <v>5579.583333333333</v>
      </c>
      <c r="H147" s="298">
        <v>5504.0166666666664</v>
      </c>
      <c r="I147" s="298">
        <v>5428.833333333333</v>
      </c>
      <c r="J147" s="298">
        <v>5730.333333333333</v>
      </c>
      <c r="K147" s="298">
        <v>5805.5166666666673</v>
      </c>
      <c r="L147" s="298">
        <v>5881.083333333333</v>
      </c>
      <c r="M147" s="285">
        <v>5729.95</v>
      </c>
      <c r="N147" s="285">
        <v>5579.2</v>
      </c>
      <c r="O147" s="300">
        <v>280875</v>
      </c>
      <c r="P147" s="301">
        <v>3.0261348005502064E-2</v>
      </c>
    </row>
    <row r="148" spans="1:16" ht="15">
      <c r="A148" s="263">
        <v>138</v>
      </c>
      <c r="B148" s="362" t="s">
        <v>56</v>
      </c>
      <c r="C148" s="468" t="s">
        <v>173</v>
      </c>
      <c r="D148" s="469">
        <v>44280</v>
      </c>
      <c r="E148" s="297">
        <v>1276.8</v>
      </c>
      <c r="F148" s="297">
        <v>1281.6499999999999</v>
      </c>
      <c r="G148" s="298">
        <v>1254.3499999999997</v>
      </c>
      <c r="H148" s="298">
        <v>1231.8999999999999</v>
      </c>
      <c r="I148" s="298">
        <v>1204.5999999999997</v>
      </c>
      <c r="J148" s="298">
        <v>1304.0999999999997</v>
      </c>
      <c r="K148" s="298">
        <v>1331.3999999999999</v>
      </c>
      <c r="L148" s="298">
        <v>1353.8499999999997</v>
      </c>
      <c r="M148" s="285">
        <v>1308.95</v>
      </c>
      <c r="N148" s="285">
        <v>1259.2</v>
      </c>
      <c r="O148" s="300">
        <v>4618400</v>
      </c>
      <c r="P148" s="301">
        <v>-5.1939058171745155E-4</v>
      </c>
    </row>
    <row r="149" spans="1:16" ht="15">
      <c r="A149" s="263">
        <v>139</v>
      </c>
      <c r="B149" s="362" t="s">
        <v>51</v>
      </c>
      <c r="C149" s="468" t="s">
        <v>175</v>
      </c>
      <c r="D149" s="469">
        <v>44280</v>
      </c>
      <c r="E149" s="297">
        <v>614.29999999999995</v>
      </c>
      <c r="F149" s="297">
        <v>615.44999999999993</v>
      </c>
      <c r="G149" s="298">
        <v>607.59999999999991</v>
      </c>
      <c r="H149" s="298">
        <v>600.9</v>
      </c>
      <c r="I149" s="298">
        <v>593.04999999999995</v>
      </c>
      <c r="J149" s="298">
        <v>622.14999999999986</v>
      </c>
      <c r="K149" s="298">
        <v>630</v>
      </c>
      <c r="L149" s="298">
        <v>636.69999999999982</v>
      </c>
      <c r="M149" s="285">
        <v>623.29999999999995</v>
      </c>
      <c r="N149" s="285">
        <v>608.75</v>
      </c>
      <c r="O149" s="300">
        <v>43752800</v>
      </c>
      <c r="P149" s="301">
        <v>-1.3011622031328954E-2</v>
      </c>
    </row>
    <row r="150" spans="1:16" ht="15">
      <c r="A150" s="263">
        <v>140</v>
      </c>
      <c r="B150" s="362" t="s">
        <v>88</v>
      </c>
      <c r="C150" s="468" t="s">
        <v>176</v>
      </c>
      <c r="D150" s="469">
        <v>44280</v>
      </c>
      <c r="E150" s="297">
        <v>490.85</v>
      </c>
      <c r="F150" s="297">
        <v>489.58333333333331</v>
      </c>
      <c r="G150" s="298">
        <v>481.16666666666663</v>
      </c>
      <c r="H150" s="298">
        <v>471.48333333333329</v>
      </c>
      <c r="I150" s="298">
        <v>463.06666666666661</v>
      </c>
      <c r="J150" s="298">
        <v>499.26666666666665</v>
      </c>
      <c r="K150" s="298">
        <v>507.68333333333328</v>
      </c>
      <c r="L150" s="298">
        <v>517.36666666666667</v>
      </c>
      <c r="M150" s="285">
        <v>498</v>
      </c>
      <c r="N150" s="285">
        <v>479.9</v>
      </c>
      <c r="O150" s="300">
        <v>12528000</v>
      </c>
      <c r="P150" s="301">
        <v>-3.3221437666396576E-2</v>
      </c>
    </row>
    <row r="151" spans="1:16" ht="15">
      <c r="A151" s="263">
        <v>141</v>
      </c>
      <c r="B151" s="362" t="s">
        <v>857</v>
      </c>
      <c r="C151" s="468" t="s">
        <v>177</v>
      </c>
      <c r="D151" s="469">
        <v>44280</v>
      </c>
      <c r="E151" s="297">
        <v>767</v>
      </c>
      <c r="F151" s="297">
        <v>767.18333333333339</v>
      </c>
      <c r="G151" s="298">
        <v>754.26666666666677</v>
      </c>
      <c r="H151" s="298">
        <v>741.53333333333342</v>
      </c>
      <c r="I151" s="298">
        <v>728.61666666666679</v>
      </c>
      <c r="J151" s="298">
        <v>779.91666666666674</v>
      </c>
      <c r="K151" s="298">
        <v>792.83333333333326</v>
      </c>
      <c r="L151" s="298">
        <v>805.56666666666672</v>
      </c>
      <c r="M151" s="285">
        <v>780.1</v>
      </c>
      <c r="N151" s="285">
        <v>754.45</v>
      </c>
      <c r="O151" s="300">
        <v>9476000</v>
      </c>
      <c r="P151" s="301">
        <v>-2.4098867147270855E-2</v>
      </c>
    </row>
    <row r="152" spans="1:16" ht="15">
      <c r="A152" s="263">
        <v>142</v>
      </c>
      <c r="B152" s="362" t="s">
        <v>49</v>
      </c>
      <c r="C152" s="468" t="s">
        <v>804</v>
      </c>
      <c r="D152" s="469">
        <v>44280</v>
      </c>
      <c r="E152" s="297">
        <v>614.9</v>
      </c>
      <c r="F152" s="297">
        <v>614.56666666666661</v>
      </c>
      <c r="G152" s="298">
        <v>605.83333333333326</v>
      </c>
      <c r="H152" s="298">
        <v>596.76666666666665</v>
      </c>
      <c r="I152" s="298">
        <v>588.0333333333333</v>
      </c>
      <c r="J152" s="298">
        <v>623.63333333333321</v>
      </c>
      <c r="K152" s="298">
        <v>632.36666666666656</v>
      </c>
      <c r="L152" s="298">
        <v>641.43333333333317</v>
      </c>
      <c r="M152" s="285">
        <v>623.29999999999995</v>
      </c>
      <c r="N152" s="285">
        <v>605.5</v>
      </c>
      <c r="O152" s="300">
        <v>13282650</v>
      </c>
      <c r="P152" s="301">
        <v>1.1306403535820742E-2</v>
      </c>
    </row>
    <row r="153" spans="1:16" ht="15">
      <c r="A153" s="263">
        <v>143</v>
      </c>
      <c r="B153" s="362" t="s">
        <v>43</v>
      </c>
      <c r="C153" s="468" t="s">
        <v>179</v>
      </c>
      <c r="D153" s="469">
        <v>44280</v>
      </c>
      <c r="E153" s="297">
        <v>316.89999999999998</v>
      </c>
      <c r="F153" s="297">
        <v>318.83333333333331</v>
      </c>
      <c r="G153" s="298">
        <v>308.36666666666662</v>
      </c>
      <c r="H153" s="298">
        <v>299.83333333333331</v>
      </c>
      <c r="I153" s="298">
        <v>289.36666666666662</v>
      </c>
      <c r="J153" s="298">
        <v>327.36666666666662</v>
      </c>
      <c r="K153" s="298">
        <v>337.83333333333331</v>
      </c>
      <c r="L153" s="298">
        <v>346.36666666666662</v>
      </c>
      <c r="M153" s="285">
        <v>329.3</v>
      </c>
      <c r="N153" s="285">
        <v>310.3</v>
      </c>
      <c r="O153" s="300">
        <v>97498500</v>
      </c>
      <c r="P153" s="301">
        <v>1.5495131797672762E-2</v>
      </c>
    </row>
    <row r="154" spans="1:16" ht="15">
      <c r="A154" s="263">
        <v>144</v>
      </c>
      <c r="B154" s="362" t="s">
        <v>42</v>
      </c>
      <c r="C154" s="468" t="s">
        <v>181</v>
      </c>
      <c r="D154" s="469">
        <v>44280</v>
      </c>
      <c r="E154" s="297">
        <v>107.6</v>
      </c>
      <c r="F154" s="297">
        <v>107.85000000000001</v>
      </c>
      <c r="G154" s="298">
        <v>104.80000000000001</v>
      </c>
      <c r="H154" s="298">
        <v>102</v>
      </c>
      <c r="I154" s="298">
        <v>98.95</v>
      </c>
      <c r="J154" s="298">
        <v>110.65000000000002</v>
      </c>
      <c r="K154" s="298">
        <v>113.7</v>
      </c>
      <c r="L154" s="298">
        <v>116.50000000000003</v>
      </c>
      <c r="M154" s="285">
        <v>110.9</v>
      </c>
      <c r="N154" s="285">
        <v>105.05</v>
      </c>
      <c r="O154" s="300">
        <v>141115500</v>
      </c>
      <c r="P154" s="301">
        <v>-1.5539649651535129E-2</v>
      </c>
    </row>
    <row r="155" spans="1:16" ht="15">
      <c r="A155" s="263">
        <v>145</v>
      </c>
      <c r="B155" s="362" t="s">
        <v>111</v>
      </c>
      <c r="C155" s="468" t="s">
        <v>182</v>
      </c>
      <c r="D155" s="469">
        <v>44280</v>
      </c>
      <c r="E155" s="297">
        <v>710.6</v>
      </c>
      <c r="F155" s="297">
        <v>723</v>
      </c>
      <c r="G155" s="298">
        <v>691.4</v>
      </c>
      <c r="H155" s="298">
        <v>672.19999999999993</v>
      </c>
      <c r="I155" s="298">
        <v>640.59999999999991</v>
      </c>
      <c r="J155" s="298">
        <v>742.2</v>
      </c>
      <c r="K155" s="298">
        <v>773.8</v>
      </c>
      <c r="L155" s="298">
        <v>793.00000000000011</v>
      </c>
      <c r="M155" s="285">
        <v>754.6</v>
      </c>
      <c r="N155" s="285">
        <v>703.8</v>
      </c>
      <c r="O155" s="300">
        <v>40218600</v>
      </c>
      <c r="P155" s="301">
        <v>4.500679347826087E-3</v>
      </c>
    </row>
    <row r="156" spans="1:16" ht="15">
      <c r="A156" s="263">
        <v>146</v>
      </c>
      <c r="B156" s="362" t="s">
        <v>106</v>
      </c>
      <c r="C156" s="468" t="s">
        <v>183</v>
      </c>
      <c r="D156" s="469">
        <v>44280</v>
      </c>
      <c r="E156" s="297">
        <v>3069.05</v>
      </c>
      <c r="F156" s="297">
        <v>3051.1666666666665</v>
      </c>
      <c r="G156" s="298">
        <v>3018.6833333333329</v>
      </c>
      <c r="H156" s="298">
        <v>2968.3166666666666</v>
      </c>
      <c r="I156" s="298">
        <v>2935.833333333333</v>
      </c>
      <c r="J156" s="298">
        <v>3101.5333333333328</v>
      </c>
      <c r="K156" s="298">
        <v>3134.0166666666664</v>
      </c>
      <c r="L156" s="298">
        <v>3184.3833333333328</v>
      </c>
      <c r="M156" s="285">
        <v>3083.65</v>
      </c>
      <c r="N156" s="285">
        <v>3000.8</v>
      </c>
      <c r="O156" s="300">
        <v>7256100</v>
      </c>
      <c r="P156" s="301">
        <v>2.4037465290728996E-3</v>
      </c>
    </row>
    <row r="157" spans="1:16" ht="15">
      <c r="A157" s="263">
        <v>147</v>
      </c>
      <c r="B157" s="362" t="s">
        <v>106</v>
      </c>
      <c r="C157" s="468" t="s">
        <v>184</v>
      </c>
      <c r="D157" s="469">
        <v>44280</v>
      </c>
      <c r="E157" s="297">
        <v>994.5</v>
      </c>
      <c r="F157" s="297">
        <v>987.55000000000007</v>
      </c>
      <c r="G157" s="298">
        <v>971.35000000000014</v>
      </c>
      <c r="H157" s="298">
        <v>948.2</v>
      </c>
      <c r="I157" s="298">
        <v>932.00000000000011</v>
      </c>
      <c r="J157" s="298">
        <v>1010.7000000000002</v>
      </c>
      <c r="K157" s="298">
        <v>1026.9000000000001</v>
      </c>
      <c r="L157" s="298">
        <v>1050.0500000000002</v>
      </c>
      <c r="M157" s="285">
        <v>1003.75</v>
      </c>
      <c r="N157" s="285">
        <v>964.4</v>
      </c>
      <c r="O157" s="300">
        <v>11674800</v>
      </c>
      <c r="P157" s="301">
        <v>2.3696682464454978E-3</v>
      </c>
    </row>
    <row r="158" spans="1:16" ht="15">
      <c r="A158" s="263">
        <v>148</v>
      </c>
      <c r="B158" s="362" t="s">
        <v>49</v>
      </c>
      <c r="C158" s="468" t="s">
        <v>185</v>
      </c>
      <c r="D158" s="469">
        <v>44280</v>
      </c>
      <c r="E158" s="297">
        <v>1462.8</v>
      </c>
      <c r="F158" s="297">
        <v>1464.6499999999999</v>
      </c>
      <c r="G158" s="298">
        <v>1446.3999999999996</v>
      </c>
      <c r="H158" s="298">
        <v>1429.9999999999998</v>
      </c>
      <c r="I158" s="298">
        <v>1411.7499999999995</v>
      </c>
      <c r="J158" s="298">
        <v>1481.0499999999997</v>
      </c>
      <c r="K158" s="298">
        <v>1499.3000000000002</v>
      </c>
      <c r="L158" s="298">
        <v>1515.6999999999998</v>
      </c>
      <c r="M158" s="285">
        <v>1482.9</v>
      </c>
      <c r="N158" s="285">
        <v>1448.25</v>
      </c>
      <c r="O158" s="300">
        <v>6124500</v>
      </c>
      <c r="P158" s="301">
        <v>-4.5805094648282307E-2</v>
      </c>
    </row>
    <row r="159" spans="1:16" ht="15">
      <c r="A159" s="263">
        <v>149</v>
      </c>
      <c r="B159" s="362" t="s">
        <v>51</v>
      </c>
      <c r="C159" s="468" t="s">
        <v>186</v>
      </c>
      <c r="D159" s="469">
        <v>44280</v>
      </c>
      <c r="E159" s="297">
        <v>2455.65</v>
      </c>
      <c r="F159" s="297">
        <v>2466.9666666666667</v>
      </c>
      <c r="G159" s="298">
        <v>2433.9333333333334</v>
      </c>
      <c r="H159" s="298">
        <v>2412.2166666666667</v>
      </c>
      <c r="I159" s="298">
        <v>2379.1833333333334</v>
      </c>
      <c r="J159" s="298">
        <v>2488.6833333333334</v>
      </c>
      <c r="K159" s="298">
        <v>2521.7166666666672</v>
      </c>
      <c r="L159" s="298">
        <v>2543.4333333333334</v>
      </c>
      <c r="M159" s="285">
        <v>2500</v>
      </c>
      <c r="N159" s="285">
        <v>2445.25</v>
      </c>
      <c r="O159" s="300">
        <v>1040000</v>
      </c>
      <c r="P159" s="301">
        <v>2.843016069221261E-2</v>
      </c>
    </row>
    <row r="160" spans="1:16" ht="15">
      <c r="A160" s="263">
        <v>150</v>
      </c>
      <c r="B160" s="362" t="s">
        <v>42</v>
      </c>
      <c r="C160" s="468" t="s">
        <v>187</v>
      </c>
      <c r="D160" s="469">
        <v>44280</v>
      </c>
      <c r="E160" s="297">
        <v>417.1</v>
      </c>
      <c r="F160" s="297">
        <v>418.2</v>
      </c>
      <c r="G160" s="298">
        <v>411.9</v>
      </c>
      <c r="H160" s="298">
        <v>406.7</v>
      </c>
      <c r="I160" s="298">
        <v>400.4</v>
      </c>
      <c r="J160" s="298">
        <v>423.4</v>
      </c>
      <c r="K160" s="298">
        <v>429.70000000000005</v>
      </c>
      <c r="L160" s="298">
        <v>434.9</v>
      </c>
      <c r="M160" s="285">
        <v>424.5</v>
      </c>
      <c r="N160" s="285">
        <v>413</v>
      </c>
      <c r="O160" s="300">
        <v>2592000</v>
      </c>
      <c r="P160" s="301">
        <v>-7.3954983922829579E-2</v>
      </c>
    </row>
    <row r="161" spans="1:16" ht="15">
      <c r="A161" s="263">
        <v>151</v>
      </c>
      <c r="B161" s="362" t="s">
        <v>39</v>
      </c>
      <c r="C161" s="468" t="s">
        <v>510</v>
      </c>
      <c r="D161" s="469">
        <v>44280</v>
      </c>
      <c r="E161" s="297">
        <v>910.6</v>
      </c>
      <c r="F161" s="297">
        <v>916.38333333333333</v>
      </c>
      <c r="G161" s="298">
        <v>885.81666666666661</v>
      </c>
      <c r="H161" s="298">
        <v>861.0333333333333</v>
      </c>
      <c r="I161" s="298">
        <v>830.46666666666658</v>
      </c>
      <c r="J161" s="298">
        <v>941.16666666666663</v>
      </c>
      <c r="K161" s="298">
        <v>971.73333333333346</v>
      </c>
      <c r="L161" s="298">
        <v>996.51666666666665</v>
      </c>
      <c r="M161" s="285">
        <v>946.95</v>
      </c>
      <c r="N161" s="285">
        <v>891.6</v>
      </c>
      <c r="O161" s="300">
        <v>525625</v>
      </c>
      <c r="P161" s="301">
        <v>0.15814696485623003</v>
      </c>
    </row>
    <row r="162" spans="1:16" ht="15">
      <c r="A162" s="263">
        <v>152</v>
      </c>
      <c r="B162" s="362" t="s">
        <v>43</v>
      </c>
      <c r="C162" s="468" t="s">
        <v>188</v>
      </c>
      <c r="D162" s="469">
        <v>44280</v>
      </c>
      <c r="E162" s="297">
        <v>600.75</v>
      </c>
      <c r="F162" s="297">
        <v>603.13333333333333</v>
      </c>
      <c r="G162" s="298">
        <v>594.76666666666665</v>
      </c>
      <c r="H162" s="298">
        <v>588.7833333333333</v>
      </c>
      <c r="I162" s="298">
        <v>580.41666666666663</v>
      </c>
      <c r="J162" s="298">
        <v>609.11666666666667</v>
      </c>
      <c r="K162" s="298">
        <v>617.48333333333323</v>
      </c>
      <c r="L162" s="298">
        <v>623.4666666666667</v>
      </c>
      <c r="M162" s="285">
        <v>611.5</v>
      </c>
      <c r="N162" s="285">
        <v>597.15</v>
      </c>
      <c r="O162" s="300">
        <v>3981600</v>
      </c>
      <c r="P162" s="301">
        <v>3.3054849255357795E-2</v>
      </c>
    </row>
    <row r="163" spans="1:16" ht="15">
      <c r="A163" s="263">
        <v>153</v>
      </c>
      <c r="B163" s="362" t="s">
        <v>49</v>
      </c>
      <c r="C163" s="468" t="s">
        <v>189</v>
      </c>
      <c r="D163" s="469">
        <v>44280</v>
      </c>
      <c r="E163" s="297">
        <v>1223.7</v>
      </c>
      <c r="F163" s="297">
        <v>1227.5333333333335</v>
      </c>
      <c r="G163" s="298">
        <v>1211.116666666667</v>
      </c>
      <c r="H163" s="298">
        <v>1198.5333333333335</v>
      </c>
      <c r="I163" s="298">
        <v>1182.116666666667</v>
      </c>
      <c r="J163" s="298">
        <v>1240.116666666667</v>
      </c>
      <c r="K163" s="298">
        <v>1256.5333333333335</v>
      </c>
      <c r="L163" s="298">
        <v>1269.116666666667</v>
      </c>
      <c r="M163" s="285">
        <v>1243.95</v>
      </c>
      <c r="N163" s="285">
        <v>1214.95</v>
      </c>
      <c r="O163" s="300">
        <v>1339100</v>
      </c>
      <c r="P163" s="301">
        <v>-5.7172557172557176E-3</v>
      </c>
    </row>
    <row r="164" spans="1:16" ht="15">
      <c r="A164" s="263">
        <v>154</v>
      </c>
      <c r="B164" s="362" t="s">
        <v>37</v>
      </c>
      <c r="C164" s="468" t="s">
        <v>191</v>
      </c>
      <c r="D164" s="469">
        <v>44280</v>
      </c>
      <c r="E164" s="297">
        <v>6736.35</v>
      </c>
      <c r="F164" s="297">
        <v>6755.6500000000005</v>
      </c>
      <c r="G164" s="298">
        <v>6667.2500000000009</v>
      </c>
      <c r="H164" s="298">
        <v>6598.1500000000005</v>
      </c>
      <c r="I164" s="298">
        <v>6509.7500000000009</v>
      </c>
      <c r="J164" s="298">
        <v>6824.7500000000009</v>
      </c>
      <c r="K164" s="298">
        <v>6913.1500000000005</v>
      </c>
      <c r="L164" s="298">
        <v>6982.2500000000009</v>
      </c>
      <c r="M164" s="285">
        <v>6844.05</v>
      </c>
      <c r="N164" s="285">
        <v>6686.55</v>
      </c>
      <c r="O164" s="300">
        <v>1554600</v>
      </c>
      <c r="P164" s="301">
        <v>1.1187719526473267E-2</v>
      </c>
    </row>
    <row r="165" spans="1:16" ht="15">
      <c r="A165" s="263">
        <v>155</v>
      </c>
      <c r="B165" s="362" t="s">
        <v>857</v>
      </c>
      <c r="C165" s="468" t="s">
        <v>193</v>
      </c>
      <c r="D165" s="469">
        <v>44280</v>
      </c>
      <c r="E165" s="297">
        <v>628.4</v>
      </c>
      <c r="F165" s="297">
        <v>626.81666666666672</v>
      </c>
      <c r="G165" s="298">
        <v>614.63333333333344</v>
      </c>
      <c r="H165" s="298">
        <v>600.86666666666667</v>
      </c>
      <c r="I165" s="298">
        <v>588.68333333333339</v>
      </c>
      <c r="J165" s="298">
        <v>640.58333333333348</v>
      </c>
      <c r="K165" s="298">
        <v>652.76666666666665</v>
      </c>
      <c r="L165" s="298">
        <v>666.53333333333353</v>
      </c>
      <c r="M165" s="285">
        <v>639</v>
      </c>
      <c r="N165" s="285">
        <v>613.04999999999995</v>
      </c>
      <c r="O165" s="300">
        <v>19783400</v>
      </c>
      <c r="P165" s="301">
        <v>1.5136558078315235E-3</v>
      </c>
    </row>
    <row r="166" spans="1:16" ht="15">
      <c r="A166" s="263">
        <v>156</v>
      </c>
      <c r="B166" s="362" t="s">
        <v>111</v>
      </c>
      <c r="C166" s="468" t="s">
        <v>194</v>
      </c>
      <c r="D166" s="469">
        <v>44280</v>
      </c>
      <c r="E166" s="297">
        <v>225.8</v>
      </c>
      <c r="F166" s="297">
        <v>224.5333333333333</v>
      </c>
      <c r="G166" s="298">
        <v>219.96666666666661</v>
      </c>
      <c r="H166" s="298">
        <v>214.1333333333333</v>
      </c>
      <c r="I166" s="298">
        <v>209.56666666666661</v>
      </c>
      <c r="J166" s="298">
        <v>230.36666666666662</v>
      </c>
      <c r="K166" s="298">
        <v>234.93333333333334</v>
      </c>
      <c r="L166" s="298">
        <v>240.76666666666662</v>
      </c>
      <c r="M166" s="285">
        <v>229.1</v>
      </c>
      <c r="N166" s="285">
        <v>218.7</v>
      </c>
      <c r="O166" s="300">
        <v>120515600</v>
      </c>
      <c r="P166" s="301">
        <v>2.5589616419564185E-2</v>
      </c>
    </row>
    <row r="167" spans="1:16" ht="15">
      <c r="A167" s="263">
        <v>157</v>
      </c>
      <c r="B167" s="362" t="s">
        <v>63</v>
      </c>
      <c r="C167" s="468" t="s">
        <v>195</v>
      </c>
      <c r="D167" s="469">
        <v>44280</v>
      </c>
      <c r="E167" s="297">
        <v>1046.55</v>
      </c>
      <c r="F167" s="297">
        <v>1048.3999999999999</v>
      </c>
      <c r="G167" s="298">
        <v>1034.3999999999996</v>
      </c>
      <c r="H167" s="298">
        <v>1022.2499999999998</v>
      </c>
      <c r="I167" s="298">
        <v>1008.2499999999995</v>
      </c>
      <c r="J167" s="298">
        <v>1060.5499999999997</v>
      </c>
      <c r="K167" s="298">
        <v>1074.5500000000002</v>
      </c>
      <c r="L167" s="298">
        <v>1086.6999999999998</v>
      </c>
      <c r="M167" s="285">
        <v>1062.4000000000001</v>
      </c>
      <c r="N167" s="285">
        <v>1036.25</v>
      </c>
      <c r="O167" s="300">
        <v>2643000</v>
      </c>
      <c r="P167" s="301">
        <v>2.6806526806526808E-2</v>
      </c>
    </row>
    <row r="168" spans="1:16" ht="15">
      <c r="A168" s="263">
        <v>158</v>
      </c>
      <c r="B168" s="362" t="s">
        <v>106</v>
      </c>
      <c r="C168" s="468" t="s">
        <v>196</v>
      </c>
      <c r="D168" s="469">
        <v>44280</v>
      </c>
      <c r="E168" s="297">
        <v>421.95</v>
      </c>
      <c r="F168" s="297">
        <v>419.68333333333339</v>
      </c>
      <c r="G168" s="298">
        <v>414.36666666666679</v>
      </c>
      <c r="H168" s="298">
        <v>406.78333333333342</v>
      </c>
      <c r="I168" s="298">
        <v>401.46666666666681</v>
      </c>
      <c r="J168" s="298">
        <v>427.26666666666677</v>
      </c>
      <c r="K168" s="298">
        <v>432.58333333333337</v>
      </c>
      <c r="L168" s="298">
        <v>440.16666666666674</v>
      </c>
      <c r="M168" s="285">
        <v>425</v>
      </c>
      <c r="N168" s="285">
        <v>412.1</v>
      </c>
      <c r="O168" s="300">
        <v>40755200</v>
      </c>
      <c r="P168" s="301">
        <v>-1.3330196816435348E-3</v>
      </c>
    </row>
    <row r="169" spans="1:16" ht="15">
      <c r="A169" s="263">
        <v>159</v>
      </c>
      <c r="B169" s="362" t="s">
        <v>88</v>
      </c>
      <c r="C169" s="468" t="s">
        <v>198</v>
      </c>
      <c r="D169" s="469">
        <v>44280</v>
      </c>
      <c r="E169" s="297">
        <v>221.7</v>
      </c>
      <c r="F169" s="297">
        <v>222.4666666666667</v>
      </c>
      <c r="G169" s="298">
        <v>215.53333333333339</v>
      </c>
      <c r="H169" s="298">
        <v>209.3666666666667</v>
      </c>
      <c r="I169" s="298">
        <v>202.43333333333339</v>
      </c>
      <c r="J169" s="298">
        <v>228.63333333333338</v>
      </c>
      <c r="K169" s="298">
        <v>235.56666666666666</v>
      </c>
      <c r="L169" s="298">
        <v>241.73333333333338</v>
      </c>
      <c r="M169" s="285">
        <v>229.4</v>
      </c>
      <c r="N169" s="285">
        <v>216.3</v>
      </c>
      <c r="O169" s="300">
        <v>42666000</v>
      </c>
      <c r="P169" s="301">
        <v>6.0125910730706653E-3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5" sqref="B15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44265</v>
      </c>
    </row>
    <row r="7" spans="1:15">
      <c r="A7"/>
    </row>
    <row r="8" spans="1:15" ht="28.5" customHeight="1">
      <c r="A8" s="547" t="s">
        <v>16</v>
      </c>
      <c r="B8" s="548" t="s">
        <v>18</v>
      </c>
      <c r="C8" s="546" t="s">
        <v>19</v>
      </c>
      <c r="D8" s="546" t="s">
        <v>20</v>
      </c>
      <c r="E8" s="546" t="s">
        <v>21</v>
      </c>
      <c r="F8" s="546"/>
      <c r="G8" s="546"/>
      <c r="H8" s="546" t="s">
        <v>22</v>
      </c>
      <c r="I8" s="546"/>
      <c r="J8" s="546"/>
      <c r="K8" s="260"/>
      <c r="L8" s="268"/>
      <c r="M8" s="268"/>
    </row>
    <row r="9" spans="1:15" ht="36" customHeight="1">
      <c r="A9" s="542"/>
      <c r="B9" s="544"/>
      <c r="C9" s="549" t="s">
        <v>23</v>
      </c>
      <c r="D9" s="549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15098.4</v>
      </c>
      <c r="D10" s="284">
        <v>15050.233333333332</v>
      </c>
      <c r="E10" s="284">
        <v>14973.616666666663</v>
      </c>
      <c r="F10" s="284">
        <v>14848.833333333332</v>
      </c>
      <c r="G10" s="284">
        <v>14772.216666666664</v>
      </c>
      <c r="H10" s="284">
        <v>15175.016666666663</v>
      </c>
      <c r="I10" s="284">
        <v>15251.633333333331</v>
      </c>
      <c r="J10" s="284">
        <v>15376.416666666662</v>
      </c>
      <c r="K10" s="283">
        <v>15126.85</v>
      </c>
      <c r="L10" s="283">
        <v>14925.45</v>
      </c>
      <c r="M10" s="288"/>
    </row>
    <row r="11" spans="1:15">
      <c r="A11" s="282">
        <v>2</v>
      </c>
      <c r="B11" s="263" t="s">
        <v>216</v>
      </c>
      <c r="C11" s="285">
        <v>35865.65</v>
      </c>
      <c r="D11" s="265">
        <v>35829.466666666667</v>
      </c>
      <c r="E11" s="265">
        <v>35581.133333333331</v>
      </c>
      <c r="F11" s="265">
        <v>35296.616666666661</v>
      </c>
      <c r="G11" s="265">
        <v>35048.283333333326</v>
      </c>
      <c r="H11" s="265">
        <v>36113.983333333337</v>
      </c>
      <c r="I11" s="265">
        <v>36362.316666666666</v>
      </c>
      <c r="J11" s="265">
        <v>36646.833333333343</v>
      </c>
      <c r="K11" s="285">
        <v>36077.800000000003</v>
      </c>
      <c r="L11" s="285">
        <v>35544.949999999997</v>
      </c>
      <c r="M11" s="288"/>
    </row>
    <row r="12" spans="1:15">
      <c r="A12" s="282">
        <v>3</v>
      </c>
      <c r="B12" s="271" t="s">
        <v>217</v>
      </c>
      <c r="C12" s="285">
        <v>1892.15</v>
      </c>
      <c r="D12" s="265">
        <v>1901.45</v>
      </c>
      <c r="E12" s="265">
        <v>1859.3000000000002</v>
      </c>
      <c r="F12" s="265">
        <v>1826.45</v>
      </c>
      <c r="G12" s="265">
        <v>1784.3000000000002</v>
      </c>
      <c r="H12" s="265">
        <v>1934.3000000000002</v>
      </c>
      <c r="I12" s="265">
        <v>1976.4500000000003</v>
      </c>
      <c r="J12" s="265">
        <v>2009.3000000000002</v>
      </c>
      <c r="K12" s="285">
        <v>1943.6</v>
      </c>
      <c r="L12" s="285">
        <v>1868.6</v>
      </c>
      <c r="M12" s="288"/>
    </row>
    <row r="13" spans="1:15">
      <c r="A13" s="282">
        <v>4</v>
      </c>
      <c r="B13" s="263" t="s">
        <v>218</v>
      </c>
      <c r="C13" s="285">
        <v>4247.5</v>
      </c>
      <c r="D13" s="265">
        <v>4250.45</v>
      </c>
      <c r="E13" s="265">
        <v>4195.2</v>
      </c>
      <c r="F13" s="265">
        <v>4142.8999999999996</v>
      </c>
      <c r="G13" s="265">
        <v>4087.6499999999996</v>
      </c>
      <c r="H13" s="265">
        <v>4302.75</v>
      </c>
      <c r="I13" s="265">
        <v>4358</v>
      </c>
      <c r="J13" s="265">
        <v>4410.3</v>
      </c>
      <c r="K13" s="285">
        <v>4305.7</v>
      </c>
      <c r="L13" s="285">
        <v>4198.1499999999996</v>
      </c>
      <c r="M13" s="288"/>
    </row>
    <row r="14" spans="1:15">
      <c r="A14" s="282">
        <v>5</v>
      </c>
      <c r="B14" s="263" t="s">
        <v>219</v>
      </c>
      <c r="C14" s="285">
        <v>25582.35</v>
      </c>
      <c r="D14" s="265">
        <v>25454.5</v>
      </c>
      <c r="E14" s="265">
        <v>25223.200000000001</v>
      </c>
      <c r="F14" s="265">
        <v>24864.05</v>
      </c>
      <c r="G14" s="265">
        <v>24632.75</v>
      </c>
      <c r="H14" s="265">
        <v>25813.65</v>
      </c>
      <c r="I14" s="265">
        <v>26044.950000000004</v>
      </c>
      <c r="J14" s="265">
        <v>26404.100000000002</v>
      </c>
      <c r="K14" s="285">
        <v>25685.8</v>
      </c>
      <c r="L14" s="285">
        <v>25095.35</v>
      </c>
      <c r="M14" s="288"/>
    </row>
    <row r="15" spans="1:15">
      <c r="A15" s="282">
        <v>6</v>
      </c>
      <c r="B15" s="263" t="s">
        <v>220</v>
      </c>
      <c r="C15" s="285">
        <v>3277.6</v>
      </c>
      <c r="D15" s="265">
        <v>3290.4333333333329</v>
      </c>
      <c r="E15" s="265">
        <v>3227.7166666666658</v>
      </c>
      <c r="F15" s="265">
        <v>3177.833333333333</v>
      </c>
      <c r="G15" s="265">
        <v>3115.1166666666659</v>
      </c>
      <c r="H15" s="265">
        <v>3340.3166666666657</v>
      </c>
      <c r="I15" s="265">
        <v>3403.0333333333328</v>
      </c>
      <c r="J15" s="265">
        <v>3452.9166666666656</v>
      </c>
      <c r="K15" s="285">
        <v>3353.15</v>
      </c>
      <c r="L15" s="285">
        <v>3240.55</v>
      </c>
      <c r="M15" s="288"/>
    </row>
    <row r="16" spans="1:15">
      <c r="A16" s="282">
        <v>7</v>
      </c>
      <c r="B16" s="263" t="s">
        <v>221</v>
      </c>
      <c r="C16" s="285">
        <v>6931.65</v>
      </c>
      <c r="D16" s="265">
        <v>6950.0999999999995</v>
      </c>
      <c r="E16" s="265">
        <v>6852.4499999999989</v>
      </c>
      <c r="F16" s="265">
        <v>6773.2499999999991</v>
      </c>
      <c r="G16" s="265">
        <v>6675.5999999999985</v>
      </c>
      <c r="H16" s="265">
        <v>7029.2999999999993</v>
      </c>
      <c r="I16" s="265">
        <v>7126.9499999999989</v>
      </c>
      <c r="J16" s="265">
        <v>7206.15</v>
      </c>
      <c r="K16" s="285">
        <v>7047.75</v>
      </c>
      <c r="L16" s="285">
        <v>6870.9</v>
      </c>
      <c r="M16" s="288"/>
    </row>
    <row r="17" spans="1:13">
      <c r="A17" s="282">
        <v>8</v>
      </c>
      <c r="B17" s="263" t="s">
        <v>38</v>
      </c>
      <c r="C17" s="263">
        <v>1827.85</v>
      </c>
      <c r="D17" s="265">
        <v>1826.5166666666664</v>
      </c>
      <c r="E17" s="265">
        <v>1796.4333333333329</v>
      </c>
      <c r="F17" s="265">
        <v>1765.0166666666664</v>
      </c>
      <c r="G17" s="265">
        <v>1734.9333333333329</v>
      </c>
      <c r="H17" s="265">
        <v>1857.9333333333329</v>
      </c>
      <c r="I17" s="265">
        <v>1888.0166666666664</v>
      </c>
      <c r="J17" s="265">
        <v>1919.4333333333329</v>
      </c>
      <c r="K17" s="263">
        <v>1856.6</v>
      </c>
      <c r="L17" s="263">
        <v>1795.1</v>
      </c>
      <c r="M17" s="263">
        <v>8.2519600000000004</v>
      </c>
    </row>
    <row r="18" spans="1:13">
      <c r="A18" s="282">
        <v>9</v>
      </c>
      <c r="B18" s="263" t="s">
        <v>222</v>
      </c>
      <c r="C18" s="263">
        <v>1232.55</v>
      </c>
      <c r="D18" s="265">
        <v>1255.5</v>
      </c>
      <c r="E18" s="265">
        <v>1194.05</v>
      </c>
      <c r="F18" s="265">
        <v>1155.55</v>
      </c>
      <c r="G18" s="265">
        <v>1094.0999999999999</v>
      </c>
      <c r="H18" s="265">
        <v>1294</v>
      </c>
      <c r="I18" s="265">
        <v>1355.4499999999998</v>
      </c>
      <c r="J18" s="265">
        <v>1393.95</v>
      </c>
      <c r="K18" s="263">
        <v>1316.95</v>
      </c>
      <c r="L18" s="263">
        <v>1217</v>
      </c>
      <c r="M18" s="263">
        <v>23.989750000000001</v>
      </c>
    </row>
    <row r="19" spans="1:13">
      <c r="A19" s="282">
        <v>10</v>
      </c>
      <c r="B19" s="263" t="s">
        <v>735</v>
      </c>
      <c r="C19" s="264">
        <v>1261.8499999999999</v>
      </c>
      <c r="D19" s="265">
        <v>1257.1666666666667</v>
      </c>
      <c r="E19" s="265">
        <v>1244.3833333333334</v>
      </c>
      <c r="F19" s="265">
        <v>1226.9166666666667</v>
      </c>
      <c r="G19" s="265">
        <v>1214.1333333333334</v>
      </c>
      <c r="H19" s="265">
        <v>1274.6333333333334</v>
      </c>
      <c r="I19" s="265">
        <v>1287.4166666666667</v>
      </c>
      <c r="J19" s="265">
        <v>1304.8833333333334</v>
      </c>
      <c r="K19" s="263">
        <v>1269.95</v>
      </c>
      <c r="L19" s="263">
        <v>1239.7</v>
      </c>
      <c r="M19" s="263">
        <v>2.1288499999999999</v>
      </c>
    </row>
    <row r="20" spans="1:13">
      <c r="A20" s="282">
        <v>11</v>
      </c>
      <c r="B20" s="263" t="s">
        <v>288</v>
      </c>
      <c r="C20" s="263">
        <v>14687.55</v>
      </c>
      <c r="D20" s="265">
        <v>14710.516666666668</v>
      </c>
      <c r="E20" s="265">
        <v>14621.033333333336</v>
      </c>
      <c r="F20" s="265">
        <v>14554.516666666668</v>
      </c>
      <c r="G20" s="265">
        <v>14465.033333333336</v>
      </c>
      <c r="H20" s="265">
        <v>14777.033333333336</v>
      </c>
      <c r="I20" s="265">
        <v>14866.51666666667</v>
      </c>
      <c r="J20" s="265">
        <v>14933.033333333336</v>
      </c>
      <c r="K20" s="263">
        <v>14800</v>
      </c>
      <c r="L20" s="263">
        <v>14644</v>
      </c>
      <c r="M20" s="263">
        <v>6.8390000000000006E-2</v>
      </c>
    </row>
    <row r="21" spans="1:13">
      <c r="A21" s="282">
        <v>12</v>
      </c>
      <c r="B21" s="263" t="s">
        <v>40</v>
      </c>
      <c r="C21" s="263">
        <v>905.2</v>
      </c>
      <c r="D21" s="265">
        <v>909.06666666666661</v>
      </c>
      <c r="E21" s="265">
        <v>889.73333333333323</v>
      </c>
      <c r="F21" s="265">
        <v>874.26666666666665</v>
      </c>
      <c r="G21" s="265">
        <v>854.93333333333328</v>
      </c>
      <c r="H21" s="265">
        <v>924.53333333333319</v>
      </c>
      <c r="I21" s="265">
        <v>943.86666666666667</v>
      </c>
      <c r="J21" s="265">
        <v>959.33333333333314</v>
      </c>
      <c r="K21" s="263">
        <v>928.4</v>
      </c>
      <c r="L21" s="263">
        <v>893.6</v>
      </c>
      <c r="M21" s="263">
        <v>55.618490000000001</v>
      </c>
    </row>
    <row r="22" spans="1:13">
      <c r="A22" s="282">
        <v>13</v>
      </c>
      <c r="B22" s="263" t="s">
        <v>289</v>
      </c>
      <c r="C22" s="263">
        <v>1166.2</v>
      </c>
      <c r="D22" s="265">
        <v>1160.3833333333334</v>
      </c>
      <c r="E22" s="265">
        <v>1140.8166666666668</v>
      </c>
      <c r="F22" s="265">
        <v>1115.4333333333334</v>
      </c>
      <c r="G22" s="265">
        <v>1095.8666666666668</v>
      </c>
      <c r="H22" s="265">
        <v>1185.7666666666669</v>
      </c>
      <c r="I22" s="265">
        <v>1205.3333333333335</v>
      </c>
      <c r="J22" s="265">
        <v>1230.7166666666669</v>
      </c>
      <c r="K22" s="263">
        <v>1179.95</v>
      </c>
      <c r="L22" s="263">
        <v>1135</v>
      </c>
      <c r="M22" s="263">
        <v>3.3217699999999999</v>
      </c>
    </row>
    <row r="23" spans="1:13">
      <c r="A23" s="282">
        <v>14</v>
      </c>
      <c r="B23" s="263" t="s">
        <v>41</v>
      </c>
      <c r="C23" s="263">
        <v>750.75</v>
      </c>
      <c r="D23" s="265">
        <v>749.6</v>
      </c>
      <c r="E23" s="265">
        <v>739.80000000000007</v>
      </c>
      <c r="F23" s="265">
        <v>728.85</v>
      </c>
      <c r="G23" s="265">
        <v>719.05000000000007</v>
      </c>
      <c r="H23" s="265">
        <v>760.55000000000007</v>
      </c>
      <c r="I23" s="265">
        <v>770.35</v>
      </c>
      <c r="J23" s="265">
        <v>781.30000000000007</v>
      </c>
      <c r="K23" s="263">
        <v>759.4</v>
      </c>
      <c r="L23" s="263">
        <v>738.65</v>
      </c>
      <c r="M23" s="263">
        <v>85.481629999999996</v>
      </c>
    </row>
    <row r="24" spans="1:13">
      <c r="A24" s="282">
        <v>15</v>
      </c>
      <c r="B24" s="263" t="s">
        <v>832</v>
      </c>
      <c r="C24" s="263">
        <v>704.5</v>
      </c>
      <c r="D24" s="265">
        <v>704.91666666666663</v>
      </c>
      <c r="E24" s="265">
        <v>680.43333333333328</v>
      </c>
      <c r="F24" s="265">
        <v>656.36666666666667</v>
      </c>
      <c r="G24" s="265">
        <v>631.88333333333333</v>
      </c>
      <c r="H24" s="265">
        <v>728.98333333333323</v>
      </c>
      <c r="I24" s="265">
        <v>753.46666666666658</v>
      </c>
      <c r="J24" s="265">
        <v>777.53333333333319</v>
      </c>
      <c r="K24" s="263">
        <v>729.4</v>
      </c>
      <c r="L24" s="263">
        <v>680.85</v>
      </c>
      <c r="M24" s="263">
        <v>16.67389</v>
      </c>
    </row>
    <row r="25" spans="1:13">
      <c r="A25" s="282">
        <v>16</v>
      </c>
      <c r="B25" s="263" t="s">
        <v>290</v>
      </c>
      <c r="C25" s="263">
        <v>757.65</v>
      </c>
      <c r="D25" s="265">
        <v>766.35</v>
      </c>
      <c r="E25" s="265">
        <v>731.6</v>
      </c>
      <c r="F25" s="265">
        <v>705.55</v>
      </c>
      <c r="G25" s="265">
        <v>670.8</v>
      </c>
      <c r="H25" s="265">
        <v>792.40000000000009</v>
      </c>
      <c r="I25" s="265">
        <v>827.15000000000009</v>
      </c>
      <c r="J25" s="265">
        <v>853.20000000000016</v>
      </c>
      <c r="K25" s="263">
        <v>801.1</v>
      </c>
      <c r="L25" s="263">
        <v>740.3</v>
      </c>
      <c r="M25" s="263">
        <v>12.9611</v>
      </c>
    </row>
    <row r="26" spans="1:13">
      <c r="A26" s="282">
        <v>17</v>
      </c>
      <c r="B26" s="263" t="s">
        <v>223</v>
      </c>
      <c r="C26" s="263">
        <v>134.30000000000001</v>
      </c>
      <c r="D26" s="265">
        <v>135.21666666666667</v>
      </c>
      <c r="E26" s="265">
        <v>130.73333333333335</v>
      </c>
      <c r="F26" s="265">
        <v>127.16666666666669</v>
      </c>
      <c r="G26" s="265">
        <v>122.68333333333337</v>
      </c>
      <c r="H26" s="265">
        <v>138.78333333333333</v>
      </c>
      <c r="I26" s="265">
        <v>143.26666666666662</v>
      </c>
      <c r="J26" s="265">
        <v>146.83333333333331</v>
      </c>
      <c r="K26" s="263">
        <v>139.69999999999999</v>
      </c>
      <c r="L26" s="263">
        <v>131.65</v>
      </c>
      <c r="M26" s="263">
        <v>95.773780000000002</v>
      </c>
    </row>
    <row r="27" spans="1:13">
      <c r="A27" s="282">
        <v>18</v>
      </c>
      <c r="B27" s="263" t="s">
        <v>224</v>
      </c>
      <c r="C27" s="263">
        <v>217.45</v>
      </c>
      <c r="D27" s="265">
        <v>218.56666666666669</v>
      </c>
      <c r="E27" s="265">
        <v>213.43333333333339</v>
      </c>
      <c r="F27" s="265">
        <v>209.41666666666671</v>
      </c>
      <c r="G27" s="265">
        <v>204.28333333333342</v>
      </c>
      <c r="H27" s="265">
        <v>222.58333333333337</v>
      </c>
      <c r="I27" s="265">
        <v>227.71666666666664</v>
      </c>
      <c r="J27" s="265">
        <v>231.73333333333335</v>
      </c>
      <c r="K27" s="263">
        <v>223.7</v>
      </c>
      <c r="L27" s="263">
        <v>214.55</v>
      </c>
      <c r="M27" s="263">
        <v>37.411969999999997</v>
      </c>
    </row>
    <row r="28" spans="1:13">
      <c r="A28" s="282">
        <v>19</v>
      </c>
      <c r="B28" s="263" t="s">
        <v>225</v>
      </c>
      <c r="C28" s="263">
        <v>1782.4</v>
      </c>
      <c r="D28" s="265">
        <v>1774.1333333333332</v>
      </c>
      <c r="E28" s="265">
        <v>1753.2666666666664</v>
      </c>
      <c r="F28" s="265">
        <v>1724.1333333333332</v>
      </c>
      <c r="G28" s="265">
        <v>1703.2666666666664</v>
      </c>
      <c r="H28" s="265">
        <v>1803.2666666666664</v>
      </c>
      <c r="I28" s="265">
        <v>1824.1333333333332</v>
      </c>
      <c r="J28" s="265">
        <v>1853.2666666666664</v>
      </c>
      <c r="K28" s="263">
        <v>1795</v>
      </c>
      <c r="L28" s="263">
        <v>1745</v>
      </c>
      <c r="M28" s="263">
        <v>0.91800000000000004</v>
      </c>
    </row>
    <row r="29" spans="1:13">
      <c r="A29" s="282">
        <v>20</v>
      </c>
      <c r="B29" s="263" t="s">
        <v>294</v>
      </c>
      <c r="C29" s="263">
        <v>938.2</v>
      </c>
      <c r="D29" s="265">
        <v>937.4</v>
      </c>
      <c r="E29" s="265">
        <v>927.8</v>
      </c>
      <c r="F29" s="265">
        <v>917.4</v>
      </c>
      <c r="G29" s="265">
        <v>907.8</v>
      </c>
      <c r="H29" s="265">
        <v>947.8</v>
      </c>
      <c r="I29" s="265">
        <v>957.40000000000009</v>
      </c>
      <c r="J29" s="265">
        <v>967.8</v>
      </c>
      <c r="K29" s="263">
        <v>947</v>
      </c>
      <c r="L29" s="263">
        <v>927</v>
      </c>
      <c r="M29" s="263">
        <v>4.7263299999999999</v>
      </c>
    </row>
    <row r="30" spans="1:13">
      <c r="A30" s="282">
        <v>21</v>
      </c>
      <c r="B30" s="263" t="s">
        <v>226</v>
      </c>
      <c r="C30" s="263">
        <v>2772.4</v>
      </c>
      <c r="D30" s="265">
        <v>2777.0333333333328</v>
      </c>
      <c r="E30" s="265">
        <v>2745.5666666666657</v>
      </c>
      <c r="F30" s="265">
        <v>2718.7333333333327</v>
      </c>
      <c r="G30" s="265">
        <v>2687.2666666666655</v>
      </c>
      <c r="H30" s="265">
        <v>2803.8666666666659</v>
      </c>
      <c r="I30" s="265">
        <v>2835.333333333333</v>
      </c>
      <c r="J30" s="265">
        <v>2862.1666666666661</v>
      </c>
      <c r="K30" s="263">
        <v>2808.5</v>
      </c>
      <c r="L30" s="263">
        <v>2750.2</v>
      </c>
      <c r="M30" s="263">
        <v>0.93079000000000001</v>
      </c>
    </row>
    <row r="31" spans="1:13">
      <c r="A31" s="282">
        <v>22</v>
      </c>
      <c r="B31" s="263" t="s">
        <v>44</v>
      </c>
      <c r="C31" s="263">
        <v>887.6</v>
      </c>
      <c r="D31" s="265">
        <v>891.88333333333333</v>
      </c>
      <c r="E31" s="265">
        <v>875.66666666666663</v>
      </c>
      <c r="F31" s="265">
        <v>863.73333333333335</v>
      </c>
      <c r="G31" s="265">
        <v>847.51666666666665</v>
      </c>
      <c r="H31" s="265">
        <v>903.81666666666661</v>
      </c>
      <c r="I31" s="265">
        <v>920.0333333333333</v>
      </c>
      <c r="J31" s="265">
        <v>931.96666666666658</v>
      </c>
      <c r="K31" s="263">
        <v>908.1</v>
      </c>
      <c r="L31" s="263">
        <v>879.95</v>
      </c>
      <c r="M31" s="263">
        <v>6.0057400000000003</v>
      </c>
    </row>
    <row r="32" spans="1:13">
      <c r="A32" s="282">
        <v>23</v>
      </c>
      <c r="B32" s="263" t="s">
        <v>45</v>
      </c>
      <c r="C32" s="263">
        <v>291.05</v>
      </c>
      <c r="D32" s="265">
        <v>289.84999999999997</v>
      </c>
      <c r="E32" s="265">
        <v>286.39999999999992</v>
      </c>
      <c r="F32" s="265">
        <v>281.74999999999994</v>
      </c>
      <c r="G32" s="265">
        <v>278.2999999999999</v>
      </c>
      <c r="H32" s="265">
        <v>294.49999999999994</v>
      </c>
      <c r="I32" s="265">
        <v>297.95</v>
      </c>
      <c r="J32" s="265">
        <v>302.59999999999997</v>
      </c>
      <c r="K32" s="263">
        <v>293.3</v>
      </c>
      <c r="L32" s="263">
        <v>285.2</v>
      </c>
      <c r="M32" s="263">
        <v>60.826219999999999</v>
      </c>
    </row>
    <row r="33" spans="1:13">
      <c r="A33" s="282">
        <v>24</v>
      </c>
      <c r="B33" s="263" t="s">
        <v>46</v>
      </c>
      <c r="C33" s="263">
        <v>2886.1</v>
      </c>
      <c r="D33" s="265">
        <v>2879.9166666666665</v>
      </c>
      <c r="E33" s="265">
        <v>2832.8833333333332</v>
      </c>
      <c r="F33" s="265">
        <v>2779.6666666666665</v>
      </c>
      <c r="G33" s="265">
        <v>2732.6333333333332</v>
      </c>
      <c r="H33" s="265">
        <v>2933.1333333333332</v>
      </c>
      <c r="I33" s="265">
        <v>2980.166666666667</v>
      </c>
      <c r="J33" s="265">
        <v>3033.3833333333332</v>
      </c>
      <c r="K33" s="263">
        <v>2926.95</v>
      </c>
      <c r="L33" s="263">
        <v>2826.7</v>
      </c>
      <c r="M33" s="263">
        <v>8.8318300000000001</v>
      </c>
    </row>
    <row r="34" spans="1:13">
      <c r="A34" s="282">
        <v>25</v>
      </c>
      <c r="B34" s="263" t="s">
        <v>47</v>
      </c>
      <c r="C34" s="263">
        <v>232.05</v>
      </c>
      <c r="D34" s="265">
        <v>233.03333333333333</v>
      </c>
      <c r="E34" s="265">
        <v>228.06666666666666</v>
      </c>
      <c r="F34" s="265">
        <v>224.08333333333334</v>
      </c>
      <c r="G34" s="265">
        <v>219.11666666666667</v>
      </c>
      <c r="H34" s="265">
        <v>237.01666666666665</v>
      </c>
      <c r="I34" s="265">
        <v>241.98333333333329</v>
      </c>
      <c r="J34" s="265">
        <v>245.96666666666664</v>
      </c>
      <c r="K34" s="263">
        <v>238</v>
      </c>
      <c r="L34" s="263">
        <v>229.05</v>
      </c>
      <c r="M34" s="263">
        <v>83.845590000000001</v>
      </c>
    </row>
    <row r="35" spans="1:13">
      <c r="A35" s="282">
        <v>26</v>
      </c>
      <c r="B35" s="263" t="s">
        <v>48</v>
      </c>
      <c r="C35" s="263">
        <v>123.4</v>
      </c>
      <c r="D35" s="265">
        <v>124.26666666666667</v>
      </c>
      <c r="E35" s="265">
        <v>120.58333333333333</v>
      </c>
      <c r="F35" s="265">
        <v>117.76666666666667</v>
      </c>
      <c r="G35" s="265">
        <v>114.08333333333333</v>
      </c>
      <c r="H35" s="265">
        <v>127.08333333333333</v>
      </c>
      <c r="I35" s="265">
        <v>130.76666666666665</v>
      </c>
      <c r="J35" s="265">
        <v>133.58333333333331</v>
      </c>
      <c r="K35" s="263">
        <v>127.95</v>
      </c>
      <c r="L35" s="263">
        <v>121.45</v>
      </c>
      <c r="M35" s="263">
        <v>246.41514000000001</v>
      </c>
    </row>
    <row r="36" spans="1:13">
      <c r="A36" s="282">
        <v>27</v>
      </c>
      <c r="B36" s="263" t="s">
        <v>50</v>
      </c>
      <c r="C36" s="263">
        <v>2422.6999999999998</v>
      </c>
      <c r="D36" s="265">
        <v>2420.9500000000003</v>
      </c>
      <c r="E36" s="265">
        <v>2397.9000000000005</v>
      </c>
      <c r="F36" s="265">
        <v>2373.1000000000004</v>
      </c>
      <c r="G36" s="265">
        <v>2350.0500000000006</v>
      </c>
      <c r="H36" s="265">
        <v>2445.7500000000005</v>
      </c>
      <c r="I36" s="265">
        <v>2468.8000000000006</v>
      </c>
      <c r="J36" s="265">
        <v>2493.6000000000004</v>
      </c>
      <c r="K36" s="263">
        <v>2444</v>
      </c>
      <c r="L36" s="263">
        <v>2396.15</v>
      </c>
      <c r="M36" s="263">
        <v>18.00442</v>
      </c>
    </row>
    <row r="37" spans="1:13">
      <c r="A37" s="282">
        <v>28</v>
      </c>
      <c r="B37" s="263" t="s">
        <v>52</v>
      </c>
      <c r="C37" s="263">
        <v>852.95</v>
      </c>
      <c r="D37" s="265">
        <v>855.48333333333323</v>
      </c>
      <c r="E37" s="265">
        <v>840.96666666666647</v>
      </c>
      <c r="F37" s="265">
        <v>828.98333333333323</v>
      </c>
      <c r="G37" s="265">
        <v>814.46666666666647</v>
      </c>
      <c r="H37" s="265">
        <v>867.46666666666647</v>
      </c>
      <c r="I37" s="265">
        <v>881.98333333333312</v>
      </c>
      <c r="J37" s="265">
        <v>893.96666666666647</v>
      </c>
      <c r="K37" s="263">
        <v>870</v>
      </c>
      <c r="L37" s="263">
        <v>843.5</v>
      </c>
      <c r="M37" s="263">
        <v>10.888199999999999</v>
      </c>
    </row>
    <row r="38" spans="1:13">
      <c r="A38" s="282">
        <v>29</v>
      </c>
      <c r="B38" s="263" t="s">
        <v>227</v>
      </c>
      <c r="C38" s="263">
        <v>3151.85</v>
      </c>
      <c r="D38" s="265">
        <v>3175.4166666666665</v>
      </c>
      <c r="E38" s="265">
        <v>3096.583333333333</v>
      </c>
      <c r="F38" s="265">
        <v>3041.3166666666666</v>
      </c>
      <c r="G38" s="265">
        <v>2962.4833333333331</v>
      </c>
      <c r="H38" s="265">
        <v>3230.6833333333329</v>
      </c>
      <c r="I38" s="265">
        <v>3309.516666666666</v>
      </c>
      <c r="J38" s="265">
        <v>3364.7833333333328</v>
      </c>
      <c r="K38" s="263">
        <v>3254.25</v>
      </c>
      <c r="L38" s="263">
        <v>3120.15</v>
      </c>
      <c r="M38" s="263">
        <v>4.2368499999999996</v>
      </c>
    </row>
    <row r="39" spans="1:13">
      <c r="A39" s="282">
        <v>30</v>
      </c>
      <c r="B39" s="263" t="s">
        <v>54</v>
      </c>
      <c r="C39" s="263">
        <v>745.45</v>
      </c>
      <c r="D39" s="265">
        <v>748.05000000000007</v>
      </c>
      <c r="E39" s="265">
        <v>737.40000000000009</v>
      </c>
      <c r="F39" s="265">
        <v>729.35</v>
      </c>
      <c r="G39" s="265">
        <v>718.7</v>
      </c>
      <c r="H39" s="265">
        <v>756.10000000000014</v>
      </c>
      <c r="I39" s="265">
        <v>766.75</v>
      </c>
      <c r="J39" s="265">
        <v>774.80000000000018</v>
      </c>
      <c r="K39" s="263">
        <v>758.7</v>
      </c>
      <c r="L39" s="263">
        <v>740</v>
      </c>
      <c r="M39" s="263">
        <v>189.51683</v>
      </c>
    </row>
    <row r="40" spans="1:13">
      <c r="A40" s="282">
        <v>31</v>
      </c>
      <c r="B40" s="263" t="s">
        <v>55</v>
      </c>
      <c r="C40" s="263">
        <v>3798.75</v>
      </c>
      <c r="D40" s="265">
        <v>3801.4833333333336</v>
      </c>
      <c r="E40" s="265">
        <v>3773.2666666666673</v>
      </c>
      <c r="F40" s="265">
        <v>3747.7833333333338</v>
      </c>
      <c r="G40" s="265">
        <v>3719.5666666666675</v>
      </c>
      <c r="H40" s="265">
        <v>3826.9666666666672</v>
      </c>
      <c r="I40" s="265">
        <v>3855.1833333333334</v>
      </c>
      <c r="J40" s="265">
        <v>3880.666666666667</v>
      </c>
      <c r="K40" s="263">
        <v>3829.7</v>
      </c>
      <c r="L40" s="263">
        <v>3776</v>
      </c>
      <c r="M40" s="263">
        <v>5.2607100000000004</v>
      </c>
    </row>
    <row r="41" spans="1:13">
      <c r="A41" s="282">
        <v>32</v>
      </c>
      <c r="B41" s="263" t="s">
        <v>58</v>
      </c>
      <c r="C41" s="263">
        <v>5415.05</v>
      </c>
      <c r="D41" s="265">
        <v>5398.3499999999995</v>
      </c>
      <c r="E41" s="265">
        <v>5351.6999999999989</v>
      </c>
      <c r="F41" s="265">
        <v>5288.3499999999995</v>
      </c>
      <c r="G41" s="265">
        <v>5241.6999999999989</v>
      </c>
      <c r="H41" s="265">
        <v>5461.6999999999989</v>
      </c>
      <c r="I41" s="265">
        <v>5508.3499999999985</v>
      </c>
      <c r="J41" s="265">
        <v>5571.6999999999989</v>
      </c>
      <c r="K41" s="263">
        <v>5445</v>
      </c>
      <c r="L41" s="263">
        <v>5335</v>
      </c>
      <c r="M41" s="263">
        <v>18.11496</v>
      </c>
    </row>
    <row r="42" spans="1:13">
      <c r="A42" s="282">
        <v>33</v>
      </c>
      <c r="B42" s="263" t="s">
        <v>57</v>
      </c>
      <c r="C42" s="263">
        <v>9969.15</v>
      </c>
      <c r="D42" s="265">
        <v>9983.1</v>
      </c>
      <c r="E42" s="265">
        <v>9846.25</v>
      </c>
      <c r="F42" s="265">
        <v>9723.35</v>
      </c>
      <c r="G42" s="265">
        <v>9586.5</v>
      </c>
      <c r="H42" s="265">
        <v>10106</v>
      </c>
      <c r="I42" s="265">
        <v>10242.850000000002</v>
      </c>
      <c r="J42" s="265">
        <v>10365.75</v>
      </c>
      <c r="K42" s="263">
        <v>10119.950000000001</v>
      </c>
      <c r="L42" s="263">
        <v>9860.2000000000007</v>
      </c>
      <c r="M42" s="263">
        <v>3.0621100000000001</v>
      </c>
    </row>
    <row r="43" spans="1:13">
      <c r="A43" s="282">
        <v>34</v>
      </c>
      <c r="B43" s="263" t="s">
        <v>228</v>
      </c>
      <c r="C43" s="263">
        <v>3615.85</v>
      </c>
      <c r="D43" s="265">
        <v>3609.8166666666671</v>
      </c>
      <c r="E43" s="265">
        <v>3594.6333333333341</v>
      </c>
      <c r="F43" s="265">
        <v>3573.416666666667</v>
      </c>
      <c r="G43" s="265">
        <v>3558.233333333334</v>
      </c>
      <c r="H43" s="265">
        <v>3631.0333333333342</v>
      </c>
      <c r="I43" s="265">
        <v>3646.2166666666676</v>
      </c>
      <c r="J43" s="265">
        <v>3667.4333333333343</v>
      </c>
      <c r="K43" s="263">
        <v>3625</v>
      </c>
      <c r="L43" s="263">
        <v>3588.6</v>
      </c>
      <c r="M43" s="263">
        <v>0.18151999999999999</v>
      </c>
    </row>
    <row r="44" spans="1:13">
      <c r="A44" s="282">
        <v>35</v>
      </c>
      <c r="B44" s="263" t="s">
        <v>59</v>
      </c>
      <c r="C44" s="263">
        <v>1584.75</v>
      </c>
      <c r="D44" s="265">
        <v>1590.8999999999999</v>
      </c>
      <c r="E44" s="265">
        <v>1567.9499999999998</v>
      </c>
      <c r="F44" s="265">
        <v>1551.1499999999999</v>
      </c>
      <c r="G44" s="265">
        <v>1528.1999999999998</v>
      </c>
      <c r="H44" s="265">
        <v>1607.6999999999998</v>
      </c>
      <c r="I44" s="265">
        <v>1630.65</v>
      </c>
      <c r="J44" s="265">
        <v>1647.4499999999998</v>
      </c>
      <c r="K44" s="263">
        <v>1613.85</v>
      </c>
      <c r="L44" s="263">
        <v>1574.1</v>
      </c>
      <c r="M44" s="263">
        <v>2.8369499999999999</v>
      </c>
    </row>
    <row r="45" spans="1:13">
      <c r="A45" s="282">
        <v>36</v>
      </c>
      <c r="B45" s="263" t="s">
        <v>229</v>
      </c>
      <c r="C45" s="263">
        <v>350.9</v>
      </c>
      <c r="D45" s="265">
        <v>351.5333333333333</v>
      </c>
      <c r="E45" s="265">
        <v>345.16666666666663</v>
      </c>
      <c r="F45" s="265">
        <v>339.43333333333334</v>
      </c>
      <c r="G45" s="265">
        <v>333.06666666666666</v>
      </c>
      <c r="H45" s="265">
        <v>357.26666666666659</v>
      </c>
      <c r="I45" s="265">
        <v>363.63333333333327</v>
      </c>
      <c r="J45" s="265">
        <v>369.36666666666656</v>
      </c>
      <c r="K45" s="263">
        <v>357.9</v>
      </c>
      <c r="L45" s="263">
        <v>345.8</v>
      </c>
      <c r="M45" s="263">
        <v>52.140279999999997</v>
      </c>
    </row>
    <row r="46" spans="1:13">
      <c r="A46" s="282">
        <v>37</v>
      </c>
      <c r="B46" s="263" t="s">
        <v>60</v>
      </c>
      <c r="C46" s="263">
        <v>80.3</v>
      </c>
      <c r="D46" s="265">
        <v>80.533333333333331</v>
      </c>
      <c r="E46" s="265">
        <v>78.416666666666657</v>
      </c>
      <c r="F46" s="265">
        <v>76.533333333333331</v>
      </c>
      <c r="G46" s="265">
        <v>74.416666666666657</v>
      </c>
      <c r="H46" s="265">
        <v>82.416666666666657</v>
      </c>
      <c r="I46" s="265">
        <v>84.533333333333331</v>
      </c>
      <c r="J46" s="265">
        <v>86.416666666666657</v>
      </c>
      <c r="K46" s="263">
        <v>82.65</v>
      </c>
      <c r="L46" s="263">
        <v>78.650000000000006</v>
      </c>
      <c r="M46" s="263">
        <v>352.36058000000003</v>
      </c>
    </row>
    <row r="47" spans="1:13">
      <c r="A47" s="282">
        <v>38</v>
      </c>
      <c r="B47" s="263" t="s">
        <v>61</v>
      </c>
      <c r="C47" s="263">
        <v>77.900000000000006</v>
      </c>
      <c r="D47" s="265">
        <v>79.316666666666663</v>
      </c>
      <c r="E47" s="265">
        <v>75.833333333333329</v>
      </c>
      <c r="F47" s="265">
        <v>73.766666666666666</v>
      </c>
      <c r="G47" s="265">
        <v>70.283333333333331</v>
      </c>
      <c r="H47" s="265">
        <v>81.383333333333326</v>
      </c>
      <c r="I47" s="265">
        <v>84.866666666666674</v>
      </c>
      <c r="J47" s="265">
        <v>86.933333333333323</v>
      </c>
      <c r="K47" s="263">
        <v>82.8</v>
      </c>
      <c r="L47" s="263">
        <v>77.25</v>
      </c>
      <c r="M47" s="263">
        <v>65.775970000000001</v>
      </c>
    </row>
    <row r="48" spans="1:13">
      <c r="A48" s="282">
        <v>39</v>
      </c>
      <c r="B48" s="263" t="s">
        <v>62</v>
      </c>
      <c r="C48" s="263">
        <v>1503.05</v>
      </c>
      <c r="D48" s="265">
        <v>1504.1833333333334</v>
      </c>
      <c r="E48" s="265">
        <v>1494.8666666666668</v>
      </c>
      <c r="F48" s="265">
        <v>1486.6833333333334</v>
      </c>
      <c r="G48" s="265">
        <v>1477.3666666666668</v>
      </c>
      <c r="H48" s="265">
        <v>1512.3666666666668</v>
      </c>
      <c r="I48" s="265">
        <v>1521.6833333333334</v>
      </c>
      <c r="J48" s="265">
        <v>1529.8666666666668</v>
      </c>
      <c r="K48" s="263">
        <v>1513.5</v>
      </c>
      <c r="L48" s="263">
        <v>1496</v>
      </c>
      <c r="M48" s="263">
        <v>4.64229</v>
      </c>
    </row>
    <row r="49" spans="1:13">
      <c r="A49" s="282">
        <v>40</v>
      </c>
      <c r="B49" s="263" t="s">
        <v>65</v>
      </c>
      <c r="C49" s="263">
        <v>715</v>
      </c>
      <c r="D49" s="265">
        <v>720.5333333333333</v>
      </c>
      <c r="E49" s="265">
        <v>707.46666666666658</v>
      </c>
      <c r="F49" s="265">
        <v>699.93333333333328</v>
      </c>
      <c r="G49" s="265">
        <v>686.86666666666656</v>
      </c>
      <c r="H49" s="265">
        <v>728.06666666666661</v>
      </c>
      <c r="I49" s="265">
        <v>741.13333333333321</v>
      </c>
      <c r="J49" s="265">
        <v>748.66666666666663</v>
      </c>
      <c r="K49" s="263">
        <v>733.6</v>
      </c>
      <c r="L49" s="263">
        <v>713</v>
      </c>
      <c r="M49" s="263">
        <v>12.82525</v>
      </c>
    </row>
    <row r="50" spans="1:13">
      <c r="A50" s="282">
        <v>41</v>
      </c>
      <c r="B50" s="263" t="s">
        <v>64</v>
      </c>
      <c r="C50" s="263">
        <v>140</v>
      </c>
      <c r="D50" s="265">
        <v>142.21666666666667</v>
      </c>
      <c r="E50" s="265">
        <v>137.03333333333333</v>
      </c>
      <c r="F50" s="265">
        <v>134.06666666666666</v>
      </c>
      <c r="G50" s="265">
        <v>128.88333333333333</v>
      </c>
      <c r="H50" s="265">
        <v>145.18333333333334</v>
      </c>
      <c r="I50" s="265">
        <v>150.36666666666667</v>
      </c>
      <c r="J50" s="265">
        <v>153.33333333333334</v>
      </c>
      <c r="K50" s="263">
        <v>147.4</v>
      </c>
      <c r="L50" s="263">
        <v>139.25</v>
      </c>
      <c r="M50" s="263">
        <v>123.71248</v>
      </c>
    </row>
    <row r="51" spans="1:13">
      <c r="A51" s="282">
        <v>42</v>
      </c>
      <c r="B51" s="263" t="s">
        <v>66</v>
      </c>
      <c r="C51" s="263">
        <v>612.9</v>
      </c>
      <c r="D51" s="265">
        <v>616.56666666666672</v>
      </c>
      <c r="E51" s="265">
        <v>602.03333333333342</v>
      </c>
      <c r="F51" s="265">
        <v>591.16666666666674</v>
      </c>
      <c r="G51" s="265">
        <v>576.63333333333344</v>
      </c>
      <c r="H51" s="265">
        <v>627.43333333333339</v>
      </c>
      <c r="I51" s="265">
        <v>641.9666666666667</v>
      </c>
      <c r="J51" s="265">
        <v>652.83333333333337</v>
      </c>
      <c r="K51" s="263">
        <v>631.1</v>
      </c>
      <c r="L51" s="263">
        <v>605.70000000000005</v>
      </c>
      <c r="M51" s="263">
        <v>15.53213</v>
      </c>
    </row>
    <row r="52" spans="1:13">
      <c r="A52" s="282">
        <v>43</v>
      </c>
      <c r="B52" s="263" t="s">
        <v>69</v>
      </c>
      <c r="C52" s="263">
        <v>54.85</v>
      </c>
      <c r="D52" s="265">
        <v>54.816666666666663</v>
      </c>
      <c r="E52" s="265">
        <v>53.133333333333326</v>
      </c>
      <c r="F52" s="265">
        <v>51.416666666666664</v>
      </c>
      <c r="G52" s="265">
        <v>49.733333333333327</v>
      </c>
      <c r="H52" s="265">
        <v>56.533333333333324</v>
      </c>
      <c r="I52" s="265">
        <v>58.216666666666661</v>
      </c>
      <c r="J52" s="265">
        <v>59.933333333333323</v>
      </c>
      <c r="K52" s="263">
        <v>56.5</v>
      </c>
      <c r="L52" s="263">
        <v>53.1</v>
      </c>
      <c r="M52" s="263">
        <v>1085.74936</v>
      </c>
    </row>
    <row r="53" spans="1:13">
      <c r="A53" s="282">
        <v>44</v>
      </c>
      <c r="B53" s="263" t="s">
        <v>73</v>
      </c>
      <c r="C53" s="263">
        <v>445.9</v>
      </c>
      <c r="D53" s="265">
        <v>445.75</v>
      </c>
      <c r="E53" s="265">
        <v>437.5</v>
      </c>
      <c r="F53" s="265">
        <v>429.1</v>
      </c>
      <c r="G53" s="265">
        <v>420.85</v>
      </c>
      <c r="H53" s="265">
        <v>454.15</v>
      </c>
      <c r="I53" s="265">
        <v>462.4</v>
      </c>
      <c r="J53" s="265">
        <v>470.79999999999995</v>
      </c>
      <c r="K53" s="263">
        <v>454</v>
      </c>
      <c r="L53" s="263">
        <v>437.35</v>
      </c>
      <c r="M53" s="263">
        <v>1997.9095299999999</v>
      </c>
    </row>
    <row r="54" spans="1:13">
      <c r="A54" s="282">
        <v>45</v>
      </c>
      <c r="B54" s="263" t="s">
        <v>68</v>
      </c>
      <c r="C54" s="263">
        <v>521.75</v>
      </c>
      <c r="D54" s="265">
        <v>522.68333333333328</v>
      </c>
      <c r="E54" s="265">
        <v>513.36666666666656</v>
      </c>
      <c r="F54" s="265">
        <v>504.98333333333323</v>
      </c>
      <c r="G54" s="265">
        <v>495.66666666666652</v>
      </c>
      <c r="H54" s="265">
        <v>531.06666666666661</v>
      </c>
      <c r="I54" s="265">
        <v>540.38333333333344</v>
      </c>
      <c r="J54" s="265">
        <v>548.76666666666665</v>
      </c>
      <c r="K54" s="263">
        <v>532</v>
      </c>
      <c r="L54" s="263">
        <v>514.29999999999995</v>
      </c>
      <c r="M54" s="263">
        <v>198.09833</v>
      </c>
    </row>
    <row r="55" spans="1:13">
      <c r="A55" s="282">
        <v>46</v>
      </c>
      <c r="B55" s="263" t="s">
        <v>70</v>
      </c>
      <c r="C55" s="263">
        <v>389</v>
      </c>
      <c r="D55" s="265">
        <v>390.7</v>
      </c>
      <c r="E55" s="265">
        <v>383.9</v>
      </c>
      <c r="F55" s="265">
        <v>378.8</v>
      </c>
      <c r="G55" s="265">
        <v>372</v>
      </c>
      <c r="H55" s="265">
        <v>395.79999999999995</v>
      </c>
      <c r="I55" s="265">
        <v>402.6</v>
      </c>
      <c r="J55" s="265">
        <v>407.69999999999993</v>
      </c>
      <c r="K55" s="263">
        <v>397.5</v>
      </c>
      <c r="L55" s="263">
        <v>385.6</v>
      </c>
      <c r="M55" s="263">
        <v>26.054089999999999</v>
      </c>
    </row>
    <row r="56" spans="1:13">
      <c r="A56" s="282">
        <v>47</v>
      </c>
      <c r="B56" s="263" t="s">
        <v>230</v>
      </c>
      <c r="C56" s="263">
        <v>1191.3</v>
      </c>
      <c r="D56" s="265">
        <v>1204.3</v>
      </c>
      <c r="E56" s="265">
        <v>1168.6499999999999</v>
      </c>
      <c r="F56" s="265">
        <v>1146</v>
      </c>
      <c r="G56" s="265">
        <v>1110.3499999999999</v>
      </c>
      <c r="H56" s="265">
        <v>1226.9499999999998</v>
      </c>
      <c r="I56" s="265">
        <v>1262.5999999999999</v>
      </c>
      <c r="J56" s="265">
        <v>1285.2499999999998</v>
      </c>
      <c r="K56" s="263">
        <v>1239.95</v>
      </c>
      <c r="L56" s="263">
        <v>1181.6500000000001</v>
      </c>
      <c r="M56" s="263">
        <v>0.76124999999999998</v>
      </c>
    </row>
    <row r="57" spans="1:13">
      <c r="A57" s="282">
        <v>48</v>
      </c>
      <c r="B57" s="263" t="s">
        <v>71</v>
      </c>
      <c r="C57" s="263">
        <v>14998.55</v>
      </c>
      <c r="D57" s="265">
        <v>15034.916666666666</v>
      </c>
      <c r="E57" s="265">
        <v>14863.733333333332</v>
      </c>
      <c r="F57" s="265">
        <v>14728.916666666666</v>
      </c>
      <c r="G57" s="265">
        <v>14557.733333333332</v>
      </c>
      <c r="H57" s="265">
        <v>15169.733333333332</v>
      </c>
      <c r="I57" s="265">
        <v>15340.916666666666</v>
      </c>
      <c r="J57" s="265">
        <v>15475.733333333332</v>
      </c>
      <c r="K57" s="263">
        <v>15206.1</v>
      </c>
      <c r="L57" s="263">
        <v>14900.1</v>
      </c>
      <c r="M57" s="263">
        <v>0.31363999999999997</v>
      </c>
    </row>
    <row r="58" spans="1:13">
      <c r="A58" s="282">
        <v>49</v>
      </c>
      <c r="B58" s="263" t="s">
        <v>74</v>
      </c>
      <c r="C58" s="263">
        <v>3426.75</v>
      </c>
      <c r="D58" s="265">
        <v>3437.75</v>
      </c>
      <c r="E58" s="265">
        <v>3386.35</v>
      </c>
      <c r="F58" s="265">
        <v>3345.95</v>
      </c>
      <c r="G58" s="265">
        <v>3294.5499999999997</v>
      </c>
      <c r="H58" s="265">
        <v>3478.15</v>
      </c>
      <c r="I58" s="265">
        <v>3529.5499999999997</v>
      </c>
      <c r="J58" s="265">
        <v>3569.9500000000003</v>
      </c>
      <c r="K58" s="263">
        <v>3489.15</v>
      </c>
      <c r="L58" s="263">
        <v>3397.35</v>
      </c>
      <c r="M58" s="263">
        <v>5.8955599999999997</v>
      </c>
    </row>
    <row r="59" spans="1:13">
      <c r="A59" s="282">
        <v>50</v>
      </c>
      <c r="B59" s="263" t="s">
        <v>80</v>
      </c>
      <c r="C59" s="263">
        <v>630.5</v>
      </c>
      <c r="D59" s="265">
        <v>631.31666666666672</v>
      </c>
      <c r="E59" s="265">
        <v>626.63333333333344</v>
      </c>
      <c r="F59" s="265">
        <v>622.76666666666677</v>
      </c>
      <c r="G59" s="265">
        <v>618.08333333333348</v>
      </c>
      <c r="H59" s="265">
        <v>635.18333333333339</v>
      </c>
      <c r="I59" s="265">
        <v>639.86666666666656</v>
      </c>
      <c r="J59" s="265">
        <v>643.73333333333335</v>
      </c>
      <c r="K59" s="263">
        <v>636</v>
      </c>
      <c r="L59" s="263">
        <v>627.45000000000005</v>
      </c>
      <c r="M59" s="263">
        <v>1.5984400000000001</v>
      </c>
    </row>
    <row r="60" spans="1:13">
      <c r="A60" s="282">
        <v>51</v>
      </c>
      <c r="B60" s="263" t="s">
        <v>75</v>
      </c>
      <c r="C60" s="263">
        <v>443.55</v>
      </c>
      <c r="D60" s="265">
        <v>446.09999999999997</v>
      </c>
      <c r="E60" s="265">
        <v>438.99999999999994</v>
      </c>
      <c r="F60" s="265">
        <v>434.45</v>
      </c>
      <c r="G60" s="265">
        <v>427.34999999999997</v>
      </c>
      <c r="H60" s="265">
        <v>450.64999999999992</v>
      </c>
      <c r="I60" s="265">
        <v>457.74999999999994</v>
      </c>
      <c r="J60" s="265">
        <v>462.2999999999999</v>
      </c>
      <c r="K60" s="263">
        <v>453.2</v>
      </c>
      <c r="L60" s="263">
        <v>441.55</v>
      </c>
      <c r="M60" s="263">
        <v>19.556460000000001</v>
      </c>
    </row>
    <row r="61" spans="1:13">
      <c r="A61" s="282">
        <v>52</v>
      </c>
      <c r="B61" s="263" t="s">
        <v>76</v>
      </c>
      <c r="C61" s="263">
        <v>159.94999999999999</v>
      </c>
      <c r="D61" s="265">
        <v>160.58333333333334</v>
      </c>
      <c r="E61" s="265">
        <v>156.91666666666669</v>
      </c>
      <c r="F61" s="265">
        <v>153.88333333333335</v>
      </c>
      <c r="G61" s="265">
        <v>150.2166666666667</v>
      </c>
      <c r="H61" s="265">
        <v>163.61666666666667</v>
      </c>
      <c r="I61" s="265">
        <v>167.28333333333336</v>
      </c>
      <c r="J61" s="265">
        <v>170.31666666666666</v>
      </c>
      <c r="K61" s="263">
        <v>164.25</v>
      </c>
      <c r="L61" s="263">
        <v>157.55000000000001</v>
      </c>
      <c r="M61" s="263">
        <v>151.22459000000001</v>
      </c>
    </row>
    <row r="62" spans="1:13">
      <c r="A62" s="282">
        <v>53</v>
      </c>
      <c r="B62" s="263" t="s">
        <v>77</v>
      </c>
      <c r="C62" s="263">
        <v>135.30000000000001</v>
      </c>
      <c r="D62" s="265">
        <v>135.48333333333335</v>
      </c>
      <c r="E62" s="265">
        <v>134.56666666666669</v>
      </c>
      <c r="F62" s="265">
        <v>133.83333333333334</v>
      </c>
      <c r="G62" s="265">
        <v>132.91666666666669</v>
      </c>
      <c r="H62" s="265">
        <v>136.2166666666667</v>
      </c>
      <c r="I62" s="265">
        <v>137.13333333333333</v>
      </c>
      <c r="J62" s="265">
        <v>137.8666666666667</v>
      </c>
      <c r="K62" s="263">
        <v>136.4</v>
      </c>
      <c r="L62" s="263">
        <v>134.75</v>
      </c>
      <c r="M62" s="263">
        <v>7.7281300000000002</v>
      </c>
    </row>
    <row r="63" spans="1:13">
      <c r="A63" s="282">
        <v>54</v>
      </c>
      <c r="B63" s="263" t="s">
        <v>81</v>
      </c>
      <c r="C63" s="263">
        <v>544.4</v>
      </c>
      <c r="D63" s="265">
        <v>539.43333333333328</v>
      </c>
      <c r="E63" s="265">
        <v>529.96666666666658</v>
      </c>
      <c r="F63" s="265">
        <v>515.5333333333333</v>
      </c>
      <c r="G63" s="265">
        <v>506.06666666666661</v>
      </c>
      <c r="H63" s="265">
        <v>553.86666666666656</v>
      </c>
      <c r="I63" s="265">
        <v>563.33333333333326</v>
      </c>
      <c r="J63" s="265">
        <v>577.76666666666654</v>
      </c>
      <c r="K63" s="263">
        <v>548.9</v>
      </c>
      <c r="L63" s="263">
        <v>525</v>
      </c>
      <c r="M63" s="263">
        <v>47.813560000000003</v>
      </c>
    </row>
    <row r="64" spans="1:13">
      <c r="A64" s="282">
        <v>55</v>
      </c>
      <c r="B64" s="263" t="s">
        <v>82</v>
      </c>
      <c r="C64" s="263">
        <v>797</v>
      </c>
      <c r="D64" s="265">
        <v>801.93333333333339</v>
      </c>
      <c r="E64" s="265">
        <v>787.16666666666674</v>
      </c>
      <c r="F64" s="265">
        <v>777.33333333333337</v>
      </c>
      <c r="G64" s="265">
        <v>762.56666666666672</v>
      </c>
      <c r="H64" s="265">
        <v>811.76666666666677</v>
      </c>
      <c r="I64" s="265">
        <v>826.53333333333342</v>
      </c>
      <c r="J64" s="265">
        <v>836.36666666666679</v>
      </c>
      <c r="K64" s="263">
        <v>816.7</v>
      </c>
      <c r="L64" s="263">
        <v>792.1</v>
      </c>
      <c r="M64" s="263">
        <v>27.838249999999999</v>
      </c>
    </row>
    <row r="65" spans="1:13">
      <c r="A65" s="282">
        <v>56</v>
      </c>
      <c r="B65" s="263" t="s">
        <v>231</v>
      </c>
      <c r="C65" s="263">
        <v>171.75</v>
      </c>
      <c r="D65" s="265">
        <v>172.71666666666667</v>
      </c>
      <c r="E65" s="265">
        <v>166.03333333333333</v>
      </c>
      <c r="F65" s="265">
        <v>160.31666666666666</v>
      </c>
      <c r="G65" s="265">
        <v>153.63333333333333</v>
      </c>
      <c r="H65" s="265">
        <v>178.43333333333334</v>
      </c>
      <c r="I65" s="265">
        <v>185.11666666666667</v>
      </c>
      <c r="J65" s="265">
        <v>190.83333333333334</v>
      </c>
      <c r="K65" s="263">
        <v>179.4</v>
      </c>
      <c r="L65" s="263">
        <v>167</v>
      </c>
      <c r="M65" s="263">
        <v>57.46414</v>
      </c>
    </row>
    <row r="66" spans="1:13">
      <c r="A66" s="282">
        <v>57</v>
      </c>
      <c r="B66" s="263" t="s">
        <v>83</v>
      </c>
      <c r="C66" s="263">
        <v>151.69999999999999</v>
      </c>
      <c r="D66" s="265">
        <v>151.71666666666667</v>
      </c>
      <c r="E66" s="265">
        <v>148.48333333333335</v>
      </c>
      <c r="F66" s="265">
        <v>145.26666666666668</v>
      </c>
      <c r="G66" s="265">
        <v>142.03333333333336</v>
      </c>
      <c r="H66" s="265">
        <v>154.93333333333334</v>
      </c>
      <c r="I66" s="265">
        <v>158.16666666666663</v>
      </c>
      <c r="J66" s="265">
        <v>161.38333333333333</v>
      </c>
      <c r="K66" s="263">
        <v>154.94999999999999</v>
      </c>
      <c r="L66" s="263">
        <v>148.5</v>
      </c>
      <c r="M66" s="263">
        <v>146.21174999999999</v>
      </c>
    </row>
    <row r="67" spans="1:13">
      <c r="A67" s="282">
        <v>58</v>
      </c>
      <c r="B67" s="263" t="s">
        <v>823</v>
      </c>
      <c r="C67" s="263">
        <v>2582.8000000000002</v>
      </c>
      <c r="D67" s="265">
        <v>2569.6333333333332</v>
      </c>
      <c r="E67" s="265">
        <v>2508.2666666666664</v>
      </c>
      <c r="F67" s="265">
        <v>2433.7333333333331</v>
      </c>
      <c r="G67" s="265">
        <v>2372.3666666666663</v>
      </c>
      <c r="H67" s="265">
        <v>2644.1666666666665</v>
      </c>
      <c r="I67" s="265">
        <v>2705.5333333333333</v>
      </c>
      <c r="J67" s="265">
        <v>2780.0666666666666</v>
      </c>
      <c r="K67" s="263">
        <v>2631</v>
      </c>
      <c r="L67" s="263">
        <v>2495.1</v>
      </c>
      <c r="M67" s="263">
        <v>1.88462</v>
      </c>
    </row>
    <row r="68" spans="1:13">
      <c r="A68" s="282">
        <v>59</v>
      </c>
      <c r="B68" s="263" t="s">
        <v>84</v>
      </c>
      <c r="C68" s="263">
        <v>1635.75</v>
      </c>
      <c r="D68" s="265">
        <v>1634.3500000000001</v>
      </c>
      <c r="E68" s="265">
        <v>1616.4000000000003</v>
      </c>
      <c r="F68" s="265">
        <v>1597.0500000000002</v>
      </c>
      <c r="G68" s="265">
        <v>1579.1000000000004</v>
      </c>
      <c r="H68" s="265">
        <v>1653.7000000000003</v>
      </c>
      <c r="I68" s="265">
        <v>1671.65</v>
      </c>
      <c r="J68" s="265">
        <v>1691.0000000000002</v>
      </c>
      <c r="K68" s="263">
        <v>1652.3</v>
      </c>
      <c r="L68" s="263">
        <v>1615</v>
      </c>
      <c r="M68" s="263">
        <v>2.7871299999999999</v>
      </c>
    </row>
    <row r="69" spans="1:13">
      <c r="A69" s="282">
        <v>60</v>
      </c>
      <c r="B69" s="263" t="s">
        <v>85</v>
      </c>
      <c r="C69" s="263">
        <v>583.85</v>
      </c>
      <c r="D69" s="265">
        <v>589.13333333333333</v>
      </c>
      <c r="E69" s="265">
        <v>573.81666666666661</v>
      </c>
      <c r="F69" s="265">
        <v>563.7833333333333</v>
      </c>
      <c r="G69" s="265">
        <v>548.46666666666658</v>
      </c>
      <c r="H69" s="265">
        <v>599.16666666666663</v>
      </c>
      <c r="I69" s="265">
        <v>614.48333333333346</v>
      </c>
      <c r="J69" s="265">
        <v>624.51666666666665</v>
      </c>
      <c r="K69" s="263">
        <v>604.45000000000005</v>
      </c>
      <c r="L69" s="263">
        <v>579.1</v>
      </c>
      <c r="M69" s="263">
        <v>33.757680000000001</v>
      </c>
    </row>
    <row r="70" spans="1:13">
      <c r="A70" s="282">
        <v>61</v>
      </c>
      <c r="B70" s="263" t="s">
        <v>232</v>
      </c>
      <c r="C70" s="263">
        <v>776.8</v>
      </c>
      <c r="D70" s="265">
        <v>773.98333333333323</v>
      </c>
      <c r="E70" s="265">
        <v>768.16666666666652</v>
      </c>
      <c r="F70" s="265">
        <v>759.5333333333333</v>
      </c>
      <c r="G70" s="265">
        <v>753.71666666666658</v>
      </c>
      <c r="H70" s="265">
        <v>782.61666666666645</v>
      </c>
      <c r="I70" s="265">
        <v>788.43333333333328</v>
      </c>
      <c r="J70" s="265">
        <v>797.06666666666638</v>
      </c>
      <c r="K70" s="263">
        <v>779.8</v>
      </c>
      <c r="L70" s="263">
        <v>765.35</v>
      </c>
      <c r="M70" s="263">
        <v>2.88259</v>
      </c>
    </row>
    <row r="71" spans="1:13">
      <c r="A71" s="282">
        <v>62</v>
      </c>
      <c r="B71" s="263" t="s">
        <v>233</v>
      </c>
      <c r="C71" s="263">
        <v>414.05</v>
      </c>
      <c r="D71" s="265">
        <v>413.18333333333334</v>
      </c>
      <c r="E71" s="265">
        <v>409.86666666666667</v>
      </c>
      <c r="F71" s="265">
        <v>405.68333333333334</v>
      </c>
      <c r="G71" s="265">
        <v>402.36666666666667</v>
      </c>
      <c r="H71" s="265">
        <v>417.36666666666667</v>
      </c>
      <c r="I71" s="265">
        <v>420.68333333333339</v>
      </c>
      <c r="J71" s="265">
        <v>424.86666666666667</v>
      </c>
      <c r="K71" s="263">
        <v>416.5</v>
      </c>
      <c r="L71" s="263">
        <v>409</v>
      </c>
      <c r="M71" s="263">
        <v>23.39396</v>
      </c>
    </row>
    <row r="72" spans="1:13">
      <c r="A72" s="282">
        <v>63</v>
      </c>
      <c r="B72" s="263" t="s">
        <v>86</v>
      </c>
      <c r="C72" s="263">
        <v>857.5</v>
      </c>
      <c r="D72" s="265">
        <v>866.19999999999993</v>
      </c>
      <c r="E72" s="265">
        <v>843.94999999999982</v>
      </c>
      <c r="F72" s="265">
        <v>830.39999999999986</v>
      </c>
      <c r="G72" s="265">
        <v>808.14999999999975</v>
      </c>
      <c r="H72" s="265">
        <v>879.74999999999989</v>
      </c>
      <c r="I72" s="265">
        <v>902.00000000000011</v>
      </c>
      <c r="J72" s="265">
        <v>915.55</v>
      </c>
      <c r="K72" s="263">
        <v>888.45</v>
      </c>
      <c r="L72" s="263">
        <v>852.65</v>
      </c>
      <c r="M72" s="263">
        <v>10.327590000000001</v>
      </c>
    </row>
    <row r="73" spans="1:13">
      <c r="A73" s="282">
        <v>64</v>
      </c>
      <c r="B73" s="263" t="s">
        <v>92</v>
      </c>
      <c r="C73" s="263">
        <v>311.39999999999998</v>
      </c>
      <c r="D73" s="265">
        <v>313.7833333333333</v>
      </c>
      <c r="E73" s="265">
        <v>306.16666666666663</v>
      </c>
      <c r="F73" s="265">
        <v>300.93333333333334</v>
      </c>
      <c r="G73" s="265">
        <v>293.31666666666666</v>
      </c>
      <c r="H73" s="265">
        <v>319.01666666666659</v>
      </c>
      <c r="I73" s="265">
        <v>326.63333333333327</v>
      </c>
      <c r="J73" s="265">
        <v>331.86666666666656</v>
      </c>
      <c r="K73" s="263">
        <v>321.39999999999998</v>
      </c>
      <c r="L73" s="263">
        <v>308.55</v>
      </c>
      <c r="M73" s="263">
        <v>79.7667</v>
      </c>
    </row>
    <row r="74" spans="1:13">
      <c r="A74" s="282">
        <v>65</v>
      </c>
      <c r="B74" s="263" t="s">
        <v>87</v>
      </c>
      <c r="C74" s="263">
        <v>525.75</v>
      </c>
      <c r="D74" s="265">
        <v>525.30000000000007</v>
      </c>
      <c r="E74" s="265">
        <v>519.45000000000016</v>
      </c>
      <c r="F74" s="265">
        <v>513.15000000000009</v>
      </c>
      <c r="G74" s="265">
        <v>507.30000000000018</v>
      </c>
      <c r="H74" s="265">
        <v>531.60000000000014</v>
      </c>
      <c r="I74" s="265">
        <v>537.45000000000005</v>
      </c>
      <c r="J74" s="265">
        <v>543.75000000000011</v>
      </c>
      <c r="K74" s="263">
        <v>531.15</v>
      </c>
      <c r="L74" s="263">
        <v>519</v>
      </c>
      <c r="M74" s="263">
        <v>14.244870000000001</v>
      </c>
    </row>
    <row r="75" spans="1:13">
      <c r="A75" s="282">
        <v>66</v>
      </c>
      <c r="B75" s="263" t="s">
        <v>234</v>
      </c>
      <c r="C75" s="263">
        <v>1451.55</v>
      </c>
      <c r="D75" s="265">
        <v>1457.3333333333333</v>
      </c>
      <c r="E75" s="265">
        <v>1435.2166666666665</v>
      </c>
      <c r="F75" s="265">
        <v>1418.8833333333332</v>
      </c>
      <c r="G75" s="265">
        <v>1396.7666666666664</v>
      </c>
      <c r="H75" s="265">
        <v>1473.6666666666665</v>
      </c>
      <c r="I75" s="265">
        <v>1495.7833333333333</v>
      </c>
      <c r="J75" s="265">
        <v>1512.1166666666666</v>
      </c>
      <c r="K75" s="263">
        <v>1479.45</v>
      </c>
      <c r="L75" s="263">
        <v>1441</v>
      </c>
      <c r="M75" s="263">
        <v>2.2515700000000001</v>
      </c>
    </row>
    <row r="76" spans="1:13">
      <c r="A76" s="282">
        <v>67</v>
      </c>
      <c r="B76" s="263" t="s">
        <v>834</v>
      </c>
      <c r="C76" s="263">
        <v>303.2</v>
      </c>
      <c r="D76" s="265">
        <v>307.2</v>
      </c>
      <c r="E76" s="265">
        <v>296.09999999999997</v>
      </c>
      <c r="F76" s="265">
        <v>289</v>
      </c>
      <c r="G76" s="265">
        <v>277.89999999999998</v>
      </c>
      <c r="H76" s="265">
        <v>314.29999999999995</v>
      </c>
      <c r="I76" s="265">
        <v>325.39999999999998</v>
      </c>
      <c r="J76" s="265">
        <v>332.49999999999994</v>
      </c>
      <c r="K76" s="263">
        <v>318.3</v>
      </c>
      <c r="L76" s="263">
        <v>300.10000000000002</v>
      </c>
      <c r="M76" s="263">
        <v>12.37487</v>
      </c>
    </row>
    <row r="77" spans="1:13">
      <c r="A77" s="282">
        <v>68</v>
      </c>
      <c r="B77" s="263" t="s">
        <v>90</v>
      </c>
      <c r="C77" s="263">
        <v>3503.2</v>
      </c>
      <c r="D77" s="265">
        <v>3510.8333333333335</v>
      </c>
      <c r="E77" s="265">
        <v>3453.8666666666668</v>
      </c>
      <c r="F77" s="265">
        <v>3404.5333333333333</v>
      </c>
      <c r="G77" s="265">
        <v>3347.5666666666666</v>
      </c>
      <c r="H77" s="265">
        <v>3560.166666666667</v>
      </c>
      <c r="I77" s="265">
        <v>3617.1333333333332</v>
      </c>
      <c r="J77" s="265">
        <v>3666.4666666666672</v>
      </c>
      <c r="K77" s="263">
        <v>3567.8</v>
      </c>
      <c r="L77" s="263">
        <v>3461.5</v>
      </c>
      <c r="M77" s="263">
        <v>4.4227100000000004</v>
      </c>
    </row>
    <row r="78" spans="1:13">
      <c r="A78" s="282">
        <v>69</v>
      </c>
      <c r="B78" s="263" t="s">
        <v>348</v>
      </c>
      <c r="C78" s="263">
        <v>2362</v>
      </c>
      <c r="D78" s="265">
        <v>2346.8333333333335</v>
      </c>
      <c r="E78" s="265">
        <v>2323.666666666667</v>
      </c>
      <c r="F78" s="265">
        <v>2285.3333333333335</v>
      </c>
      <c r="G78" s="265">
        <v>2262.166666666667</v>
      </c>
      <c r="H78" s="265">
        <v>2385.166666666667</v>
      </c>
      <c r="I78" s="265">
        <v>2408.3333333333339</v>
      </c>
      <c r="J78" s="265">
        <v>2446.666666666667</v>
      </c>
      <c r="K78" s="263">
        <v>2370</v>
      </c>
      <c r="L78" s="263">
        <v>2308.5</v>
      </c>
      <c r="M78" s="263">
        <v>0.98333999999999999</v>
      </c>
    </row>
    <row r="79" spans="1:13">
      <c r="A79" s="282">
        <v>70</v>
      </c>
      <c r="B79" s="263" t="s">
        <v>93</v>
      </c>
      <c r="C79" s="263">
        <v>4448.3</v>
      </c>
      <c r="D79" s="265">
        <v>4461.5999999999995</v>
      </c>
      <c r="E79" s="265">
        <v>4403.1999999999989</v>
      </c>
      <c r="F79" s="265">
        <v>4358.0999999999995</v>
      </c>
      <c r="G79" s="265">
        <v>4299.6999999999989</v>
      </c>
      <c r="H79" s="265">
        <v>4506.6999999999989</v>
      </c>
      <c r="I79" s="265">
        <v>4565.0999999999985</v>
      </c>
      <c r="J79" s="265">
        <v>4610.1999999999989</v>
      </c>
      <c r="K79" s="263">
        <v>4520</v>
      </c>
      <c r="L79" s="263">
        <v>4416.5</v>
      </c>
      <c r="M79" s="263">
        <v>5.4311800000000003</v>
      </c>
    </row>
    <row r="80" spans="1:13">
      <c r="A80" s="282">
        <v>71</v>
      </c>
      <c r="B80" s="263" t="s">
        <v>235</v>
      </c>
      <c r="C80" s="263">
        <v>78.75</v>
      </c>
      <c r="D80" s="265">
        <v>78.216666666666654</v>
      </c>
      <c r="E80" s="265">
        <v>75.733333333333306</v>
      </c>
      <c r="F80" s="265">
        <v>72.716666666666654</v>
      </c>
      <c r="G80" s="265">
        <v>70.233333333333306</v>
      </c>
      <c r="H80" s="265">
        <v>81.233333333333306</v>
      </c>
      <c r="I80" s="265">
        <v>83.716666666666654</v>
      </c>
      <c r="J80" s="265">
        <v>86.733333333333306</v>
      </c>
      <c r="K80" s="263">
        <v>80.7</v>
      </c>
      <c r="L80" s="263">
        <v>75.2</v>
      </c>
      <c r="M80" s="263">
        <v>77.309719999999999</v>
      </c>
    </row>
    <row r="81" spans="1:13">
      <c r="A81" s="282">
        <v>72</v>
      </c>
      <c r="B81" s="263" t="s">
        <v>94</v>
      </c>
      <c r="C81" s="263">
        <v>2592.6999999999998</v>
      </c>
      <c r="D81" s="265">
        <v>2594.6666666666665</v>
      </c>
      <c r="E81" s="265">
        <v>2571.0333333333328</v>
      </c>
      <c r="F81" s="265">
        <v>2549.3666666666663</v>
      </c>
      <c r="G81" s="265">
        <v>2525.7333333333327</v>
      </c>
      <c r="H81" s="265">
        <v>2616.333333333333</v>
      </c>
      <c r="I81" s="265">
        <v>2639.9666666666672</v>
      </c>
      <c r="J81" s="265">
        <v>2661.6333333333332</v>
      </c>
      <c r="K81" s="263">
        <v>2618.3000000000002</v>
      </c>
      <c r="L81" s="263">
        <v>2573</v>
      </c>
      <c r="M81" s="263">
        <v>6.7791499999999996</v>
      </c>
    </row>
    <row r="82" spans="1:13">
      <c r="A82" s="282">
        <v>73</v>
      </c>
      <c r="B82" s="263" t="s">
        <v>236</v>
      </c>
      <c r="C82" s="263">
        <v>477.85</v>
      </c>
      <c r="D82" s="265">
        <v>475.5</v>
      </c>
      <c r="E82" s="265">
        <v>465.35</v>
      </c>
      <c r="F82" s="265">
        <v>452.85</v>
      </c>
      <c r="G82" s="265">
        <v>442.70000000000005</v>
      </c>
      <c r="H82" s="265">
        <v>488</v>
      </c>
      <c r="I82" s="265">
        <v>498.15</v>
      </c>
      <c r="J82" s="265">
        <v>510.65</v>
      </c>
      <c r="K82" s="263">
        <v>485.65</v>
      </c>
      <c r="L82" s="263">
        <v>463</v>
      </c>
      <c r="M82" s="263">
        <v>8.2974300000000003</v>
      </c>
    </row>
    <row r="83" spans="1:13">
      <c r="A83" s="282">
        <v>74</v>
      </c>
      <c r="B83" s="263" t="s">
        <v>237</v>
      </c>
      <c r="C83" s="263">
        <v>1391.5</v>
      </c>
      <c r="D83" s="265">
        <v>1392.3166666666666</v>
      </c>
      <c r="E83" s="265">
        <v>1377.1833333333332</v>
      </c>
      <c r="F83" s="265">
        <v>1362.8666666666666</v>
      </c>
      <c r="G83" s="265">
        <v>1347.7333333333331</v>
      </c>
      <c r="H83" s="265">
        <v>1406.6333333333332</v>
      </c>
      <c r="I83" s="265">
        <v>1421.7666666666664</v>
      </c>
      <c r="J83" s="265">
        <v>1436.0833333333333</v>
      </c>
      <c r="K83" s="263">
        <v>1407.45</v>
      </c>
      <c r="L83" s="263">
        <v>1378</v>
      </c>
      <c r="M83" s="263">
        <v>0.53139000000000003</v>
      </c>
    </row>
    <row r="84" spans="1:13">
      <c r="A84" s="282">
        <v>75</v>
      </c>
      <c r="B84" s="263" t="s">
        <v>96</v>
      </c>
      <c r="C84" s="263">
        <v>1362.6</v>
      </c>
      <c r="D84" s="265">
        <v>1357.3666666666666</v>
      </c>
      <c r="E84" s="265">
        <v>1345.7333333333331</v>
      </c>
      <c r="F84" s="265">
        <v>1328.8666666666666</v>
      </c>
      <c r="G84" s="265">
        <v>1317.2333333333331</v>
      </c>
      <c r="H84" s="265">
        <v>1374.2333333333331</v>
      </c>
      <c r="I84" s="265">
        <v>1385.8666666666668</v>
      </c>
      <c r="J84" s="265">
        <v>1402.7333333333331</v>
      </c>
      <c r="K84" s="263">
        <v>1369</v>
      </c>
      <c r="L84" s="263">
        <v>1340.5</v>
      </c>
      <c r="M84" s="263">
        <v>13.21433</v>
      </c>
    </row>
    <row r="85" spans="1:13">
      <c r="A85" s="282">
        <v>76</v>
      </c>
      <c r="B85" s="263" t="s">
        <v>97</v>
      </c>
      <c r="C85" s="263">
        <v>203.1</v>
      </c>
      <c r="D85" s="265">
        <v>204.26666666666665</v>
      </c>
      <c r="E85" s="265">
        <v>201.0333333333333</v>
      </c>
      <c r="F85" s="265">
        <v>198.96666666666664</v>
      </c>
      <c r="G85" s="265">
        <v>195.73333333333329</v>
      </c>
      <c r="H85" s="265">
        <v>206.33333333333331</v>
      </c>
      <c r="I85" s="265">
        <v>209.56666666666666</v>
      </c>
      <c r="J85" s="265">
        <v>211.63333333333333</v>
      </c>
      <c r="K85" s="263">
        <v>207.5</v>
      </c>
      <c r="L85" s="263">
        <v>202.2</v>
      </c>
      <c r="M85" s="263">
        <v>21.923860000000001</v>
      </c>
    </row>
    <row r="86" spans="1:13">
      <c r="A86" s="282">
        <v>77</v>
      </c>
      <c r="B86" s="263" t="s">
        <v>98</v>
      </c>
      <c r="C86" s="263">
        <v>85.25</v>
      </c>
      <c r="D86" s="265">
        <v>85.7</v>
      </c>
      <c r="E86" s="265">
        <v>83.7</v>
      </c>
      <c r="F86" s="265">
        <v>82.15</v>
      </c>
      <c r="G86" s="265">
        <v>80.150000000000006</v>
      </c>
      <c r="H86" s="265">
        <v>87.25</v>
      </c>
      <c r="I86" s="265">
        <v>89.25</v>
      </c>
      <c r="J86" s="265">
        <v>90.8</v>
      </c>
      <c r="K86" s="263">
        <v>87.7</v>
      </c>
      <c r="L86" s="263">
        <v>84.15</v>
      </c>
      <c r="M86" s="263">
        <v>171.58578</v>
      </c>
    </row>
    <row r="87" spans="1:13">
      <c r="A87" s="282">
        <v>78</v>
      </c>
      <c r="B87" s="263" t="s">
        <v>359</v>
      </c>
      <c r="C87" s="263">
        <v>181.7</v>
      </c>
      <c r="D87" s="265">
        <v>181.33333333333334</v>
      </c>
      <c r="E87" s="265">
        <v>177.76666666666668</v>
      </c>
      <c r="F87" s="265">
        <v>173.83333333333334</v>
      </c>
      <c r="G87" s="265">
        <v>170.26666666666668</v>
      </c>
      <c r="H87" s="265">
        <v>185.26666666666668</v>
      </c>
      <c r="I87" s="265">
        <v>188.83333333333334</v>
      </c>
      <c r="J87" s="265">
        <v>192.76666666666668</v>
      </c>
      <c r="K87" s="263">
        <v>184.9</v>
      </c>
      <c r="L87" s="263">
        <v>177.4</v>
      </c>
      <c r="M87" s="263">
        <v>67.487830000000002</v>
      </c>
    </row>
    <row r="88" spans="1:13">
      <c r="A88" s="282">
        <v>79</v>
      </c>
      <c r="B88" s="263" t="s">
        <v>240</v>
      </c>
      <c r="C88" s="263">
        <v>67.95</v>
      </c>
      <c r="D88" s="265">
        <v>68.016666666666666</v>
      </c>
      <c r="E88" s="265">
        <v>67.033333333333331</v>
      </c>
      <c r="F88" s="265">
        <v>66.11666666666666</v>
      </c>
      <c r="G88" s="265">
        <v>65.133333333333326</v>
      </c>
      <c r="H88" s="265">
        <v>68.933333333333337</v>
      </c>
      <c r="I88" s="265">
        <v>69.916666666666657</v>
      </c>
      <c r="J88" s="265">
        <v>70.833333333333343</v>
      </c>
      <c r="K88" s="263">
        <v>69</v>
      </c>
      <c r="L88" s="263">
        <v>67.099999999999994</v>
      </c>
      <c r="M88" s="263">
        <v>19.37059</v>
      </c>
    </row>
    <row r="89" spans="1:13">
      <c r="A89" s="282">
        <v>80</v>
      </c>
      <c r="B89" s="263" t="s">
        <v>99</v>
      </c>
      <c r="C89" s="263">
        <v>149.05000000000001</v>
      </c>
      <c r="D89" s="265">
        <v>150.76666666666668</v>
      </c>
      <c r="E89" s="265">
        <v>146.63333333333335</v>
      </c>
      <c r="F89" s="265">
        <v>144.21666666666667</v>
      </c>
      <c r="G89" s="265">
        <v>140.08333333333334</v>
      </c>
      <c r="H89" s="265">
        <v>153.18333333333337</v>
      </c>
      <c r="I89" s="265">
        <v>157.31666666666669</v>
      </c>
      <c r="J89" s="265">
        <v>159.73333333333338</v>
      </c>
      <c r="K89" s="263">
        <v>154.9</v>
      </c>
      <c r="L89" s="263">
        <v>148.35</v>
      </c>
      <c r="M89" s="263">
        <v>204.77361999999999</v>
      </c>
    </row>
    <row r="90" spans="1:13">
      <c r="A90" s="282">
        <v>81</v>
      </c>
      <c r="B90" s="263" t="s">
        <v>102</v>
      </c>
      <c r="C90" s="263">
        <v>27.7</v>
      </c>
      <c r="D90" s="265">
        <v>27.966666666666669</v>
      </c>
      <c r="E90" s="265">
        <v>27.183333333333337</v>
      </c>
      <c r="F90" s="265">
        <v>26.666666666666668</v>
      </c>
      <c r="G90" s="265">
        <v>25.883333333333336</v>
      </c>
      <c r="H90" s="265">
        <v>28.483333333333338</v>
      </c>
      <c r="I90" s="265">
        <v>29.266666666666669</v>
      </c>
      <c r="J90" s="265">
        <v>29.783333333333339</v>
      </c>
      <c r="K90" s="263">
        <v>28.75</v>
      </c>
      <c r="L90" s="263">
        <v>27.45</v>
      </c>
      <c r="M90" s="263">
        <v>196.51795999999999</v>
      </c>
    </row>
    <row r="91" spans="1:13">
      <c r="A91" s="282">
        <v>82</v>
      </c>
      <c r="B91" s="263" t="s">
        <v>241</v>
      </c>
      <c r="C91" s="263">
        <v>200.8</v>
      </c>
      <c r="D91" s="265">
        <v>202.4</v>
      </c>
      <c r="E91" s="265">
        <v>198.4</v>
      </c>
      <c r="F91" s="265">
        <v>196</v>
      </c>
      <c r="G91" s="265">
        <v>192</v>
      </c>
      <c r="H91" s="265">
        <v>204.8</v>
      </c>
      <c r="I91" s="265">
        <v>208.8</v>
      </c>
      <c r="J91" s="265">
        <v>211.20000000000002</v>
      </c>
      <c r="K91" s="263">
        <v>206.4</v>
      </c>
      <c r="L91" s="263">
        <v>200</v>
      </c>
      <c r="M91" s="263">
        <v>8.1559000000000008</v>
      </c>
    </row>
    <row r="92" spans="1:13">
      <c r="A92" s="282">
        <v>83</v>
      </c>
      <c r="B92" s="263" t="s">
        <v>100</v>
      </c>
      <c r="C92" s="263">
        <v>474.75</v>
      </c>
      <c r="D92" s="265">
        <v>477.65000000000003</v>
      </c>
      <c r="E92" s="265">
        <v>465.30000000000007</v>
      </c>
      <c r="F92" s="265">
        <v>455.85</v>
      </c>
      <c r="G92" s="265">
        <v>443.50000000000006</v>
      </c>
      <c r="H92" s="265">
        <v>487.10000000000008</v>
      </c>
      <c r="I92" s="265">
        <v>499.4500000000001</v>
      </c>
      <c r="J92" s="265">
        <v>508.90000000000009</v>
      </c>
      <c r="K92" s="263">
        <v>490</v>
      </c>
      <c r="L92" s="263">
        <v>468.2</v>
      </c>
      <c r="M92" s="263">
        <v>14.72301</v>
      </c>
    </row>
    <row r="93" spans="1:13">
      <c r="A93" s="282">
        <v>84</v>
      </c>
      <c r="B93" s="263" t="s">
        <v>242</v>
      </c>
      <c r="C93" s="263">
        <v>486</v>
      </c>
      <c r="D93" s="265">
        <v>488.88333333333338</v>
      </c>
      <c r="E93" s="265">
        <v>477.11666666666679</v>
      </c>
      <c r="F93" s="265">
        <v>468.23333333333341</v>
      </c>
      <c r="G93" s="265">
        <v>456.46666666666681</v>
      </c>
      <c r="H93" s="265">
        <v>497.76666666666677</v>
      </c>
      <c r="I93" s="265">
        <v>509.5333333333333</v>
      </c>
      <c r="J93" s="265">
        <v>518.41666666666674</v>
      </c>
      <c r="K93" s="263">
        <v>500.65</v>
      </c>
      <c r="L93" s="263">
        <v>480</v>
      </c>
      <c r="M93" s="263">
        <v>1.25627</v>
      </c>
    </row>
    <row r="94" spans="1:13">
      <c r="A94" s="282">
        <v>85</v>
      </c>
      <c r="B94" s="263" t="s">
        <v>103</v>
      </c>
      <c r="C94" s="263">
        <v>680.1</v>
      </c>
      <c r="D94" s="265">
        <v>683.16666666666663</v>
      </c>
      <c r="E94" s="265">
        <v>672.98333333333323</v>
      </c>
      <c r="F94" s="265">
        <v>665.86666666666656</v>
      </c>
      <c r="G94" s="265">
        <v>655.68333333333317</v>
      </c>
      <c r="H94" s="265">
        <v>690.2833333333333</v>
      </c>
      <c r="I94" s="265">
        <v>700.4666666666667</v>
      </c>
      <c r="J94" s="265">
        <v>707.58333333333337</v>
      </c>
      <c r="K94" s="263">
        <v>693.35</v>
      </c>
      <c r="L94" s="263">
        <v>676.05</v>
      </c>
      <c r="M94" s="263">
        <v>11.50343</v>
      </c>
    </row>
    <row r="95" spans="1:13">
      <c r="A95" s="282">
        <v>86</v>
      </c>
      <c r="B95" s="263" t="s">
        <v>243</v>
      </c>
      <c r="C95" s="263">
        <v>478.25</v>
      </c>
      <c r="D95" s="265">
        <v>488.01666666666665</v>
      </c>
      <c r="E95" s="265">
        <v>457.23333333333335</v>
      </c>
      <c r="F95" s="265">
        <v>436.2166666666667</v>
      </c>
      <c r="G95" s="265">
        <v>405.43333333333339</v>
      </c>
      <c r="H95" s="265">
        <v>509.0333333333333</v>
      </c>
      <c r="I95" s="265">
        <v>539.81666666666661</v>
      </c>
      <c r="J95" s="265">
        <v>560.83333333333326</v>
      </c>
      <c r="K95" s="263">
        <v>518.79999999999995</v>
      </c>
      <c r="L95" s="263">
        <v>467</v>
      </c>
      <c r="M95" s="263">
        <v>47.594650000000001</v>
      </c>
    </row>
    <row r="96" spans="1:13">
      <c r="A96" s="282">
        <v>87</v>
      </c>
      <c r="B96" s="263" t="s">
        <v>244</v>
      </c>
      <c r="C96" s="263">
        <v>1463.05</v>
      </c>
      <c r="D96" s="265">
        <v>1471.1333333333332</v>
      </c>
      <c r="E96" s="265">
        <v>1438.9666666666665</v>
      </c>
      <c r="F96" s="265">
        <v>1414.8833333333332</v>
      </c>
      <c r="G96" s="265">
        <v>1382.7166666666665</v>
      </c>
      <c r="H96" s="265">
        <v>1495.2166666666665</v>
      </c>
      <c r="I96" s="265">
        <v>1527.3833333333334</v>
      </c>
      <c r="J96" s="265">
        <v>1551.4666666666665</v>
      </c>
      <c r="K96" s="263">
        <v>1503.3</v>
      </c>
      <c r="L96" s="263">
        <v>1447.05</v>
      </c>
      <c r="M96" s="263">
        <v>3.8991600000000002</v>
      </c>
    </row>
    <row r="97" spans="1:13">
      <c r="A97" s="282">
        <v>88</v>
      </c>
      <c r="B97" s="263" t="s">
        <v>104</v>
      </c>
      <c r="C97" s="263">
        <v>1366.35</v>
      </c>
      <c r="D97" s="265">
        <v>1378.4666666666665</v>
      </c>
      <c r="E97" s="265">
        <v>1348.9333333333329</v>
      </c>
      <c r="F97" s="265">
        <v>1331.5166666666664</v>
      </c>
      <c r="G97" s="265">
        <v>1301.9833333333329</v>
      </c>
      <c r="H97" s="265">
        <v>1395.883333333333</v>
      </c>
      <c r="I97" s="265">
        <v>1425.4166666666663</v>
      </c>
      <c r="J97" s="265">
        <v>1442.833333333333</v>
      </c>
      <c r="K97" s="263">
        <v>1408</v>
      </c>
      <c r="L97" s="263">
        <v>1361.05</v>
      </c>
      <c r="M97" s="263">
        <v>50.788910000000001</v>
      </c>
    </row>
    <row r="98" spans="1:13">
      <c r="A98" s="282">
        <v>89</v>
      </c>
      <c r="B98" s="263" t="s">
        <v>372</v>
      </c>
      <c r="C98" s="263">
        <v>538.4</v>
      </c>
      <c r="D98" s="265">
        <v>535.65</v>
      </c>
      <c r="E98" s="265">
        <v>526.4</v>
      </c>
      <c r="F98" s="265">
        <v>514.4</v>
      </c>
      <c r="G98" s="265">
        <v>505.15</v>
      </c>
      <c r="H98" s="265">
        <v>547.65</v>
      </c>
      <c r="I98" s="265">
        <v>556.9</v>
      </c>
      <c r="J98" s="265">
        <v>568.9</v>
      </c>
      <c r="K98" s="263">
        <v>544.9</v>
      </c>
      <c r="L98" s="263">
        <v>523.65</v>
      </c>
      <c r="M98" s="263">
        <v>17.708680000000001</v>
      </c>
    </row>
    <row r="99" spans="1:13">
      <c r="A99" s="282">
        <v>90</v>
      </c>
      <c r="B99" s="263" t="s">
        <v>246</v>
      </c>
      <c r="C99" s="263">
        <v>277.60000000000002</v>
      </c>
      <c r="D99" s="265">
        <v>280.86666666666667</v>
      </c>
      <c r="E99" s="265">
        <v>269.73333333333335</v>
      </c>
      <c r="F99" s="265">
        <v>261.86666666666667</v>
      </c>
      <c r="G99" s="265">
        <v>250.73333333333335</v>
      </c>
      <c r="H99" s="265">
        <v>288.73333333333335</v>
      </c>
      <c r="I99" s="265">
        <v>299.86666666666667</v>
      </c>
      <c r="J99" s="265">
        <v>307.73333333333335</v>
      </c>
      <c r="K99" s="263">
        <v>292</v>
      </c>
      <c r="L99" s="263">
        <v>273</v>
      </c>
      <c r="M99" s="263">
        <v>8.5153300000000005</v>
      </c>
    </row>
    <row r="100" spans="1:13">
      <c r="A100" s="282">
        <v>91</v>
      </c>
      <c r="B100" s="263" t="s">
        <v>107</v>
      </c>
      <c r="C100" s="263">
        <v>973.15</v>
      </c>
      <c r="D100" s="265">
        <v>966.38333333333333</v>
      </c>
      <c r="E100" s="265">
        <v>955.86666666666667</v>
      </c>
      <c r="F100" s="265">
        <v>938.58333333333337</v>
      </c>
      <c r="G100" s="265">
        <v>928.06666666666672</v>
      </c>
      <c r="H100" s="265">
        <v>983.66666666666663</v>
      </c>
      <c r="I100" s="265">
        <v>994.18333333333328</v>
      </c>
      <c r="J100" s="265">
        <v>1011.4666666666666</v>
      </c>
      <c r="K100" s="263">
        <v>976.9</v>
      </c>
      <c r="L100" s="263">
        <v>949.1</v>
      </c>
      <c r="M100" s="263">
        <v>54.403190000000002</v>
      </c>
    </row>
    <row r="101" spans="1:13">
      <c r="A101" s="282">
        <v>92</v>
      </c>
      <c r="B101" s="263" t="s">
        <v>248</v>
      </c>
      <c r="C101" s="263">
        <v>3151.65</v>
      </c>
      <c r="D101" s="265">
        <v>3181.4166666666665</v>
      </c>
      <c r="E101" s="265">
        <v>3115.583333333333</v>
      </c>
      <c r="F101" s="265">
        <v>3079.5166666666664</v>
      </c>
      <c r="G101" s="265">
        <v>3013.6833333333329</v>
      </c>
      <c r="H101" s="265">
        <v>3217.4833333333331</v>
      </c>
      <c r="I101" s="265">
        <v>3283.3166666666662</v>
      </c>
      <c r="J101" s="265">
        <v>3319.3833333333332</v>
      </c>
      <c r="K101" s="263">
        <v>3247.25</v>
      </c>
      <c r="L101" s="263">
        <v>3145.35</v>
      </c>
      <c r="M101" s="263">
        <v>5.4576900000000004</v>
      </c>
    </row>
    <row r="102" spans="1:13">
      <c r="A102" s="282">
        <v>93</v>
      </c>
      <c r="B102" s="263" t="s">
        <v>109</v>
      </c>
      <c r="C102" s="263">
        <v>1562.5</v>
      </c>
      <c r="D102" s="265">
        <v>1555.4833333333333</v>
      </c>
      <c r="E102" s="265">
        <v>1545.2666666666667</v>
      </c>
      <c r="F102" s="265">
        <v>1528.0333333333333</v>
      </c>
      <c r="G102" s="265">
        <v>1517.8166666666666</v>
      </c>
      <c r="H102" s="265">
        <v>1572.7166666666667</v>
      </c>
      <c r="I102" s="265">
        <v>1582.9333333333334</v>
      </c>
      <c r="J102" s="265">
        <v>1600.1666666666667</v>
      </c>
      <c r="K102" s="263">
        <v>1565.7</v>
      </c>
      <c r="L102" s="263">
        <v>1538.25</v>
      </c>
      <c r="M102" s="263">
        <v>75.333479999999994</v>
      </c>
    </row>
    <row r="103" spans="1:13">
      <c r="A103" s="282">
        <v>94</v>
      </c>
      <c r="B103" s="263" t="s">
        <v>249</v>
      </c>
      <c r="C103" s="263">
        <v>740.2</v>
      </c>
      <c r="D103" s="265">
        <v>739.4</v>
      </c>
      <c r="E103" s="265">
        <v>732.8</v>
      </c>
      <c r="F103" s="265">
        <v>725.4</v>
      </c>
      <c r="G103" s="265">
        <v>718.8</v>
      </c>
      <c r="H103" s="265">
        <v>746.8</v>
      </c>
      <c r="I103" s="265">
        <v>753.40000000000009</v>
      </c>
      <c r="J103" s="265">
        <v>760.8</v>
      </c>
      <c r="K103" s="263">
        <v>746</v>
      </c>
      <c r="L103" s="263">
        <v>732</v>
      </c>
      <c r="M103" s="263">
        <v>54.129519999999999</v>
      </c>
    </row>
    <row r="104" spans="1:13">
      <c r="A104" s="282">
        <v>95</v>
      </c>
      <c r="B104" s="263" t="s">
        <v>105</v>
      </c>
      <c r="C104" s="263">
        <v>1100</v>
      </c>
      <c r="D104" s="265">
        <v>1105.5666666666666</v>
      </c>
      <c r="E104" s="265">
        <v>1083.4333333333332</v>
      </c>
      <c r="F104" s="265">
        <v>1066.8666666666666</v>
      </c>
      <c r="G104" s="265">
        <v>1044.7333333333331</v>
      </c>
      <c r="H104" s="265">
        <v>1122.1333333333332</v>
      </c>
      <c r="I104" s="265">
        <v>1144.2666666666664</v>
      </c>
      <c r="J104" s="265">
        <v>1160.8333333333333</v>
      </c>
      <c r="K104" s="263">
        <v>1127.7</v>
      </c>
      <c r="L104" s="263">
        <v>1089</v>
      </c>
      <c r="M104" s="263">
        <v>31.09318</v>
      </c>
    </row>
    <row r="105" spans="1:13">
      <c r="A105" s="282">
        <v>96</v>
      </c>
      <c r="B105" s="263" t="s">
        <v>110</v>
      </c>
      <c r="C105" s="263">
        <v>3448.85</v>
      </c>
      <c r="D105" s="265">
        <v>3451.7833333333333</v>
      </c>
      <c r="E105" s="265">
        <v>3413.5666666666666</v>
      </c>
      <c r="F105" s="265">
        <v>3378.2833333333333</v>
      </c>
      <c r="G105" s="265">
        <v>3340.0666666666666</v>
      </c>
      <c r="H105" s="265">
        <v>3487.0666666666666</v>
      </c>
      <c r="I105" s="265">
        <v>3525.2833333333328</v>
      </c>
      <c r="J105" s="265">
        <v>3560.5666666666666</v>
      </c>
      <c r="K105" s="263">
        <v>3490</v>
      </c>
      <c r="L105" s="263">
        <v>3416.5</v>
      </c>
      <c r="M105" s="263">
        <v>5.6485200000000004</v>
      </c>
    </row>
    <row r="106" spans="1:13">
      <c r="A106" s="282">
        <v>97</v>
      </c>
      <c r="B106" s="263" t="s">
        <v>112</v>
      </c>
      <c r="C106" s="263">
        <v>333.25</v>
      </c>
      <c r="D106" s="265">
        <v>335.36666666666662</v>
      </c>
      <c r="E106" s="265">
        <v>326.33333333333326</v>
      </c>
      <c r="F106" s="265">
        <v>319.41666666666663</v>
      </c>
      <c r="G106" s="265">
        <v>310.38333333333327</v>
      </c>
      <c r="H106" s="265">
        <v>342.28333333333325</v>
      </c>
      <c r="I106" s="265">
        <v>351.31666666666666</v>
      </c>
      <c r="J106" s="265">
        <v>358.23333333333323</v>
      </c>
      <c r="K106" s="263">
        <v>344.4</v>
      </c>
      <c r="L106" s="263">
        <v>328.45</v>
      </c>
      <c r="M106" s="263">
        <v>138.83599000000001</v>
      </c>
    </row>
    <row r="107" spans="1:13">
      <c r="A107" s="282">
        <v>98</v>
      </c>
      <c r="B107" s="263" t="s">
        <v>113</v>
      </c>
      <c r="C107" s="263">
        <v>238.2</v>
      </c>
      <c r="D107" s="265">
        <v>239.23333333333332</v>
      </c>
      <c r="E107" s="265">
        <v>232.36666666666665</v>
      </c>
      <c r="F107" s="265">
        <v>226.53333333333333</v>
      </c>
      <c r="G107" s="265">
        <v>219.66666666666666</v>
      </c>
      <c r="H107" s="265">
        <v>245.06666666666663</v>
      </c>
      <c r="I107" s="265">
        <v>251.93333333333331</v>
      </c>
      <c r="J107" s="265">
        <v>257.76666666666665</v>
      </c>
      <c r="K107" s="263">
        <v>246.1</v>
      </c>
      <c r="L107" s="263">
        <v>233.4</v>
      </c>
      <c r="M107" s="263">
        <v>127.65130000000001</v>
      </c>
    </row>
    <row r="108" spans="1:13">
      <c r="A108" s="282">
        <v>99</v>
      </c>
      <c r="B108" s="263" t="s">
        <v>114</v>
      </c>
      <c r="C108" s="263">
        <v>2198.5</v>
      </c>
      <c r="D108" s="265">
        <v>2188.5166666666669</v>
      </c>
      <c r="E108" s="265">
        <v>2172.0333333333338</v>
      </c>
      <c r="F108" s="265">
        <v>2145.5666666666671</v>
      </c>
      <c r="G108" s="265">
        <v>2129.0833333333339</v>
      </c>
      <c r="H108" s="265">
        <v>2214.9833333333336</v>
      </c>
      <c r="I108" s="265">
        <v>2231.4666666666662</v>
      </c>
      <c r="J108" s="265">
        <v>2257.9333333333334</v>
      </c>
      <c r="K108" s="263">
        <v>2205</v>
      </c>
      <c r="L108" s="263">
        <v>2162.0500000000002</v>
      </c>
      <c r="M108" s="263">
        <v>17.11842</v>
      </c>
    </row>
    <row r="109" spans="1:13">
      <c r="A109" s="282">
        <v>100</v>
      </c>
      <c r="B109" s="263" t="s">
        <v>250</v>
      </c>
      <c r="C109" s="263">
        <v>297.64999999999998</v>
      </c>
      <c r="D109" s="265">
        <v>302.41666666666669</v>
      </c>
      <c r="E109" s="265">
        <v>288.93333333333339</v>
      </c>
      <c r="F109" s="265">
        <v>280.2166666666667</v>
      </c>
      <c r="G109" s="265">
        <v>266.73333333333341</v>
      </c>
      <c r="H109" s="265">
        <v>311.13333333333338</v>
      </c>
      <c r="I109" s="265">
        <v>324.61666666666662</v>
      </c>
      <c r="J109" s="265">
        <v>333.33333333333337</v>
      </c>
      <c r="K109" s="263">
        <v>315.89999999999998</v>
      </c>
      <c r="L109" s="263">
        <v>293.7</v>
      </c>
      <c r="M109" s="263">
        <v>10.952819999999999</v>
      </c>
    </row>
    <row r="110" spans="1:13">
      <c r="A110" s="282">
        <v>101</v>
      </c>
      <c r="B110" s="263" t="s">
        <v>251</v>
      </c>
      <c r="C110" s="263">
        <v>48.1</v>
      </c>
      <c r="D110" s="265">
        <v>48.833333333333336</v>
      </c>
      <c r="E110" s="265">
        <v>46.766666666666673</v>
      </c>
      <c r="F110" s="265">
        <v>45.433333333333337</v>
      </c>
      <c r="G110" s="265">
        <v>43.366666666666674</v>
      </c>
      <c r="H110" s="265">
        <v>50.166666666666671</v>
      </c>
      <c r="I110" s="265">
        <v>52.233333333333334</v>
      </c>
      <c r="J110" s="265">
        <v>53.56666666666667</v>
      </c>
      <c r="K110" s="263">
        <v>50.9</v>
      </c>
      <c r="L110" s="263">
        <v>47.5</v>
      </c>
      <c r="M110" s="263">
        <v>34.377180000000003</v>
      </c>
    </row>
    <row r="111" spans="1:13">
      <c r="A111" s="282">
        <v>102</v>
      </c>
      <c r="B111" s="263" t="s">
        <v>108</v>
      </c>
      <c r="C111" s="263">
        <v>2577.3000000000002</v>
      </c>
      <c r="D111" s="265">
        <v>2558.2666666666669</v>
      </c>
      <c r="E111" s="265">
        <v>2532.1333333333337</v>
      </c>
      <c r="F111" s="265">
        <v>2486.9666666666667</v>
      </c>
      <c r="G111" s="265">
        <v>2460.8333333333335</v>
      </c>
      <c r="H111" s="265">
        <v>2603.4333333333338</v>
      </c>
      <c r="I111" s="265">
        <v>2629.5666666666671</v>
      </c>
      <c r="J111" s="265">
        <v>2674.733333333334</v>
      </c>
      <c r="K111" s="263">
        <v>2584.4</v>
      </c>
      <c r="L111" s="263">
        <v>2513.1</v>
      </c>
      <c r="M111" s="263">
        <v>28.776620000000001</v>
      </c>
    </row>
    <row r="112" spans="1:13">
      <c r="A112" s="282">
        <v>103</v>
      </c>
      <c r="B112" s="263" t="s">
        <v>116</v>
      </c>
      <c r="C112" s="263">
        <v>625.1</v>
      </c>
      <c r="D112" s="265">
        <v>621.91666666666663</v>
      </c>
      <c r="E112" s="265">
        <v>615.48333333333323</v>
      </c>
      <c r="F112" s="265">
        <v>605.86666666666656</v>
      </c>
      <c r="G112" s="265">
        <v>599.43333333333317</v>
      </c>
      <c r="H112" s="265">
        <v>631.5333333333333</v>
      </c>
      <c r="I112" s="265">
        <v>637.9666666666667</v>
      </c>
      <c r="J112" s="265">
        <v>647.58333333333337</v>
      </c>
      <c r="K112" s="263">
        <v>628.35</v>
      </c>
      <c r="L112" s="263">
        <v>612.29999999999995</v>
      </c>
      <c r="M112" s="263">
        <v>230.56249</v>
      </c>
    </row>
    <row r="113" spans="1:13">
      <c r="A113" s="282">
        <v>104</v>
      </c>
      <c r="B113" s="263" t="s">
        <v>252</v>
      </c>
      <c r="C113" s="263">
        <v>1468.25</v>
      </c>
      <c r="D113" s="265">
        <v>1466</v>
      </c>
      <c r="E113" s="265">
        <v>1440.3</v>
      </c>
      <c r="F113" s="265">
        <v>1412.35</v>
      </c>
      <c r="G113" s="265">
        <v>1386.6499999999999</v>
      </c>
      <c r="H113" s="265">
        <v>1493.95</v>
      </c>
      <c r="I113" s="265">
        <v>1519.6499999999999</v>
      </c>
      <c r="J113" s="265">
        <v>1547.6000000000001</v>
      </c>
      <c r="K113" s="263">
        <v>1491.7</v>
      </c>
      <c r="L113" s="263">
        <v>1438.05</v>
      </c>
      <c r="M113" s="263">
        <v>7.1173999999999999</v>
      </c>
    </row>
    <row r="114" spans="1:13">
      <c r="A114" s="282">
        <v>105</v>
      </c>
      <c r="B114" s="263" t="s">
        <v>117</v>
      </c>
      <c r="C114" s="263">
        <v>486.2</v>
      </c>
      <c r="D114" s="265">
        <v>487.13333333333338</v>
      </c>
      <c r="E114" s="265">
        <v>476.46666666666675</v>
      </c>
      <c r="F114" s="265">
        <v>466.73333333333335</v>
      </c>
      <c r="G114" s="265">
        <v>456.06666666666672</v>
      </c>
      <c r="H114" s="265">
        <v>496.86666666666679</v>
      </c>
      <c r="I114" s="265">
        <v>507.53333333333342</v>
      </c>
      <c r="J114" s="265">
        <v>517.26666666666688</v>
      </c>
      <c r="K114" s="263">
        <v>497.8</v>
      </c>
      <c r="L114" s="263">
        <v>477.4</v>
      </c>
      <c r="M114" s="263">
        <v>41.390450000000001</v>
      </c>
    </row>
    <row r="115" spans="1:13">
      <c r="A115" s="282">
        <v>106</v>
      </c>
      <c r="B115" s="263" t="s">
        <v>387</v>
      </c>
      <c r="C115" s="263">
        <v>404.95</v>
      </c>
      <c r="D115" s="265">
        <v>410.11666666666662</v>
      </c>
      <c r="E115" s="265">
        <v>398.83333333333326</v>
      </c>
      <c r="F115" s="265">
        <v>392.71666666666664</v>
      </c>
      <c r="G115" s="265">
        <v>381.43333333333328</v>
      </c>
      <c r="H115" s="265">
        <v>416.23333333333323</v>
      </c>
      <c r="I115" s="265">
        <v>427.51666666666665</v>
      </c>
      <c r="J115" s="265">
        <v>433.63333333333321</v>
      </c>
      <c r="K115" s="263">
        <v>421.4</v>
      </c>
      <c r="L115" s="263">
        <v>404</v>
      </c>
      <c r="M115" s="263">
        <v>4.8402099999999999</v>
      </c>
    </row>
    <row r="116" spans="1:13">
      <c r="A116" s="282">
        <v>107</v>
      </c>
      <c r="B116" s="263" t="s">
        <v>119</v>
      </c>
      <c r="C116" s="263">
        <v>66.650000000000006</v>
      </c>
      <c r="D116" s="265">
        <v>66.86666666666666</v>
      </c>
      <c r="E116" s="265">
        <v>65.383333333333326</v>
      </c>
      <c r="F116" s="265">
        <v>64.11666666666666</v>
      </c>
      <c r="G116" s="265">
        <v>62.633333333333326</v>
      </c>
      <c r="H116" s="265">
        <v>68.133333333333326</v>
      </c>
      <c r="I116" s="265">
        <v>69.616666666666646</v>
      </c>
      <c r="J116" s="265">
        <v>70.883333333333326</v>
      </c>
      <c r="K116" s="263">
        <v>68.349999999999994</v>
      </c>
      <c r="L116" s="263">
        <v>65.599999999999994</v>
      </c>
      <c r="M116" s="263">
        <v>274.00447000000003</v>
      </c>
    </row>
    <row r="117" spans="1:13">
      <c r="A117" s="282">
        <v>108</v>
      </c>
      <c r="B117" s="263" t="s">
        <v>126</v>
      </c>
      <c r="C117" s="263">
        <v>207.8</v>
      </c>
      <c r="D117" s="265">
        <v>207.43333333333331</v>
      </c>
      <c r="E117" s="265">
        <v>205.11666666666662</v>
      </c>
      <c r="F117" s="265">
        <v>202.43333333333331</v>
      </c>
      <c r="G117" s="265">
        <v>200.11666666666662</v>
      </c>
      <c r="H117" s="265">
        <v>210.11666666666662</v>
      </c>
      <c r="I117" s="265">
        <v>212.43333333333328</v>
      </c>
      <c r="J117" s="265">
        <v>215.11666666666662</v>
      </c>
      <c r="K117" s="263">
        <v>209.75</v>
      </c>
      <c r="L117" s="263">
        <v>204.75</v>
      </c>
      <c r="M117" s="263">
        <v>225.93086</v>
      </c>
    </row>
    <row r="118" spans="1:13">
      <c r="A118" s="282">
        <v>109</v>
      </c>
      <c r="B118" s="263" t="s">
        <v>115</v>
      </c>
      <c r="C118" s="263">
        <v>229.5</v>
      </c>
      <c r="D118" s="265">
        <v>230.54999999999998</v>
      </c>
      <c r="E118" s="265">
        <v>221.09999999999997</v>
      </c>
      <c r="F118" s="265">
        <v>212.7</v>
      </c>
      <c r="G118" s="265">
        <v>203.24999999999997</v>
      </c>
      <c r="H118" s="265">
        <v>238.94999999999996</v>
      </c>
      <c r="I118" s="265">
        <v>248.39999999999995</v>
      </c>
      <c r="J118" s="265">
        <v>256.79999999999995</v>
      </c>
      <c r="K118" s="263">
        <v>240</v>
      </c>
      <c r="L118" s="263">
        <v>222.15</v>
      </c>
      <c r="M118" s="263">
        <v>209.97017</v>
      </c>
    </row>
    <row r="119" spans="1:13">
      <c r="A119" s="282">
        <v>110</v>
      </c>
      <c r="B119" s="263" t="s">
        <v>255</v>
      </c>
      <c r="C119" s="263">
        <v>123.85</v>
      </c>
      <c r="D119" s="265">
        <v>124.93333333333334</v>
      </c>
      <c r="E119" s="265">
        <v>121.91666666666667</v>
      </c>
      <c r="F119" s="265">
        <v>119.98333333333333</v>
      </c>
      <c r="G119" s="265">
        <v>116.96666666666667</v>
      </c>
      <c r="H119" s="265">
        <v>126.86666666666667</v>
      </c>
      <c r="I119" s="265">
        <v>129.88333333333333</v>
      </c>
      <c r="J119" s="265">
        <v>131.81666666666666</v>
      </c>
      <c r="K119" s="263">
        <v>127.95</v>
      </c>
      <c r="L119" s="263">
        <v>123</v>
      </c>
      <c r="M119" s="263">
        <v>22.05348</v>
      </c>
    </row>
    <row r="120" spans="1:13">
      <c r="A120" s="282">
        <v>111</v>
      </c>
      <c r="B120" s="263" t="s">
        <v>125</v>
      </c>
      <c r="C120" s="263">
        <v>100.55</v>
      </c>
      <c r="D120" s="265">
        <v>100.88333333333333</v>
      </c>
      <c r="E120" s="265">
        <v>98.866666666666646</v>
      </c>
      <c r="F120" s="265">
        <v>97.183333333333323</v>
      </c>
      <c r="G120" s="265">
        <v>95.166666666666643</v>
      </c>
      <c r="H120" s="265">
        <v>102.56666666666665</v>
      </c>
      <c r="I120" s="265">
        <v>104.58333333333333</v>
      </c>
      <c r="J120" s="265">
        <v>106.26666666666665</v>
      </c>
      <c r="K120" s="263">
        <v>102.9</v>
      </c>
      <c r="L120" s="263">
        <v>99.2</v>
      </c>
      <c r="M120" s="263">
        <v>299.25268999999997</v>
      </c>
    </row>
    <row r="121" spans="1:13">
      <c r="A121" s="282">
        <v>112</v>
      </c>
      <c r="B121" s="263" t="s">
        <v>772</v>
      </c>
      <c r="C121" s="263">
        <v>2026.7</v>
      </c>
      <c r="D121" s="265">
        <v>2038.2333333333333</v>
      </c>
      <c r="E121" s="265">
        <v>2003.4666666666667</v>
      </c>
      <c r="F121" s="265">
        <v>1980.2333333333333</v>
      </c>
      <c r="G121" s="265">
        <v>1945.4666666666667</v>
      </c>
      <c r="H121" s="265">
        <v>2061.4666666666667</v>
      </c>
      <c r="I121" s="265">
        <v>2096.2333333333336</v>
      </c>
      <c r="J121" s="265">
        <v>2119.4666666666667</v>
      </c>
      <c r="K121" s="263">
        <v>2073</v>
      </c>
      <c r="L121" s="263">
        <v>2015</v>
      </c>
      <c r="M121" s="263">
        <v>47.824640000000002</v>
      </c>
    </row>
    <row r="122" spans="1:13">
      <c r="A122" s="282">
        <v>113</v>
      </c>
      <c r="B122" s="263" t="s">
        <v>120</v>
      </c>
      <c r="C122" s="263">
        <v>518.15</v>
      </c>
      <c r="D122" s="265">
        <v>522.41666666666663</v>
      </c>
      <c r="E122" s="265">
        <v>510.33333333333326</v>
      </c>
      <c r="F122" s="265">
        <v>502.51666666666665</v>
      </c>
      <c r="G122" s="265">
        <v>490.43333333333328</v>
      </c>
      <c r="H122" s="265">
        <v>530.23333333333323</v>
      </c>
      <c r="I122" s="265">
        <v>542.31666666666649</v>
      </c>
      <c r="J122" s="265">
        <v>550.13333333333321</v>
      </c>
      <c r="K122" s="263">
        <v>534.5</v>
      </c>
      <c r="L122" s="263">
        <v>514.6</v>
      </c>
      <c r="M122" s="263">
        <v>15.911720000000001</v>
      </c>
    </row>
    <row r="123" spans="1:13">
      <c r="A123" s="282">
        <v>114</v>
      </c>
      <c r="B123" s="263" t="s">
        <v>827</v>
      </c>
      <c r="C123" s="263">
        <v>252.1</v>
      </c>
      <c r="D123" s="265">
        <v>252.66666666666666</v>
      </c>
      <c r="E123" s="265">
        <v>248.93333333333334</v>
      </c>
      <c r="F123" s="265">
        <v>245.76666666666668</v>
      </c>
      <c r="G123" s="265">
        <v>242.03333333333336</v>
      </c>
      <c r="H123" s="265">
        <v>255.83333333333331</v>
      </c>
      <c r="I123" s="265">
        <v>259.56666666666661</v>
      </c>
      <c r="J123" s="265">
        <v>262.73333333333329</v>
      </c>
      <c r="K123" s="263">
        <v>256.39999999999998</v>
      </c>
      <c r="L123" s="263">
        <v>249.5</v>
      </c>
      <c r="M123" s="263">
        <v>25.510840000000002</v>
      </c>
    </row>
    <row r="124" spans="1:13">
      <c r="A124" s="282">
        <v>115</v>
      </c>
      <c r="B124" s="263" t="s">
        <v>122</v>
      </c>
      <c r="C124" s="263">
        <v>1024.8</v>
      </c>
      <c r="D124" s="265">
        <v>1021.7999999999998</v>
      </c>
      <c r="E124" s="265">
        <v>1007.9999999999998</v>
      </c>
      <c r="F124" s="265">
        <v>991.19999999999993</v>
      </c>
      <c r="G124" s="265">
        <v>977.39999999999986</v>
      </c>
      <c r="H124" s="265">
        <v>1038.5999999999997</v>
      </c>
      <c r="I124" s="265">
        <v>1052.3999999999996</v>
      </c>
      <c r="J124" s="265">
        <v>1069.1999999999996</v>
      </c>
      <c r="K124" s="263">
        <v>1035.5999999999999</v>
      </c>
      <c r="L124" s="263">
        <v>1005</v>
      </c>
      <c r="M124" s="263">
        <v>99.15907</v>
      </c>
    </row>
    <row r="125" spans="1:13">
      <c r="A125" s="282">
        <v>116</v>
      </c>
      <c r="B125" s="263" t="s">
        <v>256</v>
      </c>
      <c r="C125" s="263">
        <v>4864</v>
      </c>
      <c r="D125" s="265">
        <v>4874</v>
      </c>
      <c r="E125" s="265">
        <v>4764</v>
      </c>
      <c r="F125" s="265">
        <v>4664</v>
      </c>
      <c r="G125" s="265">
        <v>4554</v>
      </c>
      <c r="H125" s="265">
        <v>4974</v>
      </c>
      <c r="I125" s="265">
        <v>5084</v>
      </c>
      <c r="J125" s="265">
        <v>5184</v>
      </c>
      <c r="K125" s="263">
        <v>4984</v>
      </c>
      <c r="L125" s="263">
        <v>4774</v>
      </c>
      <c r="M125" s="263">
        <v>5.1977200000000003</v>
      </c>
    </row>
    <row r="126" spans="1:13">
      <c r="A126" s="282">
        <v>117</v>
      </c>
      <c r="B126" s="263" t="s">
        <v>124</v>
      </c>
      <c r="C126" s="263">
        <v>1345.55</v>
      </c>
      <c r="D126" s="265">
        <v>1338.25</v>
      </c>
      <c r="E126" s="265">
        <v>1326.05</v>
      </c>
      <c r="F126" s="265">
        <v>1306.55</v>
      </c>
      <c r="G126" s="265">
        <v>1294.3499999999999</v>
      </c>
      <c r="H126" s="265">
        <v>1357.75</v>
      </c>
      <c r="I126" s="265">
        <v>1369.9499999999998</v>
      </c>
      <c r="J126" s="265">
        <v>1389.45</v>
      </c>
      <c r="K126" s="263">
        <v>1350.45</v>
      </c>
      <c r="L126" s="263">
        <v>1318.75</v>
      </c>
      <c r="M126" s="263">
        <v>65.181730000000002</v>
      </c>
    </row>
    <row r="127" spans="1:13">
      <c r="A127" s="282">
        <v>118</v>
      </c>
      <c r="B127" s="263" t="s">
        <v>121</v>
      </c>
      <c r="C127" s="263">
        <v>1688.7</v>
      </c>
      <c r="D127" s="265">
        <v>1691.7166666666665</v>
      </c>
      <c r="E127" s="265">
        <v>1655.9833333333329</v>
      </c>
      <c r="F127" s="265">
        <v>1623.2666666666664</v>
      </c>
      <c r="G127" s="265">
        <v>1587.5333333333328</v>
      </c>
      <c r="H127" s="265">
        <v>1724.4333333333329</v>
      </c>
      <c r="I127" s="265">
        <v>1760.1666666666665</v>
      </c>
      <c r="J127" s="265">
        <v>1792.883333333333</v>
      </c>
      <c r="K127" s="263">
        <v>1727.45</v>
      </c>
      <c r="L127" s="263">
        <v>1659</v>
      </c>
      <c r="M127" s="263">
        <v>12.72447</v>
      </c>
    </row>
    <row r="128" spans="1:13">
      <c r="A128" s="282">
        <v>119</v>
      </c>
      <c r="B128" s="263" t="s">
        <v>257</v>
      </c>
      <c r="C128" s="263">
        <v>1940.75</v>
      </c>
      <c r="D128" s="265">
        <v>1940.0833333333333</v>
      </c>
      <c r="E128" s="265">
        <v>1915.1666666666665</v>
      </c>
      <c r="F128" s="265">
        <v>1889.5833333333333</v>
      </c>
      <c r="G128" s="265">
        <v>1864.6666666666665</v>
      </c>
      <c r="H128" s="265">
        <v>1965.6666666666665</v>
      </c>
      <c r="I128" s="265">
        <v>1990.583333333333</v>
      </c>
      <c r="J128" s="265">
        <v>2016.1666666666665</v>
      </c>
      <c r="K128" s="263">
        <v>1965</v>
      </c>
      <c r="L128" s="263">
        <v>1914.5</v>
      </c>
      <c r="M128" s="263">
        <v>2.0789599999999999</v>
      </c>
    </row>
    <row r="129" spans="1:13">
      <c r="A129" s="282">
        <v>120</v>
      </c>
      <c r="B129" s="263" t="s">
        <v>258</v>
      </c>
      <c r="C129" s="263">
        <v>83.7</v>
      </c>
      <c r="D129" s="265">
        <v>85.166666666666671</v>
      </c>
      <c r="E129" s="265">
        <v>80.933333333333337</v>
      </c>
      <c r="F129" s="265">
        <v>78.166666666666671</v>
      </c>
      <c r="G129" s="265">
        <v>73.933333333333337</v>
      </c>
      <c r="H129" s="265">
        <v>87.933333333333337</v>
      </c>
      <c r="I129" s="265">
        <v>92.166666666666657</v>
      </c>
      <c r="J129" s="265">
        <v>94.933333333333337</v>
      </c>
      <c r="K129" s="263">
        <v>89.4</v>
      </c>
      <c r="L129" s="263">
        <v>82.4</v>
      </c>
      <c r="M129" s="263">
        <v>117.1648</v>
      </c>
    </row>
    <row r="130" spans="1:13">
      <c r="A130" s="282">
        <v>121</v>
      </c>
      <c r="B130" s="263" t="s">
        <v>128</v>
      </c>
      <c r="C130" s="263">
        <v>401.6</v>
      </c>
      <c r="D130" s="265">
        <v>404.38333333333338</v>
      </c>
      <c r="E130" s="265">
        <v>394.01666666666677</v>
      </c>
      <c r="F130" s="265">
        <v>386.43333333333339</v>
      </c>
      <c r="G130" s="265">
        <v>376.06666666666678</v>
      </c>
      <c r="H130" s="265">
        <v>411.96666666666675</v>
      </c>
      <c r="I130" s="265">
        <v>422.33333333333343</v>
      </c>
      <c r="J130" s="265">
        <v>429.91666666666674</v>
      </c>
      <c r="K130" s="263">
        <v>414.75</v>
      </c>
      <c r="L130" s="263">
        <v>396.8</v>
      </c>
      <c r="M130" s="263">
        <v>54.778469999999999</v>
      </c>
    </row>
    <row r="131" spans="1:13">
      <c r="A131" s="282">
        <v>122</v>
      </c>
      <c r="B131" s="263" t="s">
        <v>127</v>
      </c>
      <c r="C131" s="263">
        <v>312.85000000000002</v>
      </c>
      <c r="D131" s="265">
        <v>317.28333333333336</v>
      </c>
      <c r="E131" s="265">
        <v>304.9666666666667</v>
      </c>
      <c r="F131" s="265">
        <v>297.08333333333331</v>
      </c>
      <c r="G131" s="265">
        <v>284.76666666666665</v>
      </c>
      <c r="H131" s="265">
        <v>325.16666666666674</v>
      </c>
      <c r="I131" s="265">
        <v>337.48333333333346</v>
      </c>
      <c r="J131" s="265">
        <v>345.36666666666679</v>
      </c>
      <c r="K131" s="263">
        <v>329.6</v>
      </c>
      <c r="L131" s="263">
        <v>309.39999999999998</v>
      </c>
      <c r="M131" s="263">
        <v>81.212919999999997</v>
      </c>
    </row>
    <row r="132" spans="1:13">
      <c r="A132" s="282">
        <v>123</v>
      </c>
      <c r="B132" s="263" t="s">
        <v>129</v>
      </c>
      <c r="C132" s="263">
        <v>2992.35</v>
      </c>
      <c r="D132" s="265">
        <v>3004.0166666666664</v>
      </c>
      <c r="E132" s="265">
        <v>2948.333333333333</v>
      </c>
      <c r="F132" s="265">
        <v>2904.3166666666666</v>
      </c>
      <c r="G132" s="265">
        <v>2848.6333333333332</v>
      </c>
      <c r="H132" s="265">
        <v>3048.0333333333328</v>
      </c>
      <c r="I132" s="265">
        <v>3103.7166666666662</v>
      </c>
      <c r="J132" s="265">
        <v>3147.7333333333327</v>
      </c>
      <c r="K132" s="263">
        <v>3059.7</v>
      </c>
      <c r="L132" s="263">
        <v>2960</v>
      </c>
      <c r="M132" s="263">
        <v>4.4858700000000002</v>
      </c>
    </row>
    <row r="133" spans="1:13">
      <c r="A133" s="282">
        <v>124</v>
      </c>
      <c r="B133" s="263" t="s">
        <v>131</v>
      </c>
      <c r="C133" s="263">
        <v>1978.95</v>
      </c>
      <c r="D133" s="265">
        <v>1962.5833333333333</v>
      </c>
      <c r="E133" s="265">
        <v>1934.1666666666665</v>
      </c>
      <c r="F133" s="265">
        <v>1889.3833333333332</v>
      </c>
      <c r="G133" s="265">
        <v>1860.9666666666665</v>
      </c>
      <c r="H133" s="265">
        <v>2007.3666666666666</v>
      </c>
      <c r="I133" s="265">
        <v>2035.7833333333331</v>
      </c>
      <c r="J133" s="265">
        <v>2080.5666666666666</v>
      </c>
      <c r="K133" s="263">
        <v>1991</v>
      </c>
      <c r="L133" s="263">
        <v>1917.8</v>
      </c>
      <c r="M133" s="263">
        <v>79.183449999999993</v>
      </c>
    </row>
    <row r="134" spans="1:13">
      <c r="A134" s="282">
        <v>125</v>
      </c>
      <c r="B134" s="263" t="s">
        <v>132</v>
      </c>
      <c r="C134" s="263">
        <v>105.55</v>
      </c>
      <c r="D134" s="265">
        <v>106.26666666666667</v>
      </c>
      <c r="E134" s="265">
        <v>102.08333333333333</v>
      </c>
      <c r="F134" s="265">
        <v>98.61666666666666</v>
      </c>
      <c r="G134" s="265">
        <v>94.433333333333323</v>
      </c>
      <c r="H134" s="265">
        <v>109.73333333333333</v>
      </c>
      <c r="I134" s="265">
        <v>113.91666666666667</v>
      </c>
      <c r="J134" s="265">
        <v>117.38333333333334</v>
      </c>
      <c r="K134" s="263">
        <v>110.45</v>
      </c>
      <c r="L134" s="263">
        <v>102.8</v>
      </c>
      <c r="M134" s="263">
        <v>169.96486999999999</v>
      </c>
    </row>
    <row r="135" spans="1:13">
      <c r="A135" s="282">
        <v>126</v>
      </c>
      <c r="B135" s="263" t="s">
        <v>259</v>
      </c>
      <c r="C135" s="263">
        <v>2740.3</v>
      </c>
      <c r="D135" s="265">
        <v>2713.4666666666667</v>
      </c>
      <c r="E135" s="265">
        <v>2656.9333333333334</v>
      </c>
      <c r="F135" s="265">
        <v>2573.5666666666666</v>
      </c>
      <c r="G135" s="265">
        <v>2517.0333333333333</v>
      </c>
      <c r="H135" s="265">
        <v>2796.8333333333335</v>
      </c>
      <c r="I135" s="265">
        <v>2853.3666666666672</v>
      </c>
      <c r="J135" s="265">
        <v>2936.7333333333336</v>
      </c>
      <c r="K135" s="263">
        <v>2770</v>
      </c>
      <c r="L135" s="263">
        <v>2630.1</v>
      </c>
      <c r="M135" s="263">
        <v>2.1555399999999998</v>
      </c>
    </row>
    <row r="136" spans="1:13">
      <c r="A136" s="282">
        <v>127</v>
      </c>
      <c r="B136" s="263" t="s">
        <v>133</v>
      </c>
      <c r="C136" s="263">
        <v>429.05</v>
      </c>
      <c r="D136" s="265">
        <v>430.38333333333338</v>
      </c>
      <c r="E136" s="265">
        <v>421.66666666666674</v>
      </c>
      <c r="F136" s="265">
        <v>414.28333333333336</v>
      </c>
      <c r="G136" s="265">
        <v>405.56666666666672</v>
      </c>
      <c r="H136" s="265">
        <v>437.76666666666677</v>
      </c>
      <c r="I136" s="265">
        <v>446.48333333333335</v>
      </c>
      <c r="J136" s="265">
        <v>453.86666666666679</v>
      </c>
      <c r="K136" s="263">
        <v>439.1</v>
      </c>
      <c r="L136" s="263">
        <v>423</v>
      </c>
      <c r="M136" s="263">
        <v>41.40737</v>
      </c>
    </row>
    <row r="137" spans="1:13">
      <c r="A137" s="282">
        <v>128</v>
      </c>
      <c r="B137" s="263" t="s">
        <v>260</v>
      </c>
      <c r="C137" s="263">
        <v>3896.5</v>
      </c>
      <c r="D137" s="265">
        <v>3892.1166666666668</v>
      </c>
      <c r="E137" s="265">
        <v>3864.2333333333336</v>
      </c>
      <c r="F137" s="265">
        <v>3831.9666666666667</v>
      </c>
      <c r="G137" s="265">
        <v>3804.0833333333335</v>
      </c>
      <c r="H137" s="265">
        <v>3924.3833333333337</v>
      </c>
      <c r="I137" s="265">
        <v>3952.2666666666669</v>
      </c>
      <c r="J137" s="265">
        <v>3984.5333333333338</v>
      </c>
      <c r="K137" s="263">
        <v>3920</v>
      </c>
      <c r="L137" s="263">
        <v>3859.85</v>
      </c>
      <c r="M137" s="263">
        <v>1.0089300000000001</v>
      </c>
    </row>
    <row r="138" spans="1:13">
      <c r="A138" s="282">
        <v>129</v>
      </c>
      <c r="B138" s="263" t="s">
        <v>134</v>
      </c>
      <c r="C138" s="263">
        <v>1508.3</v>
      </c>
      <c r="D138" s="265">
        <v>1510.8</v>
      </c>
      <c r="E138" s="265">
        <v>1489.3</v>
      </c>
      <c r="F138" s="265">
        <v>1470.3</v>
      </c>
      <c r="G138" s="265">
        <v>1448.8</v>
      </c>
      <c r="H138" s="265">
        <v>1529.8</v>
      </c>
      <c r="I138" s="265">
        <v>1551.3</v>
      </c>
      <c r="J138" s="265">
        <v>1570.3</v>
      </c>
      <c r="K138" s="263">
        <v>1532.3</v>
      </c>
      <c r="L138" s="263">
        <v>1491.8</v>
      </c>
      <c r="M138" s="263">
        <v>37.799480000000003</v>
      </c>
    </row>
    <row r="139" spans="1:13">
      <c r="A139" s="282">
        <v>130</v>
      </c>
      <c r="B139" s="263" t="s">
        <v>135</v>
      </c>
      <c r="C139" s="263">
        <v>1031.8499999999999</v>
      </c>
      <c r="D139" s="265">
        <v>1034.7666666666667</v>
      </c>
      <c r="E139" s="265">
        <v>1010.5833333333333</v>
      </c>
      <c r="F139" s="265">
        <v>989.31666666666661</v>
      </c>
      <c r="G139" s="265">
        <v>965.13333333333321</v>
      </c>
      <c r="H139" s="265">
        <v>1056.0333333333333</v>
      </c>
      <c r="I139" s="265">
        <v>1080.2166666666667</v>
      </c>
      <c r="J139" s="265">
        <v>1101.4833333333333</v>
      </c>
      <c r="K139" s="263">
        <v>1058.95</v>
      </c>
      <c r="L139" s="263">
        <v>1013.5</v>
      </c>
      <c r="M139" s="263">
        <v>16.557269999999999</v>
      </c>
    </row>
    <row r="140" spans="1:13">
      <c r="A140" s="282">
        <v>131</v>
      </c>
      <c r="B140" s="263" t="s">
        <v>146</v>
      </c>
      <c r="C140" s="263">
        <v>89067.7</v>
      </c>
      <c r="D140" s="265">
        <v>88857.733333333337</v>
      </c>
      <c r="E140" s="265">
        <v>88209.966666666674</v>
      </c>
      <c r="F140" s="265">
        <v>87352.233333333337</v>
      </c>
      <c r="G140" s="265">
        <v>86704.466666666674</v>
      </c>
      <c r="H140" s="265">
        <v>89715.466666666674</v>
      </c>
      <c r="I140" s="265">
        <v>90363.233333333337</v>
      </c>
      <c r="J140" s="265">
        <v>91220.966666666674</v>
      </c>
      <c r="K140" s="263">
        <v>89505.5</v>
      </c>
      <c r="L140" s="263">
        <v>88000</v>
      </c>
      <c r="M140" s="263">
        <v>0.24443000000000001</v>
      </c>
    </row>
    <row r="141" spans="1:13">
      <c r="A141" s="282">
        <v>132</v>
      </c>
      <c r="B141" s="263" t="s">
        <v>143</v>
      </c>
      <c r="C141" s="263">
        <v>1180</v>
      </c>
      <c r="D141" s="265">
        <v>1188.7</v>
      </c>
      <c r="E141" s="265">
        <v>1162.45</v>
      </c>
      <c r="F141" s="265">
        <v>1144.9000000000001</v>
      </c>
      <c r="G141" s="265">
        <v>1118.6500000000001</v>
      </c>
      <c r="H141" s="265">
        <v>1206.25</v>
      </c>
      <c r="I141" s="265">
        <v>1232.5</v>
      </c>
      <c r="J141" s="265">
        <v>1250.05</v>
      </c>
      <c r="K141" s="263">
        <v>1214.95</v>
      </c>
      <c r="L141" s="263">
        <v>1171.1500000000001</v>
      </c>
      <c r="M141" s="263">
        <v>4.2148000000000003</v>
      </c>
    </row>
    <row r="142" spans="1:13">
      <c r="A142" s="282">
        <v>133</v>
      </c>
      <c r="B142" s="263" t="s">
        <v>137</v>
      </c>
      <c r="C142" s="263">
        <v>208.65</v>
      </c>
      <c r="D142" s="265">
        <v>207.71666666666667</v>
      </c>
      <c r="E142" s="265">
        <v>202.93333333333334</v>
      </c>
      <c r="F142" s="265">
        <v>197.21666666666667</v>
      </c>
      <c r="G142" s="265">
        <v>192.43333333333334</v>
      </c>
      <c r="H142" s="265">
        <v>213.43333333333334</v>
      </c>
      <c r="I142" s="265">
        <v>218.2166666666667</v>
      </c>
      <c r="J142" s="265">
        <v>223.93333333333334</v>
      </c>
      <c r="K142" s="263">
        <v>212.5</v>
      </c>
      <c r="L142" s="263">
        <v>202</v>
      </c>
      <c r="M142" s="263">
        <v>131.82304999999999</v>
      </c>
    </row>
    <row r="143" spans="1:13">
      <c r="A143" s="282">
        <v>134</v>
      </c>
      <c r="B143" s="263" t="s">
        <v>136</v>
      </c>
      <c r="C143" s="263">
        <v>852</v>
      </c>
      <c r="D143" s="265">
        <v>853.23333333333323</v>
      </c>
      <c r="E143" s="265">
        <v>840.76666666666642</v>
      </c>
      <c r="F143" s="265">
        <v>829.53333333333319</v>
      </c>
      <c r="G143" s="265">
        <v>817.06666666666638</v>
      </c>
      <c r="H143" s="265">
        <v>864.46666666666647</v>
      </c>
      <c r="I143" s="265">
        <v>876.93333333333339</v>
      </c>
      <c r="J143" s="265">
        <v>888.16666666666652</v>
      </c>
      <c r="K143" s="263">
        <v>865.7</v>
      </c>
      <c r="L143" s="263">
        <v>842</v>
      </c>
      <c r="M143" s="263">
        <v>35.36262</v>
      </c>
    </row>
    <row r="144" spans="1:13">
      <c r="A144" s="282">
        <v>135</v>
      </c>
      <c r="B144" s="263" t="s">
        <v>138</v>
      </c>
      <c r="C144" s="263">
        <v>161.80000000000001</v>
      </c>
      <c r="D144" s="265">
        <v>162.38333333333335</v>
      </c>
      <c r="E144" s="265">
        <v>159.4666666666667</v>
      </c>
      <c r="F144" s="265">
        <v>157.13333333333335</v>
      </c>
      <c r="G144" s="265">
        <v>154.2166666666667</v>
      </c>
      <c r="H144" s="265">
        <v>164.7166666666667</v>
      </c>
      <c r="I144" s="265">
        <v>167.63333333333338</v>
      </c>
      <c r="J144" s="265">
        <v>169.9666666666667</v>
      </c>
      <c r="K144" s="263">
        <v>165.3</v>
      </c>
      <c r="L144" s="263">
        <v>160.05000000000001</v>
      </c>
      <c r="M144" s="263">
        <v>46.959699999999998</v>
      </c>
    </row>
    <row r="145" spans="1:13">
      <c r="A145" s="282">
        <v>136</v>
      </c>
      <c r="B145" s="263" t="s">
        <v>139</v>
      </c>
      <c r="C145" s="263">
        <v>401.3</v>
      </c>
      <c r="D145" s="265">
        <v>401.3</v>
      </c>
      <c r="E145" s="265">
        <v>399.05</v>
      </c>
      <c r="F145" s="265">
        <v>396.8</v>
      </c>
      <c r="G145" s="265">
        <v>394.55</v>
      </c>
      <c r="H145" s="265">
        <v>403.55</v>
      </c>
      <c r="I145" s="265">
        <v>405.8</v>
      </c>
      <c r="J145" s="265">
        <v>408.05</v>
      </c>
      <c r="K145" s="263">
        <v>403.55</v>
      </c>
      <c r="L145" s="263">
        <v>399.05</v>
      </c>
      <c r="M145" s="263">
        <v>15.46208</v>
      </c>
    </row>
    <row r="146" spans="1:13">
      <c r="A146" s="282">
        <v>137</v>
      </c>
      <c r="B146" s="263" t="s">
        <v>140</v>
      </c>
      <c r="C146" s="263">
        <v>7301.55</v>
      </c>
      <c r="D146" s="265">
        <v>7295.6500000000005</v>
      </c>
      <c r="E146" s="265">
        <v>7261.9000000000015</v>
      </c>
      <c r="F146" s="265">
        <v>7222.2500000000009</v>
      </c>
      <c r="G146" s="265">
        <v>7188.5000000000018</v>
      </c>
      <c r="H146" s="265">
        <v>7335.3000000000011</v>
      </c>
      <c r="I146" s="265">
        <v>7369.0499999999993</v>
      </c>
      <c r="J146" s="265">
        <v>7408.7000000000007</v>
      </c>
      <c r="K146" s="263">
        <v>7329.4</v>
      </c>
      <c r="L146" s="263">
        <v>7256</v>
      </c>
      <c r="M146" s="263">
        <v>6.7848499999999996</v>
      </c>
    </row>
    <row r="147" spans="1:13">
      <c r="A147" s="282">
        <v>138</v>
      </c>
      <c r="B147" s="263" t="s">
        <v>142</v>
      </c>
      <c r="C147" s="263">
        <v>915.15</v>
      </c>
      <c r="D147" s="265">
        <v>918.80000000000007</v>
      </c>
      <c r="E147" s="265">
        <v>907.60000000000014</v>
      </c>
      <c r="F147" s="265">
        <v>900.05000000000007</v>
      </c>
      <c r="G147" s="265">
        <v>888.85000000000014</v>
      </c>
      <c r="H147" s="265">
        <v>926.35000000000014</v>
      </c>
      <c r="I147" s="265">
        <v>937.55000000000018</v>
      </c>
      <c r="J147" s="265">
        <v>945.10000000000014</v>
      </c>
      <c r="K147" s="263">
        <v>930</v>
      </c>
      <c r="L147" s="263">
        <v>911.25</v>
      </c>
      <c r="M147" s="263">
        <v>7.3012600000000001</v>
      </c>
    </row>
    <row r="148" spans="1:13">
      <c r="A148" s="282">
        <v>139</v>
      </c>
      <c r="B148" s="263" t="s">
        <v>144</v>
      </c>
      <c r="C148" s="263">
        <v>1796.35</v>
      </c>
      <c r="D148" s="265">
        <v>1783.7833333333335</v>
      </c>
      <c r="E148" s="265">
        <v>1737.5666666666671</v>
      </c>
      <c r="F148" s="265">
        <v>1678.7833333333335</v>
      </c>
      <c r="G148" s="265">
        <v>1632.5666666666671</v>
      </c>
      <c r="H148" s="265">
        <v>1842.5666666666671</v>
      </c>
      <c r="I148" s="265">
        <v>1888.7833333333338</v>
      </c>
      <c r="J148" s="265">
        <v>1947.5666666666671</v>
      </c>
      <c r="K148" s="263">
        <v>1830</v>
      </c>
      <c r="L148" s="263">
        <v>1725</v>
      </c>
      <c r="M148" s="263">
        <v>7.3208200000000003</v>
      </c>
    </row>
    <row r="149" spans="1:13">
      <c r="A149" s="282">
        <v>140</v>
      </c>
      <c r="B149" s="263" t="s">
        <v>145</v>
      </c>
      <c r="C149" s="263">
        <v>216.45</v>
      </c>
      <c r="D149" s="265">
        <v>220.11666666666667</v>
      </c>
      <c r="E149" s="265">
        <v>211.33333333333334</v>
      </c>
      <c r="F149" s="265">
        <v>206.21666666666667</v>
      </c>
      <c r="G149" s="265">
        <v>197.43333333333334</v>
      </c>
      <c r="H149" s="265">
        <v>225.23333333333335</v>
      </c>
      <c r="I149" s="265">
        <v>234.01666666666665</v>
      </c>
      <c r="J149" s="265">
        <v>239.13333333333335</v>
      </c>
      <c r="K149" s="263">
        <v>228.9</v>
      </c>
      <c r="L149" s="263">
        <v>215</v>
      </c>
      <c r="M149" s="263">
        <v>169.95632000000001</v>
      </c>
    </row>
    <row r="150" spans="1:13">
      <c r="A150" s="282">
        <v>141</v>
      </c>
      <c r="B150" s="263" t="s">
        <v>262</v>
      </c>
      <c r="C150" s="263">
        <v>1592.9</v>
      </c>
      <c r="D150" s="265">
        <v>1598.6833333333334</v>
      </c>
      <c r="E150" s="265">
        <v>1569.4666666666667</v>
      </c>
      <c r="F150" s="265">
        <v>1546.0333333333333</v>
      </c>
      <c r="G150" s="265">
        <v>1516.8166666666666</v>
      </c>
      <c r="H150" s="265">
        <v>1622.1166666666668</v>
      </c>
      <c r="I150" s="265">
        <v>1651.3333333333335</v>
      </c>
      <c r="J150" s="265">
        <v>1674.7666666666669</v>
      </c>
      <c r="K150" s="263">
        <v>1627.9</v>
      </c>
      <c r="L150" s="263">
        <v>1575.25</v>
      </c>
      <c r="M150" s="263">
        <v>3.1953800000000001</v>
      </c>
    </row>
    <row r="151" spans="1:13">
      <c r="A151" s="282">
        <v>142</v>
      </c>
      <c r="B151" s="263" t="s">
        <v>147</v>
      </c>
      <c r="C151" s="263">
        <v>1261.5999999999999</v>
      </c>
      <c r="D151" s="265">
        <v>1258.1666666666667</v>
      </c>
      <c r="E151" s="265">
        <v>1247.4333333333334</v>
      </c>
      <c r="F151" s="265">
        <v>1233.2666666666667</v>
      </c>
      <c r="G151" s="265">
        <v>1222.5333333333333</v>
      </c>
      <c r="H151" s="265">
        <v>1272.3333333333335</v>
      </c>
      <c r="I151" s="265">
        <v>1283.0666666666666</v>
      </c>
      <c r="J151" s="265">
        <v>1297.2333333333336</v>
      </c>
      <c r="K151" s="263">
        <v>1268.9000000000001</v>
      </c>
      <c r="L151" s="263">
        <v>1244</v>
      </c>
      <c r="M151" s="263">
        <v>9.6019500000000004</v>
      </c>
    </row>
    <row r="152" spans="1:13">
      <c r="A152" s="282">
        <v>143</v>
      </c>
      <c r="B152" s="263" t="s">
        <v>263</v>
      </c>
      <c r="C152" s="263">
        <v>845.05</v>
      </c>
      <c r="D152" s="265">
        <v>844.88333333333333</v>
      </c>
      <c r="E152" s="265">
        <v>823.16666666666663</v>
      </c>
      <c r="F152" s="265">
        <v>801.2833333333333</v>
      </c>
      <c r="G152" s="265">
        <v>779.56666666666661</v>
      </c>
      <c r="H152" s="265">
        <v>866.76666666666665</v>
      </c>
      <c r="I152" s="265">
        <v>888.48333333333335</v>
      </c>
      <c r="J152" s="265">
        <v>910.36666666666667</v>
      </c>
      <c r="K152" s="263">
        <v>866.6</v>
      </c>
      <c r="L152" s="263">
        <v>823</v>
      </c>
      <c r="M152" s="263">
        <v>3.9282499999999998</v>
      </c>
    </row>
    <row r="153" spans="1:13">
      <c r="A153" s="282">
        <v>144</v>
      </c>
      <c r="B153" s="263" t="s">
        <v>152</v>
      </c>
      <c r="C153" s="263">
        <v>131.55000000000001</v>
      </c>
      <c r="D153" s="265">
        <v>133.23333333333335</v>
      </c>
      <c r="E153" s="265">
        <v>126.81666666666669</v>
      </c>
      <c r="F153" s="265">
        <v>122.08333333333334</v>
      </c>
      <c r="G153" s="265">
        <v>115.66666666666669</v>
      </c>
      <c r="H153" s="265">
        <v>137.9666666666667</v>
      </c>
      <c r="I153" s="265">
        <v>144.38333333333333</v>
      </c>
      <c r="J153" s="265">
        <v>149.1166666666667</v>
      </c>
      <c r="K153" s="263">
        <v>139.65</v>
      </c>
      <c r="L153" s="263">
        <v>128.5</v>
      </c>
      <c r="M153" s="263">
        <v>146.33340999999999</v>
      </c>
    </row>
    <row r="154" spans="1:13">
      <c r="A154" s="282">
        <v>145</v>
      </c>
      <c r="B154" s="263" t="s">
        <v>153</v>
      </c>
      <c r="C154" s="263">
        <v>109.5</v>
      </c>
      <c r="D154" s="265">
        <v>109.60000000000001</v>
      </c>
      <c r="E154" s="265">
        <v>107.35000000000002</v>
      </c>
      <c r="F154" s="265">
        <v>105.20000000000002</v>
      </c>
      <c r="G154" s="265">
        <v>102.95000000000003</v>
      </c>
      <c r="H154" s="265">
        <v>111.75000000000001</v>
      </c>
      <c r="I154" s="265">
        <v>113.99999999999999</v>
      </c>
      <c r="J154" s="265">
        <v>116.15</v>
      </c>
      <c r="K154" s="263">
        <v>111.85</v>
      </c>
      <c r="L154" s="263">
        <v>107.45</v>
      </c>
      <c r="M154" s="263">
        <v>206.11697000000001</v>
      </c>
    </row>
    <row r="155" spans="1:13">
      <c r="A155" s="282">
        <v>146</v>
      </c>
      <c r="B155" s="263" t="s">
        <v>148</v>
      </c>
      <c r="C155" s="263">
        <v>57.85</v>
      </c>
      <c r="D155" s="265">
        <v>58.533333333333339</v>
      </c>
      <c r="E155" s="265">
        <v>56.116666666666674</v>
      </c>
      <c r="F155" s="265">
        <v>54.383333333333333</v>
      </c>
      <c r="G155" s="265">
        <v>51.966666666666669</v>
      </c>
      <c r="H155" s="265">
        <v>60.26666666666668</v>
      </c>
      <c r="I155" s="265">
        <v>62.683333333333351</v>
      </c>
      <c r="J155" s="265">
        <v>64.416666666666686</v>
      </c>
      <c r="K155" s="263">
        <v>60.95</v>
      </c>
      <c r="L155" s="263">
        <v>56.8</v>
      </c>
      <c r="M155" s="263">
        <v>201.43329</v>
      </c>
    </row>
    <row r="156" spans="1:13">
      <c r="A156" s="282">
        <v>147</v>
      </c>
      <c r="B156" s="263" t="s">
        <v>450</v>
      </c>
      <c r="C156" s="263">
        <v>2634.35</v>
      </c>
      <c r="D156" s="265">
        <v>2658.0833333333335</v>
      </c>
      <c r="E156" s="265">
        <v>2550.166666666667</v>
      </c>
      <c r="F156" s="265">
        <v>2465.9833333333336</v>
      </c>
      <c r="G156" s="265">
        <v>2358.0666666666671</v>
      </c>
      <c r="H156" s="265">
        <v>2742.2666666666669</v>
      </c>
      <c r="I156" s="265">
        <v>2850.1833333333338</v>
      </c>
      <c r="J156" s="265">
        <v>2934.3666666666668</v>
      </c>
      <c r="K156" s="263">
        <v>2766</v>
      </c>
      <c r="L156" s="263">
        <v>2573.9</v>
      </c>
      <c r="M156" s="263">
        <v>2.0179200000000002</v>
      </c>
    </row>
    <row r="157" spans="1:13">
      <c r="A157" s="282">
        <v>148</v>
      </c>
      <c r="B157" s="263" t="s">
        <v>151</v>
      </c>
      <c r="C157" s="263">
        <v>16910.8</v>
      </c>
      <c r="D157" s="265">
        <v>16840.25</v>
      </c>
      <c r="E157" s="265">
        <v>16730.55</v>
      </c>
      <c r="F157" s="265">
        <v>16550.3</v>
      </c>
      <c r="G157" s="265">
        <v>16440.599999999999</v>
      </c>
      <c r="H157" s="265">
        <v>17020.5</v>
      </c>
      <c r="I157" s="265">
        <v>17130.199999999997</v>
      </c>
      <c r="J157" s="265">
        <v>17310.45</v>
      </c>
      <c r="K157" s="263">
        <v>16949.95</v>
      </c>
      <c r="L157" s="263">
        <v>16660</v>
      </c>
      <c r="M157" s="263">
        <v>0.92717000000000005</v>
      </c>
    </row>
    <row r="158" spans="1:13">
      <c r="A158" s="282">
        <v>149</v>
      </c>
      <c r="B158" s="263" t="s">
        <v>790</v>
      </c>
      <c r="C158" s="263">
        <v>349.9</v>
      </c>
      <c r="D158" s="265">
        <v>352.93333333333334</v>
      </c>
      <c r="E158" s="265">
        <v>345.16666666666669</v>
      </c>
      <c r="F158" s="265">
        <v>340.43333333333334</v>
      </c>
      <c r="G158" s="265">
        <v>332.66666666666669</v>
      </c>
      <c r="H158" s="265">
        <v>357.66666666666669</v>
      </c>
      <c r="I158" s="265">
        <v>365.43333333333334</v>
      </c>
      <c r="J158" s="265">
        <v>370.16666666666669</v>
      </c>
      <c r="K158" s="263">
        <v>360.7</v>
      </c>
      <c r="L158" s="263">
        <v>348.2</v>
      </c>
      <c r="M158" s="263">
        <v>5.3501799999999999</v>
      </c>
    </row>
    <row r="159" spans="1:13">
      <c r="A159" s="282">
        <v>150</v>
      </c>
      <c r="B159" s="263" t="s">
        <v>265</v>
      </c>
      <c r="C159" s="263">
        <v>530.54999999999995</v>
      </c>
      <c r="D159" s="265">
        <v>534.0333333333333</v>
      </c>
      <c r="E159" s="265">
        <v>523.51666666666665</v>
      </c>
      <c r="F159" s="265">
        <v>516.48333333333335</v>
      </c>
      <c r="G159" s="265">
        <v>505.9666666666667</v>
      </c>
      <c r="H159" s="265">
        <v>541.06666666666661</v>
      </c>
      <c r="I159" s="265">
        <v>551.58333333333326</v>
      </c>
      <c r="J159" s="265">
        <v>558.61666666666656</v>
      </c>
      <c r="K159" s="263">
        <v>544.54999999999995</v>
      </c>
      <c r="L159" s="263">
        <v>527</v>
      </c>
      <c r="M159" s="263">
        <v>2.9048600000000002</v>
      </c>
    </row>
    <row r="160" spans="1:13">
      <c r="A160" s="282">
        <v>151</v>
      </c>
      <c r="B160" s="263" t="s">
        <v>155</v>
      </c>
      <c r="C160" s="263">
        <v>116.75</v>
      </c>
      <c r="D160" s="265">
        <v>116.83333333333333</v>
      </c>
      <c r="E160" s="265">
        <v>114.11666666666666</v>
      </c>
      <c r="F160" s="265">
        <v>111.48333333333333</v>
      </c>
      <c r="G160" s="265">
        <v>108.76666666666667</v>
      </c>
      <c r="H160" s="265">
        <v>119.46666666666665</v>
      </c>
      <c r="I160" s="265">
        <v>122.18333333333332</v>
      </c>
      <c r="J160" s="265">
        <v>124.81666666666665</v>
      </c>
      <c r="K160" s="263">
        <v>119.55</v>
      </c>
      <c r="L160" s="263">
        <v>114.2</v>
      </c>
      <c r="M160" s="263">
        <v>268.17642999999998</v>
      </c>
    </row>
    <row r="161" spans="1:13">
      <c r="A161" s="282">
        <v>152</v>
      </c>
      <c r="B161" s="263" t="s">
        <v>154</v>
      </c>
      <c r="C161" s="263">
        <v>129.55000000000001</v>
      </c>
      <c r="D161" s="265">
        <v>130.51666666666668</v>
      </c>
      <c r="E161" s="265">
        <v>128.13333333333335</v>
      </c>
      <c r="F161" s="265">
        <v>126.71666666666667</v>
      </c>
      <c r="G161" s="265">
        <v>124.33333333333334</v>
      </c>
      <c r="H161" s="265">
        <v>131.93333333333337</v>
      </c>
      <c r="I161" s="265">
        <v>134.31666666666669</v>
      </c>
      <c r="J161" s="265">
        <v>135.73333333333338</v>
      </c>
      <c r="K161" s="263">
        <v>132.9</v>
      </c>
      <c r="L161" s="263">
        <v>129.1</v>
      </c>
      <c r="M161" s="263">
        <v>21.819310000000002</v>
      </c>
    </row>
    <row r="162" spans="1:13">
      <c r="A162" s="282">
        <v>153</v>
      </c>
      <c r="B162" s="263" t="s">
        <v>266</v>
      </c>
      <c r="C162" s="263">
        <v>3221.4</v>
      </c>
      <c r="D162" s="265">
        <v>3221.2166666666667</v>
      </c>
      <c r="E162" s="265">
        <v>3200.1833333333334</v>
      </c>
      <c r="F162" s="265">
        <v>3178.9666666666667</v>
      </c>
      <c r="G162" s="265">
        <v>3157.9333333333334</v>
      </c>
      <c r="H162" s="265">
        <v>3242.4333333333334</v>
      </c>
      <c r="I162" s="265">
        <v>3263.4666666666672</v>
      </c>
      <c r="J162" s="265">
        <v>3284.6833333333334</v>
      </c>
      <c r="K162" s="263">
        <v>3242.25</v>
      </c>
      <c r="L162" s="263">
        <v>3200</v>
      </c>
      <c r="M162" s="263">
        <v>0.70687</v>
      </c>
    </row>
    <row r="163" spans="1:13">
      <c r="A163" s="282">
        <v>154</v>
      </c>
      <c r="B163" s="263" t="s">
        <v>267</v>
      </c>
      <c r="C163" s="263">
        <v>2280.8000000000002</v>
      </c>
      <c r="D163" s="265">
        <v>2275.2999999999997</v>
      </c>
      <c r="E163" s="265">
        <v>2257.3499999999995</v>
      </c>
      <c r="F163" s="265">
        <v>2233.8999999999996</v>
      </c>
      <c r="G163" s="265">
        <v>2215.9499999999994</v>
      </c>
      <c r="H163" s="265">
        <v>2298.7499999999995</v>
      </c>
      <c r="I163" s="265">
        <v>2316.6999999999994</v>
      </c>
      <c r="J163" s="265">
        <v>2340.1499999999996</v>
      </c>
      <c r="K163" s="263">
        <v>2293.25</v>
      </c>
      <c r="L163" s="263">
        <v>2251.85</v>
      </c>
      <c r="M163" s="263">
        <v>2.0269200000000001</v>
      </c>
    </row>
    <row r="164" spans="1:13">
      <c r="A164" s="282">
        <v>155</v>
      </c>
      <c r="B164" s="263" t="s">
        <v>156</v>
      </c>
      <c r="C164" s="263">
        <v>27741.75</v>
      </c>
      <c r="D164" s="265">
        <v>27880.583333333332</v>
      </c>
      <c r="E164" s="265">
        <v>27361.166666666664</v>
      </c>
      <c r="F164" s="265">
        <v>26980.583333333332</v>
      </c>
      <c r="G164" s="265">
        <v>26461.166666666664</v>
      </c>
      <c r="H164" s="265">
        <v>28261.166666666664</v>
      </c>
      <c r="I164" s="265">
        <v>28780.583333333328</v>
      </c>
      <c r="J164" s="265">
        <v>29161.166666666664</v>
      </c>
      <c r="K164" s="263">
        <v>28400</v>
      </c>
      <c r="L164" s="263">
        <v>27500</v>
      </c>
      <c r="M164" s="263">
        <v>0.43286999999999998</v>
      </c>
    </row>
    <row r="165" spans="1:13">
      <c r="A165" s="282">
        <v>156</v>
      </c>
      <c r="B165" s="263" t="s">
        <v>158</v>
      </c>
      <c r="C165" s="263">
        <v>251</v>
      </c>
      <c r="D165" s="265">
        <v>251.83333333333334</v>
      </c>
      <c r="E165" s="265">
        <v>247.16666666666669</v>
      </c>
      <c r="F165" s="265">
        <v>243.33333333333334</v>
      </c>
      <c r="G165" s="265">
        <v>238.66666666666669</v>
      </c>
      <c r="H165" s="265">
        <v>255.66666666666669</v>
      </c>
      <c r="I165" s="265">
        <v>260.33333333333337</v>
      </c>
      <c r="J165" s="265">
        <v>264.16666666666669</v>
      </c>
      <c r="K165" s="263">
        <v>256.5</v>
      </c>
      <c r="L165" s="263">
        <v>248</v>
      </c>
      <c r="M165" s="263">
        <v>34.167180000000002</v>
      </c>
    </row>
    <row r="166" spans="1:13">
      <c r="A166" s="282">
        <v>157</v>
      </c>
      <c r="B166" s="263" t="s">
        <v>269</v>
      </c>
      <c r="C166" s="263">
        <v>4663.8500000000004</v>
      </c>
      <c r="D166" s="265">
        <v>4664.4666666666672</v>
      </c>
      <c r="E166" s="265">
        <v>4622.0833333333339</v>
      </c>
      <c r="F166" s="265">
        <v>4580.3166666666666</v>
      </c>
      <c r="G166" s="265">
        <v>4537.9333333333334</v>
      </c>
      <c r="H166" s="265">
        <v>4706.2333333333345</v>
      </c>
      <c r="I166" s="265">
        <v>4748.6166666666677</v>
      </c>
      <c r="J166" s="265">
        <v>4790.383333333335</v>
      </c>
      <c r="K166" s="263">
        <v>4706.8500000000004</v>
      </c>
      <c r="L166" s="263">
        <v>4622.7</v>
      </c>
      <c r="M166" s="263">
        <v>0.4945</v>
      </c>
    </row>
    <row r="167" spans="1:13">
      <c r="A167" s="282">
        <v>158</v>
      </c>
      <c r="B167" s="263" t="s">
        <v>160</v>
      </c>
      <c r="C167" s="263">
        <v>1736.05</v>
      </c>
      <c r="D167" s="265">
        <v>1735.7</v>
      </c>
      <c r="E167" s="265">
        <v>1725.5</v>
      </c>
      <c r="F167" s="265">
        <v>1714.95</v>
      </c>
      <c r="G167" s="265">
        <v>1704.75</v>
      </c>
      <c r="H167" s="265">
        <v>1746.25</v>
      </c>
      <c r="I167" s="265">
        <v>1756.4500000000003</v>
      </c>
      <c r="J167" s="265">
        <v>1767</v>
      </c>
      <c r="K167" s="263">
        <v>1745.9</v>
      </c>
      <c r="L167" s="263">
        <v>1725.15</v>
      </c>
      <c r="M167" s="263">
        <v>3.3461099999999999</v>
      </c>
    </row>
    <row r="168" spans="1:13">
      <c r="A168" s="282">
        <v>159</v>
      </c>
      <c r="B168" s="263" t="s">
        <v>157</v>
      </c>
      <c r="C168" s="263">
        <v>1908.15</v>
      </c>
      <c r="D168" s="265">
        <v>1908.2</v>
      </c>
      <c r="E168" s="265">
        <v>1868.95</v>
      </c>
      <c r="F168" s="265">
        <v>1829.75</v>
      </c>
      <c r="G168" s="265">
        <v>1790.5</v>
      </c>
      <c r="H168" s="265">
        <v>1947.4</v>
      </c>
      <c r="I168" s="265">
        <v>1986.65</v>
      </c>
      <c r="J168" s="265">
        <v>2025.8500000000001</v>
      </c>
      <c r="K168" s="263">
        <v>1947.45</v>
      </c>
      <c r="L168" s="263">
        <v>1869</v>
      </c>
      <c r="M168" s="263">
        <v>7.6573799999999999</v>
      </c>
    </row>
    <row r="169" spans="1:13">
      <c r="A169" s="282">
        <v>160</v>
      </c>
      <c r="B169" s="263" t="s">
        <v>461</v>
      </c>
      <c r="C169" s="263">
        <v>1360.15</v>
      </c>
      <c r="D169" s="265">
        <v>1355.8333333333333</v>
      </c>
      <c r="E169" s="265">
        <v>1349.3666666666666</v>
      </c>
      <c r="F169" s="265">
        <v>1338.5833333333333</v>
      </c>
      <c r="G169" s="265">
        <v>1332.1166666666666</v>
      </c>
      <c r="H169" s="265">
        <v>1366.6166666666666</v>
      </c>
      <c r="I169" s="265">
        <v>1373.0833333333333</v>
      </c>
      <c r="J169" s="265">
        <v>1383.8666666666666</v>
      </c>
      <c r="K169" s="263">
        <v>1362.3</v>
      </c>
      <c r="L169" s="263">
        <v>1345.05</v>
      </c>
      <c r="M169" s="263">
        <v>0.99124000000000001</v>
      </c>
    </row>
    <row r="170" spans="1:13">
      <c r="A170" s="282">
        <v>161</v>
      </c>
      <c r="B170" s="263" t="s">
        <v>159</v>
      </c>
      <c r="C170" s="263">
        <v>132.44999999999999</v>
      </c>
      <c r="D170" s="265">
        <v>133.08333333333334</v>
      </c>
      <c r="E170" s="265">
        <v>130.36666666666667</v>
      </c>
      <c r="F170" s="265">
        <v>128.28333333333333</v>
      </c>
      <c r="G170" s="265">
        <v>125.56666666666666</v>
      </c>
      <c r="H170" s="265">
        <v>135.16666666666669</v>
      </c>
      <c r="I170" s="265">
        <v>137.88333333333333</v>
      </c>
      <c r="J170" s="265">
        <v>139.9666666666667</v>
      </c>
      <c r="K170" s="263">
        <v>135.80000000000001</v>
      </c>
      <c r="L170" s="263">
        <v>131</v>
      </c>
      <c r="M170" s="263">
        <v>72.27225</v>
      </c>
    </row>
    <row r="171" spans="1:13">
      <c r="A171" s="282">
        <v>162</v>
      </c>
      <c r="B171" s="263" t="s">
        <v>162</v>
      </c>
      <c r="C171" s="263">
        <v>216</v>
      </c>
      <c r="D171" s="265">
        <v>217.11666666666667</v>
      </c>
      <c r="E171" s="265">
        <v>212.13333333333335</v>
      </c>
      <c r="F171" s="265">
        <v>208.26666666666668</v>
      </c>
      <c r="G171" s="265">
        <v>203.28333333333336</v>
      </c>
      <c r="H171" s="265">
        <v>220.98333333333335</v>
      </c>
      <c r="I171" s="265">
        <v>225.9666666666667</v>
      </c>
      <c r="J171" s="265">
        <v>229.83333333333334</v>
      </c>
      <c r="K171" s="263">
        <v>222.1</v>
      </c>
      <c r="L171" s="263">
        <v>213.25</v>
      </c>
      <c r="M171" s="263">
        <v>70.790670000000006</v>
      </c>
    </row>
    <row r="172" spans="1:13">
      <c r="A172" s="282">
        <v>163</v>
      </c>
      <c r="B172" s="263" t="s">
        <v>270</v>
      </c>
      <c r="C172" s="263">
        <v>287.8</v>
      </c>
      <c r="D172" s="265">
        <v>289.66666666666669</v>
      </c>
      <c r="E172" s="265">
        <v>282.63333333333338</v>
      </c>
      <c r="F172" s="265">
        <v>277.4666666666667</v>
      </c>
      <c r="G172" s="265">
        <v>270.43333333333339</v>
      </c>
      <c r="H172" s="265">
        <v>294.83333333333337</v>
      </c>
      <c r="I172" s="265">
        <v>301.86666666666667</v>
      </c>
      <c r="J172" s="265">
        <v>307.03333333333336</v>
      </c>
      <c r="K172" s="263">
        <v>296.7</v>
      </c>
      <c r="L172" s="263">
        <v>284.5</v>
      </c>
      <c r="M172" s="263">
        <v>10.110290000000001</v>
      </c>
    </row>
    <row r="173" spans="1:13">
      <c r="A173" s="282">
        <v>164</v>
      </c>
      <c r="B173" s="263" t="s">
        <v>271</v>
      </c>
      <c r="C173" s="263">
        <v>12907.7</v>
      </c>
      <c r="D173" s="265">
        <v>12905.883333333333</v>
      </c>
      <c r="E173" s="265">
        <v>12751.916666666666</v>
      </c>
      <c r="F173" s="265">
        <v>12596.133333333333</v>
      </c>
      <c r="G173" s="265">
        <v>12442.166666666666</v>
      </c>
      <c r="H173" s="265">
        <v>13061.666666666666</v>
      </c>
      <c r="I173" s="265">
        <v>13215.633333333333</v>
      </c>
      <c r="J173" s="265">
        <v>13371.416666666666</v>
      </c>
      <c r="K173" s="263">
        <v>13059.85</v>
      </c>
      <c r="L173" s="263">
        <v>12750.1</v>
      </c>
      <c r="M173" s="263">
        <v>3.3079999999999998E-2</v>
      </c>
    </row>
    <row r="174" spans="1:13">
      <c r="A174" s="282">
        <v>165</v>
      </c>
      <c r="B174" s="263" t="s">
        <v>161</v>
      </c>
      <c r="C174" s="263">
        <v>41.6</v>
      </c>
      <c r="D174" s="265">
        <v>41.56666666666667</v>
      </c>
      <c r="E174" s="265">
        <v>40.783333333333339</v>
      </c>
      <c r="F174" s="265">
        <v>39.966666666666669</v>
      </c>
      <c r="G174" s="265">
        <v>39.183333333333337</v>
      </c>
      <c r="H174" s="265">
        <v>42.38333333333334</v>
      </c>
      <c r="I174" s="265">
        <v>43.166666666666671</v>
      </c>
      <c r="J174" s="265">
        <v>43.983333333333341</v>
      </c>
      <c r="K174" s="263">
        <v>42.35</v>
      </c>
      <c r="L174" s="263">
        <v>40.75</v>
      </c>
      <c r="M174" s="263">
        <v>773.59752000000003</v>
      </c>
    </row>
    <row r="175" spans="1:13">
      <c r="A175" s="282">
        <v>166</v>
      </c>
      <c r="B175" s="263" t="s">
        <v>165</v>
      </c>
      <c r="C175" s="263">
        <v>245.45</v>
      </c>
      <c r="D175" s="265">
        <v>247.06666666666669</v>
      </c>
      <c r="E175" s="265">
        <v>240.43333333333339</v>
      </c>
      <c r="F175" s="265">
        <v>235.41666666666671</v>
      </c>
      <c r="G175" s="265">
        <v>228.78333333333342</v>
      </c>
      <c r="H175" s="265">
        <v>252.08333333333337</v>
      </c>
      <c r="I175" s="265">
        <v>258.71666666666664</v>
      </c>
      <c r="J175" s="265">
        <v>263.73333333333335</v>
      </c>
      <c r="K175" s="263">
        <v>253.7</v>
      </c>
      <c r="L175" s="263">
        <v>242.05</v>
      </c>
      <c r="M175" s="263">
        <v>187.66370000000001</v>
      </c>
    </row>
    <row r="176" spans="1:13">
      <c r="A176" s="282">
        <v>167</v>
      </c>
      <c r="B176" s="263" t="s">
        <v>166</v>
      </c>
      <c r="C176" s="263">
        <v>147.6</v>
      </c>
      <c r="D176" s="265">
        <v>147.79999999999998</v>
      </c>
      <c r="E176" s="265">
        <v>145.29999999999995</v>
      </c>
      <c r="F176" s="265">
        <v>142.99999999999997</v>
      </c>
      <c r="G176" s="265">
        <v>140.49999999999994</v>
      </c>
      <c r="H176" s="265">
        <v>150.09999999999997</v>
      </c>
      <c r="I176" s="265">
        <v>152.60000000000002</v>
      </c>
      <c r="J176" s="265">
        <v>154.89999999999998</v>
      </c>
      <c r="K176" s="263">
        <v>150.30000000000001</v>
      </c>
      <c r="L176" s="263">
        <v>145.5</v>
      </c>
      <c r="M176" s="263">
        <v>91.930070000000001</v>
      </c>
    </row>
    <row r="177" spans="1:13">
      <c r="A177" s="282">
        <v>168</v>
      </c>
      <c r="B177" s="263" t="s">
        <v>273</v>
      </c>
      <c r="C177" s="263">
        <v>512.20000000000005</v>
      </c>
      <c r="D177" s="265">
        <v>511.45000000000005</v>
      </c>
      <c r="E177" s="265">
        <v>505.45000000000005</v>
      </c>
      <c r="F177" s="265">
        <v>498.7</v>
      </c>
      <c r="G177" s="265">
        <v>492.7</v>
      </c>
      <c r="H177" s="265">
        <v>518.20000000000005</v>
      </c>
      <c r="I177" s="265">
        <v>524.20000000000005</v>
      </c>
      <c r="J177" s="265">
        <v>530.95000000000016</v>
      </c>
      <c r="K177" s="263">
        <v>517.45000000000005</v>
      </c>
      <c r="L177" s="263">
        <v>504.7</v>
      </c>
      <c r="M177" s="263">
        <v>1.8271299999999999</v>
      </c>
    </row>
    <row r="178" spans="1:13">
      <c r="A178" s="282">
        <v>169</v>
      </c>
      <c r="B178" s="263" t="s">
        <v>167</v>
      </c>
      <c r="C178" s="263">
        <v>2191.0500000000002</v>
      </c>
      <c r="D178" s="265">
        <v>2183.8166666666671</v>
      </c>
      <c r="E178" s="265">
        <v>2153.8333333333339</v>
      </c>
      <c r="F178" s="265">
        <v>2116.6166666666668</v>
      </c>
      <c r="G178" s="265">
        <v>2086.6333333333337</v>
      </c>
      <c r="H178" s="265">
        <v>2221.0333333333342</v>
      </c>
      <c r="I178" s="265">
        <v>2251.0166666666669</v>
      </c>
      <c r="J178" s="265">
        <v>2288.2333333333345</v>
      </c>
      <c r="K178" s="263">
        <v>2213.8000000000002</v>
      </c>
      <c r="L178" s="263">
        <v>2146.6</v>
      </c>
      <c r="M178" s="263">
        <v>69.937920000000005</v>
      </c>
    </row>
    <row r="179" spans="1:13">
      <c r="A179" s="282">
        <v>170</v>
      </c>
      <c r="B179" s="263" t="s">
        <v>815</v>
      </c>
      <c r="C179" s="263">
        <v>1055.25</v>
      </c>
      <c r="D179" s="265">
        <v>1064.9666666666667</v>
      </c>
      <c r="E179" s="265">
        <v>1040.2833333333333</v>
      </c>
      <c r="F179" s="265">
        <v>1025.3166666666666</v>
      </c>
      <c r="G179" s="265">
        <v>1000.6333333333332</v>
      </c>
      <c r="H179" s="265">
        <v>1079.9333333333334</v>
      </c>
      <c r="I179" s="265">
        <v>1104.6166666666668</v>
      </c>
      <c r="J179" s="265">
        <v>1119.5833333333335</v>
      </c>
      <c r="K179" s="263">
        <v>1089.6500000000001</v>
      </c>
      <c r="L179" s="263">
        <v>1050</v>
      </c>
      <c r="M179" s="263">
        <v>7.8555299999999999</v>
      </c>
    </row>
    <row r="180" spans="1:13">
      <c r="A180" s="282">
        <v>171</v>
      </c>
      <c r="B180" s="263" t="s">
        <v>274</v>
      </c>
      <c r="C180" s="263">
        <v>971.3</v>
      </c>
      <c r="D180" s="265">
        <v>964.68333333333339</v>
      </c>
      <c r="E180" s="265">
        <v>945.61666666666679</v>
      </c>
      <c r="F180" s="265">
        <v>919.93333333333339</v>
      </c>
      <c r="G180" s="265">
        <v>900.86666666666679</v>
      </c>
      <c r="H180" s="265">
        <v>990.36666666666679</v>
      </c>
      <c r="I180" s="265">
        <v>1009.4333333333334</v>
      </c>
      <c r="J180" s="265">
        <v>1035.1166666666668</v>
      </c>
      <c r="K180" s="263">
        <v>983.75</v>
      </c>
      <c r="L180" s="263">
        <v>939</v>
      </c>
      <c r="M180" s="263">
        <v>110.31435</v>
      </c>
    </row>
    <row r="181" spans="1:13">
      <c r="A181" s="282">
        <v>172</v>
      </c>
      <c r="B181" s="263" t="s">
        <v>172</v>
      </c>
      <c r="C181" s="263">
        <v>5624.35</v>
      </c>
      <c r="D181" s="265">
        <v>5633.0666666666666</v>
      </c>
      <c r="E181" s="265">
        <v>5561.2833333333328</v>
      </c>
      <c r="F181" s="265">
        <v>5498.2166666666662</v>
      </c>
      <c r="G181" s="265">
        <v>5426.4333333333325</v>
      </c>
      <c r="H181" s="265">
        <v>5696.1333333333332</v>
      </c>
      <c r="I181" s="265">
        <v>5767.9166666666679</v>
      </c>
      <c r="J181" s="265">
        <v>5830.9833333333336</v>
      </c>
      <c r="K181" s="263">
        <v>5704.85</v>
      </c>
      <c r="L181" s="263">
        <v>5570</v>
      </c>
      <c r="M181" s="263">
        <v>0.87932999999999995</v>
      </c>
    </row>
    <row r="182" spans="1:13">
      <c r="A182" s="282">
        <v>173</v>
      </c>
      <c r="B182" s="263" t="s">
        <v>478</v>
      </c>
      <c r="C182" s="263">
        <v>8300.7999999999993</v>
      </c>
      <c r="D182" s="265">
        <v>8292.3333333333339</v>
      </c>
      <c r="E182" s="265">
        <v>8244.6666666666679</v>
      </c>
      <c r="F182" s="265">
        <v>8188.5333333333347</v>
      </c>
      <c r="G182" s="265">
        <v>8140.8666666666686</v>
      </c>
      <c r="H182" s="265">
        <v>8348.4666666666672</v>
      </c>
      <c r="I182" s="265">
        <v>8396.133333333335</v>
      </c>
      <c r="J182" s="265">
        <v>8452.2666666666664</v>
      </c>
      <c r="K182" s="263">
        <v>8340</v>
      </c>
      <c r="L182" s="263">
        <v>8236.2000000000007</v>
      </c>
      <c r="M182" s="263">
        <v>0.11094</v>
      </c>
    </row>
    <row r="183" spans="1:13">
      <c r="A183" s="282">
        <v>174</v>
      </c>
      <c r="B183" s="263" t="s">
        <v>170</v>
      </c>
      <c r="C183" s="263">
        <v>27313.15</v>
      </c>
      <c r="D183" s="265">
        <v>27481.666666666668</v>
      </c>
      <c r="E183" s="265">
        <v>26983.333333333336</v>
      </c>
      <c r="F183" s="265">
        <v>26653.516666666666</v>
      </c>
      <c r="G183" s="265">
        <v>26155.183333333334</v>
      </c>
      <c r="H183" s="265">
        <v>27811.483333333337</v>
      </c>
      <c r="I183" s="265">
        <v>28309.816666666673</v>
      </c>
      <c r="J183" s="265">
        <v>28639.633333333339</v>
      </c>
      <c r="K183" s="263">
        <v>27980</v>
      </c>
      <c r="L183" s="263">
        <v>27151.85</v>
      </c>
      <c r="M183" s="263">
        <v>0.59204000000000001</v>
      </c>
    </row>
    <row r="184" spans="1:13">
      <c r="A184" s="282">
        <v>175</v>
      </c>
      <c r="B184" s="263" t="s">
        <v>173</v>
      </c>
      <c r="C184" s="263">
        <v>1270.25</v>
      </c>
      <c r="D184" s="265">
        <v>1275.6499999999999</v>
      </c>
      <c r="E184" s="265">
        <v>1249.5999999999997</v>
      </c>
      <c r="F184" s="265">
        <v>1228.9499999999998</v>
      </c>
      <c r="G184" s="265">
        <v>1202.8999999999996</v>
      </c>
      <c r="H184" s="265">
        <v>1296.2999999999997</v>
      </c>
      <c r="I184" s="265">
        <v>1322.35</v>
      </c>
      <c r="J184" s="265">
        <v>1342.9999999999998</v>
      </c>
      <c r="K184" s="263">
        <v>1301.7</v>
      </c>
      <c r="L184" s="263">
        <v>1255</v>
      </c>
      <c r="M184" s="263">
        <v>20.69774</v>
      </c>
    </row>
    <row r="185" spans="1:13">
      <c r="A185" s="282">
        <v>176</v>
      </c>
      <c r="B185" s="263" t="s">
        <v>171</v>
      </c>
      <c r="C185" s="263">
        <v>1901.3</v>
      </c>
      <c r="D185" s="265">
        <v>1902.6499999999999</v>
      </c>
      <c r="E185" s="265">
        <v>1883.6499999999996</v>
      </c>
      <c r="F185" s="265">
        <v>1865.9999999999998</v>
      </c>
      <c r="G185" s="265">
        <v>1846.9999999999995</v>
      </c>
      <c r="H185" s="265">
        <v>1920.2999999999997</v>
      </c>
      <c r="I185" s="265">
        <v>1939.3000000000002</v>
      </c>
      <c r="J185" s="265">
        <v>1956.9499999999998</v>
      </c>
      <c r="K185" s="263">
        <v>1921.65</v>
      </c>
      <c r="L185" s="263">
        <v>1885</v>
      </c>
      <c r="M185" s="263">
        <v>1.35866</v>
      </c>
    </row>
    <row r="186" spans="1:13">
      <c r="A186" s="282">
        <v>177</v>
      </c>
      <c r="B186" s="263" t="s">
        <v>169</v>
      </c>
      <c r="C186" s="263">
        <v>387.6</v>
      </c>
      <c r="D186" s="265">
        <v>388.25</v>
      </c>
      <c r="E186" s="265">
        <v>381.6</v>
      </c>
      <c r="F186" s="265">
        <v>375.6</v>
      </c>
      <c r="G186" s="265">
        <v>368.95000000000005</v>
      </c>
      <c r="H186" s="265">
        <v>394.25</v>
      </c>
      <c r="I186" s="265">
        <v>400.9</v>
      </c>
      <c r="J186" s="265">
        <v>406.9</v>
      </c>
      <c r="K186" s="263">
        <v>394.9</v>
      </c>
      <c r="L186" s="263">
        <v>382.25</v>
      </c>
      <c r="M186" s="263">
        <v>280.54083000000003</v>
      </c>
    </row>
    <row r="187" spans="1:13">
      <c r="A187" s="282">
        <v>178</v>
      </c>
      <c r="B187" s="263" t="s">
        <v>168</v>
      </c>
      <c r="C187" s="263">
        <v>71.3</v>
      </c>
      <c r="D187" s="265">
        <v>72.166666666666671</v>
      </c>
      <c r="E187" s="265">
        <v>68.833333333333343</v>
      </c>
      <c r="F187" s="265">
        <v>66.366666666666674</v>
      </c>
      <c r="G187" s="265">
        <v>63.033333333333346</v>
      </c>
      <c r="H187" s="265">
        <v>74.63333333333334</v>
      </c>
      <c r="I187" s="265">
        <v>77.966666666666683</v>
      </c>
      <c r="J187" s="265">
        <v>80.433333333333337</v>
      </c>
      <c r="K187" s="263">
        <v>75.5</v>
      </c>
      <c r="L187" s="263">
        <v>69.7</v>
      </c>
      <c r="M187" s="263">
        <v>422.01528999999999</v>
      </c>
    </row>
    <row r="188" spans="1:13">
      <c r="A188" s="282">
        <v>179</v>
      </c>
      <c r="B188" s="263" t="s">
        <v>175</v>
      </c>
      <c r="C188" s="263">
        <v>612.6</v>
      </c>
      <c r="D188" s="265">
        <v>613.66666666666663</v>
      </c>
      <c r="E188" s="265">
        <v>606.43333333333328</v>
      </c>
      <c r="F188" s="265">
        <v>600.26666666666665</v>
      </c>
      <c r="G188" s="265">
        <v>593.0333333333333</v>
      </c>
      <c r="H188" s="265">
        <v>619.83333333333326</v>
      </c>
      <c r="I188" s="265">
        <v>627.06666666666661</v>
      </c>
      <c r="J188" s="265">
        <v>633.23333333333323</v>
      </c>
      <c r="K188" s="263">
        <v>620.9</v>
      </c>
      <c r="L188" s="263">
        <v>607.5</v>
      </c>
      <c r="M188" s="263">
        <v>40.356279999999998</v>
      </c>
    </row>
    <row r="189" spans="1:13">
      <c r="A189" s="282">
        <v>180</v>
      </c>
      <c r="B189" s="263" t="s">
        <v>176</v>
      </c>
      <c r="C189" s="263">
        <v>491.05</v>
      </c>
      <c r="D189" s="265">
        <v>496.18333333333334</v>
      </c>
      <c r="E189" s="265">
        <v>484.86666666666667</v>
      </c>
      <c r="F189" s="265">
        <v>478.68333333333334</v>
      </c>
      <c r="G189" s="265">
        <v>467.36666666666667</v>
      </c>
      <c r="H189" s="265">
        <v>502.36666666666667</v>
      </c>
      <c r="I189" s="265">
        <v>513.68333333333339</v>
      </c>
      <c r="J189" s="265">
        <v>519.86666666666667</v>
      </c>
      <c r="K189" s="263">
        <v>507.5</v>
      </c>
      <c r="L189" s="263">
        <v>490</v>
      </c>
      <c r="M189" s="263">
        <v>21.80349</v>
      </c>
    </row>
    <row r="190" spans="1:13">
      <c r="A190" s="282">
        <v>181</v>
      </c>
      <c r="B190" s="263" t="s">
        <v>275</v>
      </c>
      <c r="C190" s="263">
        <v>539.54999999999995</v>
      </c>
      <c r="D190" s="265">
        <v>539.43333333333328</v>
      </c>
      <c r="E190" s="265">
        <v>535.21666666666658</v>
      </c>
      <c r="F190" s="265">
        <v>530.88333333333333</v>
      </c>
      <c r="G190" s="265">
        <v>526.66666666666663</v>
      </c>
      <c r="H190" s="265">
        <v>543.76666666666654</v>
      </c>
      <c r="I190" s="265">
        <v>547.98333333333323</v>
      </c>
      <c r="J190" s="265">
        <v>552.31666666666649</v>
      </c>
      <c r="K190" s="263">
        <v>543.65</v>
      </c>
      <c r="L190" s="263">
        <v>535.1</v>
      </c>
      <c r="M190" s="263">
        <v>2.0568499999999998</v>
      </c>
    </row>
    <row r="191" spans="1:13">
      <c r="A191" s="282">
        <v>182</v>
      </c>
      <c r="B191" s="263" t="s">
        <v>188</v>
      </c>
      <c r="C191" s="263">
        <v>597.79999999999995</v>
      </c>
      <c r="D191" s="265">
        <v>600.93333333333328</v>
      </c>
      <c r="E191" s="265">
        <v>591.86666666666656</v>
      </c>
      <c r="F191" s="265">
        <v>585.93333333333328</v>
      </c>
      <c r="G191" s="265">
        <v>576.86666666666656</v>
      </c>
      <c r="H191" s="265">
        <v>606.86666666666656</v>
      </c>
      <c r="I191" s="265">
        <v>615.93333333333339</v>
      </c>
      <c r="J191" s="265">
        <v>621.86666666666656</v>
      </c>
      <c r="K191" s="263">
        <v>610</v>
      </c>
      <c r="L191" s="263">
        <v>595</v>
      </c>
      <c r="M191" s="263">
        <v>17.667549999999999</v>
      </c>
    </row>
    <row r="192" spans="1:13">
      <c r="A192" s="282">
        <v>183</v>
      </c>
      <c r="B192" s="263" t="s">
        <v>177</v>
      </c>
      <c r="C192" s="263">
        <v>762.8</v>
      </c>
      <c r="D192" s="265">
        <v>763.4</v>
      </c>
      <c r="E192" s="265">
        <v>750.9</v>
      </c>
      <c r="F192" s="265">
        <v>739</v>
      </c>
      <c r="G192" s="265">
        <v>726.5</v>
      </c>
      <c r="H192" s="265">
        <v>775.3</v>
      </c>
      <c r="I192" s="265">
        <v>787.8</v>
      </c>
      <c r="J192" s="265">
        <v>799.69999999999993</v>
      </c>
      <c r="K192" s="263">
        <v>775.9</v>
      </c>
      <c r="L192" s="263">
        <v>751.5</v>
      </c>
      <c r="M192" s="263">
        <v>39.614730000000002</v>
      </c>
    </row>
    <row r="193" spans="1:13">
      <c r="A193" s="282">
        <v>184</v>
      </c>
      <c r="B193" s="263" t="s">
        <v>183</v>
      </c>
      <c r="C193" s="263">
        <v>3050.95</v>
      </c>
      <c r="D193" s="265">
        <v>3036.65</v>
      </c>
      <c r="E193" s="265">
        <v>3006.4</v>
      </c>
      <c r="F193" s="265">
        <v>2961.85</v>
      </c>
      <c r="G193" s="265">
        <v>2931.6</v>
      </c>
      <c r="H193" s="265">
        <v>3081.2000000000003</v>
      </c>
      <c r="I193" s="265">
        <v>3111.4500000000003</v>
      </c>
      <c r="J193" s="265">
        <v>3156.0000000000005</v>
      </c>
      <c r="K193" s="263">
        <v>3066.9</v>
      </c>
      <c r="L193" s="263">
        <v>2992.1</v>
      </c>
      <c r="M193" s="263">
        <v>19.423970000000001</v>
      </c>
    </row>
    <row r="194" spans="1:13">
      <c r="A194" s="282">
        <v>185</v>
      </c>
      <c r="B194" s="263" t="s">
        <v>804</v>
      </c>
      <c r="C194" s="263">
        <v>611.70000000000005</v>
      </c>
      <c r="D194" s="265">
        <v>611.5333333333333</v>
      </c>
      <c r="E194" s="265">
        <v>602.16666666666663</v>
      </c>
      <c r="F194" s="265">
        <v>592.63333333333333</v>
      </c>
      <c r="G194" s="265">
        <v>583.26666666666665</v>
      </c>
      <c r="H194" s="265">
        <v>621.06666666666661</v>
      </c>
      <c r="I194" s="265">
        <v>630.43333333333339</v>
      </c>
      <c r="J194" s="265">
        <v>639.96666666666658</v>
      </c>
      <c r="K194" s="263">
        <v>620.9</v>
      </c>
      <c r="L194" s="263">
        <v>602</v>
      </c>
      <c r="M194" s="263">
        <v>30.653580000000002</v>
      </c>
    </row>
    <row r="195" spans="1:13">
      <c r="A195" s="282">
        <v>186</v>
      </c>
      <c r="B195" s="263" t="s">
        <v>179</v>
      </c>
      <c r="C195" s="263">
        <v>315.2</v>
      </c>
      <c r="D195" s="265">
        <v>317.71666666666664</v>
      </c>
      <c r="E195" s="265">
        <v>307.08333333333326</v>
      </c>
      <c r="F195" s="265">
        <v>298.96666666666664</v>
      </c>
      <c r="G195" s="265">
        <v>288.33333333333326</v>
      </c>
      <c r="H195" s="265">
        <v>325.83333333333326</v>
      </c>
      <c r="I195" s="265">
        <v>336.46666666666658</v>
      </c>
      <c r="J195" s="265">
        <v>344.58333333333326</v>
      </c>
      <c r="K195" s="263">
        <v>328.35</v>
      </c>
      <c r="L195" s="263">
        <v>309.60000000000002</v>
      </c>
      <c r="M195" s="263">
        <v>747.02207999999996</v>
      </c>
    </row>
    <row r="196" spans="1:13">
      <c r="A196" s="282">
        <v>187</v>
      </c>
      <c r="B196" s="254" t="s">
        <v>181</v>
      </c>
      <c r="C196" s="254">
        <v>107</v>
      </c>
      <c r="D196" s="289">
        <v>107.45</v>
      </c>
      <c r="E196" s="289">
        <v>104.25</v>
      </c>
      <c r="F196" s="289">
        <v>101.5</v>
      </c>
      <c r="G196" s="289">
        <v>98.3</v>
      </c>
      <c r="H196" s="289">
        <v>110.2</v>
      </c>
      <c r="I196" s="289">
        <v>113.40000000000002</v>
      </c>
      <c r="J196" s="289">
        <v>116.15</v>
      </c>
      <c r="K196" s="254">
        <v>110.65</v>
      </c>
      <c r="L196" s="254">
        <v>104.7</v>
      </c>
      <c r="M196" s="254">
        <v>518.04429000000005</v>
      </c>
    </row>
    <row r="197" spans="1:13">
      <c r="A197" s="282">
        <v>188</v>
      </c>
      <c r="B197" s="254" t="s">
        <v>182</v>
      </c>
      <c r="C197" s="254">
        <v>706.75</v>
      </c>
      <c r="D197" s="289">
        <v>719.98333333333323</v>
      </c>
      <c r="E197" s="289">
        <v>689.01666666666642</v>
      </c>
      <c r="F197" s="289">
        <v>671.28333333333319</v>
      </c>
      <c r="G197" s="289">
        <v>640.31666666666638</v>
      </c>
      <c r="H197" s="289">
        <v>737.71666666666647</v>
      </c>
      <c r="I197" s="289">
        <v>768.68333333333339</v>
      </c>
      <c r="J197" s="289">
        <v>786.41666666666652</v>
      </c>
      <c r="K197" s="254">
        <v>750.95</v>
      </c>
      <c r="L197" s="254">
        <v>702.25</v>
      </c>
      <c r="M197" s="254">
        <v>195.56438</v>
      </c>
    </row>
    <row r="198" spans="1:13">
      <c r="A198" s="282">
        <v>189</v>
      </c>
      <c r="B198" s="254" t="s">
        <v>184</v>
      </c>
      <c r="C198" s="254">
        <v>988.15</v>
      </c>
      <c r="D198" s="289">
        <v>982.73333333333323</v>
      </c>
      <c r="E198" s="289">
        <v>966.96666666666647</v>
      </c>
      <c r="F198" s="289">
        <v>945.78333333333319</v>
      </c>
      <c r="G198" s="289">
        <v>930.01666666666642</v>
      </c>
      <c r="H198" s="289">
        <v>1003.9166666666665</v>
      </c>
      <c r="I198" s="289">
        <v>1019.6833333333332</v>
      </c>
      <c r="J198" s="289">
        <v>1040.8666666666666</v>
      </c>
      <c r="K198" s="254">
        <v>998.5</v>
      </c>
      <c r="L198" s="254">
        <v>961.55</v>
      </c>
      <c r="M198" s="254">
        <v>28.147469999999998</v>
      </c>
    </row>
    <row r="199" spans="1:13">
      <c r="A199" s="282">
        <v>190</v>
      </c>
      <c r="B199" s="254" t="s">
        <v>164</v>
      </c>
      <c r="C199" s="254">
        <v>1017.9</v>
      </c>
      <c r="D199" s="289">
        <v>1013.1333333333333</v>
      </c>
      <c r="E199" s="289">
        <v>997.76666666666665</v>
      </c>
      <c r="F199" s="289">
        <v>977.63333333333333</v>
      </c>
      <c r="G199" s="289">
        <v>962.26666666666665</v>
      </c>
      <c r="H199" s="289">
        <v>1033.2666666666667</v>
      </c>
      <c r="I199" s="289">
        <v>1048.6333333333332</v>
      </c>
      <c r="J199" s="289">
        <v>1068.7666666666667</v>
      </c>
      <c r="K199" s="254">
        <v>1028.5</v>
      </c>
      <c r="L199" s="254">
        <v>993</v>
      </c>
      <c r="M199" s="254">
        <v>3.2016900000000001</v>
      </c>
    </row>
    <row r="200" spans="1:13">
      <c r="A200" s="282">
        <v>191</v>
      </c>
      <c r="B200" s="254" t="s">
        <v>185</v>
      </c>
      <c r="C200" s="254">
        <v>1456.9</v>
      </c>
      <c r="D200" s="289">
        <v>1460.2666666666667</v>
      </c>
      <c r="E200" s="289">
        <v>1441.6333333333332</v>
      </c>
      <c r="F200" s="289">
        <v>1426.3666666666666</v>
      </c>
      <c r="G200" s="289">
        <v>1407.7333333333331</v>
      </c>
      <c r="H200" s="289">
        <v>1475.5333333333333</v>
      </c>
      <c r="I200" s="289">
        <v>1494.166666666667</v>
      </c>
      <c r="J200" s="289">
        <v>1509.4333333333334</v>
      </c>
      <c r="K200" s="254">
        <v>1478.9</v>
      </c>
      <c r="L200" s="254">
        <v>1445</v>
      </c>
      <c r="M200" s="254">
        <v>9.4159000000000006</v>
      </c>
    </row>
    <row r="201" spans="1:13">
      <c r="A201" s="282">
        <v>192</v>
      </c>
      <c r="B201" s="254" t="s">
        <v>186</v>
      </c>
      <c r="C201" s="254">
        <v>2441.9</v>
      </c>
      <c r="D201" s="289">
        <v>2456.0500000000002</v>
      </c>
      <c r="E201" s="289">
        <v>2418.9000000000005</v>
      </c>
      <c r="F201" s="289">
        <v>2395.9000000000005</v>
      </c>
      <c r="G201" s="289">
        <v>2358.7500000000009</v>
      </c>
      <c r="H201" s="289">
        <v>2479.0500000000002</v>
      </c>
      <c r="I201" s="289">
        <v>2516.1999999999998</v>
      </c>
      <c r="J201" s="289">
        <v>2539.1999999999998</v>
      </c>
      <c r="K201" s="254">
        <v>2493.1999999999998</v>
      </c>
      <c r="L201" s="254">
        <v>2433.0500000000002</v>
      </c>
      <c r="M201" s="254">
        <v>2.1736900000000001</v>
      </c>
    </row>
    <row r="202" spans="1:13">
      <c r="A202" s="282">
        <v>193</v>
      </c>
      <c r="B202" s="254" t="s">
        <v>187</v>
      </c>
      <c r="C202" s="254">
        <v>417.9</v>
      </c>
      <c r="D202" s="289">
        <v>419.14999999999992</v>
      </c>
      <c r="E202" s="289">
        <v>411.89999999999986</v>
      </c>
      <c r="F202" s="289">
        <v>405.89999999999992</v>
      </c>
      <c r="G202" s="289">
        <v>398.64999999999986</v>
      </c>
      <c r="H202" s="289">
        <v>425.14999999999986</v>
      </c>
      <c r="I202" s="289">
        <v>432.4</v>
      </c>
      <c r="J202" s="289">
        <v>438.39999999999986</v>
      </c>
      <c r="K202" s="254">
        <v>426.4</v>
      </c>
      <c r="L202" s="254">
        <v>413.15</v>
      </c>
      <c r="M202" s="254">
        <v>20.119759999999999</v>
      </c>
    </row>
    <row r="203" spans="1:13">
      <c r="A203" s="282">
        <v>194</v>
      </c>
      <c r="B203" s="254" t="s">
        <v>510</v>
      </c>
      <c r="C203" s="254">
        <v>905.75</v>
      </c>
      <c r="D203" s="289">
        <v>912.7833333333333</v>
      </c>
      <c r="E203" s="289">
        <v>881.06666666666661</v>
      </c>
      <c r="F203" s="289">
        <v>856.38333333333333</v>
      </c>
      <c r="G203" s="289">
        <v>824.66666666666663</v>
      </c>
      <c r="H203" s="289">
        <v>937.46666666666658</v>
      </c>
      <c r="I203" s="289">
        <v>969.18333333333328</v>
      </c>
      <c r="J203" s="289">
        <v>993.86666666666656</v>
      </c>
      <c r="K203" s="254">
        <v>944.5</v>
      </c>
      <c r="L203" s="254">
        <v>888.1</v>
      </c>
      <c r="M203" s="254">
        <v>19.472280000000001</v>
      </c>
    </row>
    <row r="204" spans="1:13">
      <c r="A204" s="282">
        <v>195</v>
      </c>
      <c r="B204" s="254" t="s">
        <v>193</v>
      </c>
      <c r="C204" s="254">
        <v>624.9</v>
      </c>
      <c r="D204" s="289">
        <v>624.61666666666667</v>
      </c>
      <c r="E204" s="289">
        <v>611.5333333333333</v>
      </c>
      <c r="F204" s="289">
        <v>598.16666666666663</v>
      </c>
      <c r="G204" s="289">
        <v>585.08333333333326</v>
      </c>
      <c r="H204" s="289">
        <v>637.98333333333335</v>
      </c>
      <c r="I204" s="289">
        <v>651.06666666666661</v>
      </c>
      <c r="J204" s="289">
        <v>664.43333333333339</v>
      </c>
      <c r="K204" s="254">
        <v>637.70000000000005</v>
      </c>
      <c r="L204" s="254">
        <v>611.25</v>
      </c>
      <c r="M204" s="254">
        <v>105.66829</v>
      </c>
    </row>
    <row r="205" spans="1:13">
      <c r="A205" s="282">
        <v>196</v>
      </c>
      <c r="B205" s="254" t="s">
        <v>191</v>
      </c>
      <c r="C205" s="254">
        <v>6697.4</v>
      </c>
      <c r="D205" s="289">
        <v>6727.1333333333341</v>
      </c>
      <c r="E205" s="289">
        <v>6630.2666666666682</v>
      </c>
      <c r="F205" s="289">
        <v>6563.1333333333341</v>
      </c>
      <c r="G205" s="289">
        <v>6466.2666666666682</v>
      </c>
      <c r="H205" s="289">
        <v>6794.2666666666682</v>
      </c>
      <c r="I205" s="289">
        <v>6891.133333333335</v>
      </c>
      <c r="J205" s="289">
        <v>6958.2666666666682</v>
      </c>
      <c r="K205" s="254">
        <v>6824</v>
      </c>
      <c r="L205" s="254">
        <v>6660</v>
      </c>
      <c r="M205" s="254">
        <v>4.8303700000000003</v>
      </c>
    </row>
    <row r="206" spans="1:13">
      <c r="A206" s="282">
        <v>197</v>
      </c>
      <c r="B206" s="254" t="s">
        <v>192</v>
      </c>
      <c r="C206" s="254">
        <v>37.549999999999997</v>
      </c>
      <c r="D206" s="289">
        <v>37.833333333333336</v>
      </c>
      <c r="E206" s="289">
        <v>36.81666666666667</v>
      </c>
      <c r="F206" s="289">
        <v>36.083333333333336</v>
      </c>
      <c r="G206" s="289">
        <v>35.06666666666667</v>
      </c>
      <c r="H206" s="289">
        <v>38.56666666666667</v>
      </c>
      <c r="I206" s="289">
        <v>39.583333333333336</v>
      </c>
      <c r="J206" s="289">
        <v>40.31666666666667</v>
      </c>
      <c r="K206" s="254">
        <v>38.85</v>
      </c>
      <c r="L206" s="254">
        <v>37.1</v>
      </c>
      <c r="M206" s="254">
        <v>91.918949999999995</v>
      </c>
    </row>
    <row r="207" spans="1:13">
      <c r="A207" s="282">
        <v>198</v>
      </c>
      <c r="B207" s="254" t="s">
        <v>189</v>
      </c>
      <c r="C207" s="254">
        <v>1228.4000000000001</v>
      </c>
      <c r="D207" s="289">
        <v>1233.0333333333335</v>
      </c>
      <c r="E207" s="289">
        <v>1213.3166666666671</v>
      </c>
      <c r="F207" s="289">
        <v>1198.2333333333336</v>
      </c>
      <c r="G207" s="289">
        <v>1178.5166666666671</v>
      </c>
      <c r="H207" s="289">
        <v>1248.116666666667</v>
      </c>
      <c r="I207" s="289">
        <v>1267.8333333333337</v>
      </c>
      <c r="J207" s="289">
        <v>1282.916666666667</v>
      </c>
      <c r="K207" s="254">
        <v>1252.75</v>
      </c>
      <c r="L207" s="254">
        <v>1217.95</v>
      </c>
      <c r="M207" s="254">
        <v>8.0890599999999999</v>
      </c>
    </row>
    <row r="208" spans="1:13">
      <c r="A208" s="282">
        <v>199</v>
      </c>
      <c r="B208" s="254" t="s">
        <v>141</v>
      </c>
      <c r="C208" s="254">
        <v>555.54999999999995</v>
      </c>
      <c r="D208" s="289">
        <v>560.01666666666654</v>
      </c>
      <c r="E208" s="289">
        <v>546.3833333333331</v>
      </c>
      <c r="F208" s="289">
        <v>537.21666666666658</v>
      </c>
      <c r="G208" s="289">
        <v>523.58333333333314</v>
      </c>
      <c r="H208" s="289">
        <v>569.18333333333305</v>
      </c>
      <c r="I208" s="289">
        <v>582.81666666666649</v>
      </c>
      <c r="J208" s="289">
        <v>591.98333333333301</v>
      </c>
      <c r="K208" s="254">
        <v>573.65</v>
      </c>
      <c r="L208" s="254">
        <v>550.85</v>
      </c>
      <c r="M208" s="254">
        <v>32.051679999999998</v>
      </c>
    </row>
    <row r="209" spans="1:13">
      <c r="A209" s="282">
        <v>200</v>
      </c>
      <c r="B209" s="254" t="s">
        <v>277</v>
      </c>
      <c r="C209" s="254">
        <v>225.55</v>
      </c>
      <c r="D209" s="289">
        <v>225.4666666666667</v>
      </c>
      <c r="E209" s="289">
        <v>223.53333333333339</v>
      </c>
      <c r="F209" s="289">
        <v>221.51666666666668</v>
      </c>
      <c r="G209" s="289">
        <v>219.58333333333337</v>
      </c>
      <c r="H209" s="289">
        <v>227.48333333333341</v>
      </c>
      <c r="I209" s="289">
        <v>229.41666666666669</v>
      </c>
      <c r="J209" s="289">
        <v>231.43333333333342</v>
      </c>
      <c r="K209" s="254">
        <v>227.4</v>
      </c>
      <c r="L209" s="254">
        <v>223.45</v>
      </c>
      <c r="M209" s="254">
        <v>6.1933400000000001</v>
      </c>
    </row>
    <row r="210" spans="1:13">
      <c r="A210" s="282">
        <v>201</v>
      </c>
      <c r="B210" s="254" t="s">
        <v>522</v>
      </c>
      <c r="C210" s="254">
        <v>993.2</v>
      </c>
      <c r="D210" s="289">
        <v>994.7166666666667</v>
      </c>
      <c r="E210" s="289">
        <v>978.48333333333335</v>
      </c>
      <c r="F210" s="289">
        <v>963.76666666666665</v>
      </c>
      <c r="G210" s="289">
        <v>947.5333333333333</v>
      </c>
      <c r="H210" s="289">
        <v>1009.4333333333334</v>
      </c>
      <c r="I210" s="289">
        <v>1025.6666666666667</v>
      </c>
      <c r="J210" s="289">
        <v>1040.3833333333334</v>
      </c>
      <c r="K210" s="254">
        <v>1010.95</v>
      </c>
      <c r="L210" s="254">
        <v>980</v>
      </c>
      <c r="M210" s="254">
        <v>4.4037199999999999</v>
      </c>
    </row>
    <row r="211" spans="1:13">
      <c r="A211" s="282">
        <v>202</v>
      </c>
      <c r="B211" s="254" t="s">
        <v>118</v>
      </c>
      <c r="C211" s="254">
        <v>10.1</v>
      </c>
      <c r="D211" s="289">
        <v>10.216666666666667</v>
      </c>
      <c r="E211" s="289">
        <v>9.7833333333333332</v>
      </c>
      <c r="F211" s="289">
        <v>9.4666666666666668</v>
      </c>
      <c r="G211" s="289">
        <v>9.0333333333333332</v>
      </c>
      <c r="H211" s="289">
        <v>10.533333333333333</v>
      </c>
      <c r="I211" s="289">
        <v>10.966666666666667</v>
      </c>
      <c r="J211" s="289">
        <v>11.283333333333333</v>
      </c>
      <c r="K211" s="254">
        <v>10.65</v>
      </c>
      <c r="L211" s="254">
        <v>9.9</v>
      </c>
      <c r="M211" s="254">
        <v>2589.2082099999998</v>
      </c>
    </row>
    <row r="212" spans="1:13">
      <c r="A212" s="282">
        <v>203</v>
      </c>
      <c r="B212" s="254" t="s">
        <v>195</v>
      </c>
      <c r="C212" s="254">
        <v>1040.9000000000001</v>
      </c>
      <c r="D212" s="289">
        <v>1043.3500000000001</v>
      </c>
      <c r="E212" s="289">
        <v>1028.7500000000002</v>
      </c>
      <c r="F212" s="289">
        <v>1016.6000000000001</v>
      </c>
      <c r="G212" s="289">
        <v>1002.0000000000002</v>
      </c>
      <c r="H212" s="289">
        <v>1055.5000000000002</v>
      </c>
      <c r="I212" s="289">
        <v>1070.1000000000001</v>
      </c>
      <c r="J212" s="289">
        <v>1082.2500000000002</v>
      </c>
      <c r="K212" s="254">
        <v>1057.95</v>
      </c>
      <c r="L212" s="254">
        <v>1031.2</v>
      </c>
      <c r="M212" s="254">
        <v>10.52726</v>
      </c>
    </row>
    <row r="213" spans="1:13">
      <c r="A213" s="282">
        <v>204</v>
      </c>
      <c r="B213" s="254" t="s">
        <v>528</v>
      </c>
      <c r="C213" s="254">
        <v>2404.9499999999998</v>
      </c>
      <c r="D213" s="289">
        <v>2404.65</v>
      </c>
      <c r="E213" s="289">
        <v>2389.3000000000002</v>
      </c>
      <c r="F213" s="289">
        <v>2373.65</v>
      </c>
      <c r="G213" s="289">
        <v>2358.3000000000002</v>
      </c>
      <c r="H213" s="289">
        <v>2420.3000000000002</v>
      </c>
      <c r="I213" s="289">
        <v>2435.6499999999996</v>
      </c>
      <c r="J213" s="289">
        <v>2451.3000000000002</v>
      </c>
      <c r="K213" s="254">
        <v>2420</v>
      </c>
      <c r="L213" s="254">
        <v>2389</v>
      </c>
      <c r="M213" s="254">
        <v>0.29198000000000002</v>
      </c>
    </row>
    <row r="214" spans="1:13">
      <c r="A214" s="282">
        <v>205</v>
      </c>
      <c r="B214" s="254" t="s">
        <v>196</v>
      </c>
      <c r="C214" s="289">
        <v>419.2</v>
      </c>
      <c r="D214" s="289">
        <v>417.34999999999997</v>
      </c>
      <c r="E214" s="289">
        <v>411.89999999999992</v>
      </c>
      <c r="F214" s="289">
        <v>404.59999999999997</v>
      </c>
      <c r="G214" s="289">
        <v>399.14999999999992</v>
      </c>
      <c r="H214" s="289">
        <v>424.64999999999992</v>
      </c>
      <c r="I214" s="289">
        <v>430.09999999999997</v>
      </c>
      <c r="J214" s="289">
        <v>437.39999999999992</v>
      </c>
      <c r="K214" s="289">
        <v>422.8</v>
      </c>
      <c r="L214" s="289">
        <v>410.05</v>
      </c>
      <c r="M214" s="289">
        <v>119.05629</v>
      </c>
    </row>
    <row r="215" spans="1:13">
      <c r="A215" s="282">
        <v>206</v>
      </c>
      <c r="B215" s="254" t="s">
        <v>197</v>
      </c>
      <c r="C215" s="289">
        <v>16.05</v>
      </c>
      <c r="D215" s="289">
        <v>16.133333333333336</v>
      </c>
      <c r="E215" s="289">
        <v>15.866666666666674</v>
      </c>
      <c r="F215" s="289">
        <v>15.683333333333337</v>
      </c>
      <c r="G215" s="289">
        <v>15.416666666666675</v>
      </c>
      <c r="H215" s="289">
        <v>16.316666666666674</v>
      </c>
      <c r="I215" s="289">
        <v>16.583333333333332</v>
      </c>
      <c r="J215" s="289">
        <v>16.766666666666673</v>
      </c>
      <c r="K215" s="289">
        <v>16.399999999999999</v>
      </c>
      <c r="L215" s="289">
        <v>15.95</v>
      </c>
      <c r="M215" s="289">
        <v>772.45065999999997</v>
      </c>
    </row>
    <row r="216" spans="1:13">
      <c r="A216" s="282">
        <v>207</v>
      </c>
      <c r="B216" s="254" t="s">
        <v>198</v>
      </c>
      <c r="C216" s="289">
        <v>220.35</v>
      </c>
      <c r="D216" s="289">
        <v>221.11666666666667</v>
      </c>
      <c r="E216" s="289">
        <v>214.23333333333335</v>
      </c>
      <c r="F216" s="289">
        <v>208.11666666666667</v>
      </c>
      <c r="G216" s="289">
        <v>201.23333333333335</v>
      </c>
      <c r="H216" s="289">
        <v>227.23333333333335</v>
      </c>
      <c r="I216" s="289">
        <v>234.11666666666667</v>
      </c>
      <c r="J216" s="289">
        <v>240.23333333333335</v>
      </c>
      <c r="K216" s="289">
        <v>228</v>
      </c>
      <c r="L216" s="289">
        <v>215</v>
      </c>
      <c r="M216" s="289">
        <v>111.73032000000001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4" sqref="B14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50"/>
      <c r="B1" s="550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44265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47" t="s">
        <v>16</v>
      </c>
      <c r="B9" s="548" t="s">
        <v>18</v>
      </c>
      <c r="C9" s="546" t="s">
        <v>19</v>
      </c>
      <c r="D9" s="546" t="s">
        <v>20</v>
      </c>
      <c r="E9" s="546" t="s">
        <v>21</v>
      </c>
      <c r="F9" s="546"/>
      <c r="G9" s="546"/>
      <c r="H9" s="546" t="s">
        <v>22</v>
      </c>
      <c r="I9" s="546"/>
      <c r="J9" s="546"/>
      <c r="K9" s="260"/>
      <c r="L9" s="267"/>
      <c r="M9" s="268"/>
    </row>
    <row r="10" spans="1:15" ht="42.75" customHeight="1">
      <c r="A10" s="542"/>
      <c r="B10" s="544"/>
      <c r="C10" s="549" t="s">
        <v>23</v>
      </c>
      <c r="D10" s="549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510" t="s">
        <v>284</v>
      </c>
      <c r="C11" s="507">
        <v>26325.599999999999</v>
      </c>
      <c r="D11" s="508">
        <v>26432.850000000002</v>
      </c>
      <c r="E11" s="508">
        <v>25892.750000000004</v>
      </c>
      <c r="F11" s="508">
        <v>25459.9</v>
      </c>
      <c r="G11" s="508">
        <v>24919.800000000003</v>
      </c>
      <c r="H11" s="508">
        <v>26865.700000000004</v>
      </c>
      <c r="I11" s="508">
        <v>27405.800000000003</v>
      </c>
      <c r="J11" s="508">
        <v>27838.650000000005</v>
      </c>
      <c r="K11" s="507">
        <v>26972.95</v>
      </c>
      <c r="L11" s="507">
        <v>26000</v>
      </c>
      <c r="M11" s="507">
        <v>4.9450000000000001E-2</v>
      </c>
    </row>
    <row r="12" spans="1:15" ht="12" customHeight="1">
      <c r="A12" s="254">
        <v>2</v>
      </c>
      <c r="B12" s="510" t="s">
        <v>785</v>
      </c>
      <c r="C12" s="507">
        <v>1476.45</v>
      </c>
      <c r="D12" s="508">
        <v>1483.5333333333335</v>
      </c>
      <c r="E12" s="508">
        <v>1457.416666666667</v>
      </c>
      <c r="F12" s="508">
        <v>1438.3833333333334</v>
      </c>
      <c r="G12" s="508">
        <v>1412.2666666666669</v>
      </c>
      <c r="H12" s="508">
        <v>1502.5666666666671</v>
      </c>
      <c r="I12" s="508">
        <v>1528.6833333333334</v>
      </c>
      <c r="J12" s="508">
        <v>1547.7166666666672</v>
      </c>
      <c r="K12" s="507">
        <v>1509.65</v>
      </c>
      <c r="L12" s="507">
        <v>1464.5</v>
      </c>
      <c r="M12" s="507">
        <v>0.54449999999999998</v>
      </c>
    </row>
    <row r="13" spans="1:15" ht="12" customHeight="1">
      <c r="A13" s="254">
        <v>3</v>
      </c>
      <c r="B13" s="510" t="s">
        <v>816</v>
      </c>
      <c r="C13" s="507">
        <v>1370.65</v>
      </c>
      <c r="D13" s="508">
        <v>1384.4833333333336</v>
      </c>
      <c r="E13" s="508">
        <v>1351.8166666666671</v>
      </c>
      <c r="F13" s="508">
        <v>1332.9833333333336</v>
      </c>
      <c r="G13" s="508">
        <v>1300.3166666666671</v>
      </c>
      <c r="H13" s="508">
        <v>1403.3166666666671</v>
      </c>
      <c r="I13" s="508">
        <v>1435.9833333333336</v>
      </c>
      <c r="J13" s="508">
        <v>1454.8166666666671</v>
      </c>
      <c r="K13" s="507">
        <v>1417.15</v>
      </c>
      <c r="L13" s="507">
        <v>1365.65</v>
      </c>
      <c r="M13" s="507">
        <v>0.15457000000000001</v>
      </c>
    </row>
    <row r="14" spans="1:15" ht="12" customHeight="1">
      <c r="A14" s="254">
        <v>4</v>
      </c>
      <c r="B14" s="510" t="s">
        <v>38</v>
      </c>
      <c r="C14" s="507">
        <v>1827.85</v>
      </c>
      <c r="D14" s="508">
        <v>1826.5166666666664</v>
      </c>
      <c r="E14" s="508">
        <v>1796.4333333333329</v>
      </c>
      <c r="F14" s="508">
        <v>1765.0166666666664</v>
      </c>
      <c r="G14" s="508">
        <v>1734.9333333333329</v>
      </c>
      <c r="H14" s="508">
        <v>1857.9333333333329</v>
      </c>
      <c r="I14" s="508">
        <v>1888.0166666666664</v>
      </c>
      <c r="J14" s="508">
        <v>1919.4333333333329</v>
      </c>
      <c r="K14" s="507">
        <v>1856.6</v>
      </c>
      <c r="L14" s="507">
        <v>1795.1</v>
      </c>
      <c r="M14" s="507">
        <v>8.2519600000000004</v>
      </c>
    </row>
    <row r="15" spans="1:15" ht="12" customHeight="1">
      <c r="A15" s="254">
        <v>5</v>
      </c>
      <c r="B15" s="510" t="s">
        <v>285</v>
      </c>
      <c r="C15" s="507">
        <v>1939.7</v>
      </c>
      <c r="D15" s="508">
        <v>1930.45</v>
      </c>
      <c r="E15" s="508">
        <v>1913.95</v>
      </c>
      <c r="F15" s="508">
        <v>1888.2</v>
      </c>
      <c r="G15" s="508">
        <v>1871.7</v>
      </c>
      <c r="H15" s="508">
        <v>1956.2</v>
      </c>
      <c r="I15" s="508">
        <v>1972.7</v>
      </c>
      <c r="J15" s="508">
        <v>1998.45</v>
      </c>
      <c r="K15" s="507">
        <v>1946.95</v>
      </c>
      <c r="L15" s="507">
        <v>1904.7</v>
      </c>
      <c r="M15" s="507">
        <v>1.9441200000000001</v>
      </c>
    </row>
    <row r="16" spans="1:15" ht="12" customHeight="1">
      <c r="A16" s="254">
        <v>6</v>
      </c>
      <c r="B16" s="510" t="s">
        <v>286</v>
      </c>
      <c r="C16" s="507">
        <v>1326.65</v>
      </c>
      <c r="D16" s="508">
        <v>1340.5833333333335</v>
      </c>
      <c r="E16" s="508">
        <v>1287.2166666666669</v>
      </c>
      <c r="F16" s="508">
        <v>1247.7833333333335</v>
      </c>
      <c r="G16" s="508">
        <v>1194.416666666667</v>
      </c>
      <c r="H16" s="508">
        <v>1380.0166666666669</v>
      </c>
      <c r="I16" s="508">
        <v>1433.3833333333337</v>
      </c>
      <c r="J16" s="508">
        <v>1472.8166666666668</v>
      </c>
      <c r="K16" s="507">
        <v>1393.95</v>
      </c>
      <c r="L16" s="507">
        <v>1301.1500000000001</v>
      </c>
      <c r="M16" s="507">
        <v>4.1996700000000002</v>
      </c>
    </row>
    <row r="17" spans="1:13" ht="12" customHeight="1">
      <c r="A17" s="254">
        <v>7</v>
      </c>
      <c r="B17" s="510" t="s">
        <v>222</v>
      </c>
      <c r="C17" s="507">
        <v>1232.55</v>
      </c>
      <c r="D17" s="508">
        <v>1255.5</v>
      </c>
      <c r="E17" s="508">
        <v>1194.05</v>
      </c>
      <c r="F17" s="508">
        <v>1155.55</v>
      </c>
      <c r="G17" s="508">
        <v>1094.0999999999999</v>
      </c>
      <c r="H17" s="508">
        <v>1294</v>
      </c>
      <c r="I17" s="508">
        <v>1355.4499999999998</v>
      </c>
      <c r="J17" s="508">
        <v>1393.95</v>
      </c>
      <c r="K17" s="507">
        <v>1316.95</v>
      </c>
      <c r="L17" s="507">
        <v>1217</v>
      </c>
      <c r="M17" s="507">
        <v>23.989750000000001</v>
      </c>
    </row>
    <row r="18" spans="1:13" ht="12" customHeight="1">
      <c r="A18" s="254">
        <v>8</v>
      </c>
      <c r="B18" s="510" t="s">
        <v>734</v>
      </c>
      <c r="C18" s="507">
        <v>681.45</v>
      </c>
      <c r="D18" s="508">
        <v>685.51666666666677</v>
      </c>
      <c r="E18" s="508">
        <v>669.03333333333353</v>
      </c>
      <c r="F18" s="508">
        <v>656.61666666666679</v>
      </c>
      <c r="G18" s="508">
        <v>640.13333333333355</v>
      </c>
      <c r="H18" s="508">
        <v>697.93333333333351</v>
      </c>
      <c r="I18" s="508">
        <v>714.41666666666686</v>
      </c>
      <c r="J18" s="508">
        <v>726.83333333333348</v>
      </c>
      <c r="K18" s="507">
        <v>702</v>
      </c>
      <c r="L18" s="507">
        <v>673.1</v>
      </c>
      <c r="M18" s="507">
        <v>3.63015</v>
      </c>
    </row>
    <row r="19" spans="1:13" ht="12" customHeight="1">
      <c r="A19" s="254">
        <v>9</v>
      </c>
      <c r="B19" s="510" t="s">
        <v>735</v>
      </c>
      <c r="C19" s="507">
        <v>1261.8499999999999</v>
      </c>
      <c r="D19" s="508">
        <v>1257.1666666666667</v>
      </c>
      <c r="E19" s="508">
        <v>1244.3833333333334</v>
      </c>
      <c r="F19" s="508">
        <v>1226.9166666666667</v>
      </c>
      <c r="G19" s="508">
        <v>1214.1333333333334</v>
      </c>
      <c r="H19" s="508">
        <v>1274.6333333333334</v>
      </c>
      <c r="I19" s="508">
        <v>1287.4166666666667</v>
      </c>
      <c r="J19" s="508">
        <v>1304.8833333333334</v>
      </c>
      <c r="K19" s="507">
        <v>1269.95</v>
      </c>
      <c r="L19" s="507">
        <v>1239.7</v>
      </c>
      <c r="M19" s="507">
        <v>2.1288499999999999</v>
      </c>
    </row>
    <row r="20" spans="1:13" ht="12" customHeight="1">
      <c r="A20" s="254">
        <v>10</v>
      </c>
      <c r="B20" s="510" t="s">
        <v>287</v>
      </c>
      <c r="C20" s="507">
        <v>2190.5</v>
      </c>
      <c r="D20" s="508">
        <v>2190.7000000000003</v>
      </c>
      <c r="E20" s="508">
        <v>2106.4000000000005</v>
      </c>
      <c r="F20" s="508">
        <v>2022.3000000000002</v>
      </c>
      <c r="G20" s="508">
        <v>1938.0000000000005</v>
      </c>
      <c r="H20" s="508">
        <v>2274.8000000000006</v>
      </c>
      <c r="I20" s="508">
        <v>2359.1000000000008</v>
      </c>
      <c r="J20" s="508">
        <v>2443.2000000000007</v>
      </c>
      <c r="K20" s="507">
        <v>2275</v>
      </c>
      <c r="L20" s="507">
        <v>2106.6</v>
      </c>
      <c r="M20" s="507">
        <v>1.0927199999999999</v>
      </c>
    </row>
    <row r="21" spans="1:13" ht="12" customHeight="1">
      <c r="A21" s="254">
        <v>11</v>
      </c>
      <c r="B21" s="510" t="s">
        <v>288</v>
      </c>
      <c r="C21" s="507">
        <v>14687.55</v>
      </c>
      <c r="D21" s="508">
        <v>14710.516666666668</v>
      </c>
      <c r="E21" s="508">
        <v>14621.033333333336</v>
      </c>
      <c r="F21" s="508">
        <v>14554.516666666668</v>
      </c>
      <c r="G21" s="508">
        <v>14465.033333333336</v>
      </c>
      <c r="H21" s="508">
        <v>14777.033333333336</v>
      </c>
      <c r="I21" s="508">
        <v>14866.51666666667</v>
      </c>
      <c r="J21" s="508">
        <v>14933.033333333336</v>
      </c>
      <c r="K21" s="507">
        <v>14800</v>
      </c>
      <c r="L21" s="507">
        <v>14644</v>
      </c>
      <c r="M21" s="507">
        <v>6.8390000000000006E-2</v>
      </c>
    </row>
    <row r="22" spans="1:13" ht="12" customHeight="1">
      <c r="A22" s="254">
        <v>12</v>
      </c>
      <c r="B22" s="510" t="s">
        <v>40</v>
      </c>
      <c r="C22" s="507">
        <v>905.2</v>
      </c>
      <c r="D22" s="508">
        <v>909.06666666666661</v>
      </c>
      <c r="E22" s="508">
        <v>889.73333333333323</v>
      </c>
      <c r="F22" s="508">
        <v>874.26666666666665</v>
      </c>
      <c r="G22" s="508">
        <v>854.93333333333328</v>
      </c>
      <c r="H22" s="508">
        <v>924.53333333333319</v>
      </c>
      <c r="I22" s="508">
        <v>943.86666666666667</v>
      </c>
      <c r="J22" s="508">
        <v>959.33333333333314</v>
      </c>
      <c r="K22" s="507">
        <v>928.4</v>
      </c>
      <c r="L22" s="507">
        <v>893.6</v>
      </c>
      <c r="M22" s="507">
        <v>55.618490000000001</v>
      </c>
    </row>
    <row r="23" spans="1:13">
      <c r="A23" s="254">
        <v>13</v>
      </c>
      <c r="B23" s="510" t="s">
        <v>289</v>
      </c>
      <c r="C23" s="507">
        <v>1166.2</v>
      </c>
      <c r="D23" s="508">
        <v>1160.3833333333334</v>
      </c>
      <c r="E23" s="508">
        <v>1140.8166666666668</v>
      </c>
      <c r="F23" s="508">
        <v>1115.4333333333334</v>
      </c>
      <c r="G23" s="508">
        <v>1095.8666666666668</v>
      </c>
      <c r="H23" s="508">
        <v>1185.7666666666669</v>
      </c>
      <c r="I23" s="508">
        <v>1205.3333333333335</v>
      </c>
      <c r="J23" s="508">
        <v>1230.7166666666669</v>
      </c>
      <c r="K23" s="507">
        <v>1179.95</v>
      </c>
      <c r="L23" s="507">
        <v>1135</v>
      </c>
      <c r="M23" s="507">
        <v>3.3217699999999999</v>
      </c>
    </row>
    <row r="24" spans="1:13">
      <c r="A24" s="254">
        <v>14</v>
      </c>
      <c r="B24" s="510" t="s">
        <v>41</v>
      </c>
      <c r="C24" s="507">
        <v>750.75</v>
      </c>
      <c r="D24" s="508">
        <v>749.6</v>
      </c>
      <c r="E24" s="508">
        <v>739.80000000000007</v>
      </c>
      <c r="F24" s="508">
        <v>728.85</v>
      </c>
      <c r="G24" s="508">
        <v>719.05000000000007</v>
      </c>
      <c r="H24" s="508">
        <v>760.55000000000007</v>
      </c>
      <c r="I24" s="508">
        <v>770.35</v>
      </c>
      <c r="J24" s="508">
        <v>781.30000000000007</v>
      </c>
      <c r="K24" s="507">
        <v>759.4</v>
      </c>
      <c r="L24" s="507">
        <v>738.65</v>
      </c>
      <c r="M24" s="507">
        <v>85.481629999999996</v>
      </c>
    </row>
    <row r="25" spans="1:13">
      <c r="A25" s="254">
        <v>15</v>
      </c>
      <c r="B25" s="510" t="s">
        <v>832</v>
      </c>
      <c r="C25" s="507">
        <v>704.5</v>
      </c>
      <c r="D25" s="508">
        <v>704.91666666666663</v>
      </c>
      <c r="E25" s="508">
        <v>680.43333333333328</v>
      </c>
      <c r="F25" s="508">
        <v>656.36666666666667</v>
      </c>
      <c r="G25" s="508">
        <v>631.88333333333333</v>
      </c>
      <c r="H25" s="508">
        <v>728.98333333333323</v>
      </c>
      <c r="I25" s="508">
        <v>753.46666666666658</v>
      </c>
      <c r="J25" s="508">
        <v>777.53333333333319</v>
      </c>
      <c r="K25" s="507">
        <v>729.4</v>
      </c>
      <c r="L25" s="507">
        <v>680.85</v>
      </c>
      <c r="M25" s="507">
        <v>16.67389</v>
      </c>
    </row>
    <row r="26" spans="1:13">
      <c r="A26" s="254">
        <v>16</v>
      </c>
      <c r="B26" s="510" t="s">
        <v>290</v>
      </c>
      <c r="C26" s="507">
        <v>757.65</v>
      </c>
      <c r="D26" s="508">
        <v>766.35</v>
      </c>
      <c r="E26" s="508">
        <v>731.6</v>
      </c>
      <c r="F26" s="508">
        <v>705.55</v>
      </c>
      <c r="G26" s="508">
        <v>670.8</v>
      </c>
      <c r="H26" s="508">
        <v>792.40000000000009</v>
      </c>
      <c r="I26" s="508">
        <v>827.15000000000009</v>
      </c>
      <c r="J26" s="508">
        <v>853.20000000000016</v>
      </c>
      <c r="K26" s="507">
        <v>801.1</v>
      </c>
      <c r="L26" s="507">
        <v>740.3</v>
      </c>
      <c r="M26" s="507">
        <v>12.9611</v>
      </c>
    </row>
    <row r="27" spans="1:13">
      <c r="A27" s="254">
        <v>17</v>
      </c>
      <c r="B27" s="510" t="s">
        <v>223</v>
      </c>
      <c r="C27" s="507">
        <v>134.30000000000001</v>
      </c>
      <c r="D27" s="508">
        <v>135.21666666666667</v>
      </c>
      <c r="E27" s="508">
        <v>130.73333333333335</v>
      </c>
      <c r="F27" s="508">
        <v>127.16666666666669</v>
      </c>
      <c r="G27" s="508">
        <v>122.68333333333337</v>
      </c>
      <c r="H27" s="508">
        <v>138.78333333333333</v>
      </c>
      <c r="I27" s="508">
        <v>143.26666666666662</v>
      </c>
      <c r="J27" s="508">
        <v>146.83333333333331</v>
      </c>
      <c r="K27" s="507">
        <v>139.69999999999999</v>
      </c>
      <c r="L27" s="507">
        <v>131.65</v>
      </c>
      <c r="M27" s="507">
        <v>95.773780000000002</v>
      </c>
    </row>
    <row r="28" spans="1:13">
      <c r="A28" s="254">
        <v>18</v>
      </c>
      <c r="B28" s="510" t="s">
        <v>224</v>
      </c>
      <c r="C28" s="507">
        <v>217.45</v>
      </c>
      <c r="D28" s="508">
        <v>218.56666666666669</v>
      </c>
      <c r="E28" s="508">
        <v>213.43333333333339</v>
      </c>
      <c r="F28" s="508">
        <v>209.41666666666671</v>
      </c>
      <c r="G28" s="508">
        <v>204.28333333333342</v>
      </c>
      <c r="H28" s="508">
        <v>222.58333333333337</v>
      </c>
      <c r="I28" s="508">
        <v>227.71666666666664</v>
      </c>
      <c r="J28" s="508">
        <v>231.73333333333335</v>
      </c>
      <c r="K28" s="507">
        <v>223.7</v>
      </c>
      <c r="L28" s="507">
        <v>214.55</v>
      </c>
      <c r="M28" s="507">
        <v>37.411969999999997</v>
      </c>
    </row>
    <row r="29" spans="1:13">
      <c r="A29" s="254">
        <v>19</v>
      </c>
      <c r="B29" s="510" t="s">
        <v>291</v>
      </c>
      <c r="C29" s="507">
        <v>350</v>
      </c>
      <c r="D29" s="508">
        <v>353.45</v>
      </c>
      <c r="E29" s="508">
        <v>344.9</v>
      </c>
      <c r="F29" s="508">
        <v>339.8</v>
      </c>
      <c r="G29" s="508">
        <v>331.25</v>
      </c>
      <c r="H29" s="508">
        <v>358.54999999999995</v>
      </c>
      <c r="I29" s="508">
        <v>367.1</v>
      </c>
      <c r="J29" s="508">
        <v>372.19999999999993</v>
      </c>
      <c r="K29" s="507">
        <v>362</v>
      </c>
      <c r="L29" s="507">
        <v>348.35</v>
      </c>
      <c r="M29" s="507">
        <v>4.1016399999999997</v>
      </c>
    </row>
    <row r="30" spans="1:13">
      <c r="A30" s="254">
        <v>20</v>
      </c>
      <c r="B30" s="510" t="s">
        <v>292</v>
      </c>
      <c r="C30" s="507">
        <v>308</v>
      </c>
      <c r="D30" s="508">
        <v>313.56666666666666</v>
      </c>
      <c r="E30" s="508">
        <v>299.98333333333335</v>
      </c>
      <c r="F30" s="508">
        <v>291.9666666666667</v>
      </c>
      <c r="G30" s="508">
        <v>278.38333333333338</v>
      </c>
      <c r="H30" s="508">
        <v>321.58333333333331</v>
      </c>
      <c r="I30" s="508">
        <v>335.16666666666669</v>
      </c>
      <c r="J30" s="508">
        <v>343.18333333333328</v>
      </c>
      <c r="K30" s="507">
        <v>327.14999999999998</v>
      </c>
      <c r="L30" s="507">
        <v>305.55</v>
      </c>
      <c r="M30" s="507">
        <v>6.7602599999999997</v>
      </c>
    </row>
    <row r="31" spans="1:13">
      <c r="A31" s="254">
        <v>21</v>
      </c>
      <c r="B31" s="510" t="s">
        <v>736</v>
      </c>
      <c r="C31" s="507">
        <v>5779.75</v>
      </c>
      <c r="D31" s="508">
        <v>5795.5666666666666</v>
      </c>
      <c r="E31" s="508">
        <v>5610.1833333333334</v>
      </c>
      <c r="F31" s="508">
        <v>5440.6166666666668</v>
      </c>
      <c r="G31" s="508">
        <v>5255.2333333333336</v>
      </c>
      <c r="H31" s="508">
        <v>5965.1333333333332</v>
      </c>
      <c r="I31" s="508">
        <v>6150.5166666666664</v>
      </c>
      <c r="J31" s="508">
        <v>6320.083333333333</v>
      </c>
      <c r="K31" s="507">
        <v>5980.95</v>
      </c>
      <c r="L31" s="507">
        <v>5626</v>
      </c>
      <c r="M31" s="507">
        <v>0.47294000000000003</v>
      </c>
    </row>
    <row r="32" spans="1:13">
      <c r="A32" s="254">
        <v>22</v>
      </c>
      <c r="B32" s="510" t="s">
        <v>225</v>
      </c>
      <c r="C32" s="507">
        <v>1782.4</v>
      </c>
      <c r="D32" s="508">
        <v>1774.1333333333332</v>
      </c>
      <c r="E32" s="508">
        <v>1753.2666666666664</v>
      </c>
      <c r="F32" s="508">
        <v>1724.1333333333332</v>
      </c>
      <c r="G32" s="508">
        <v>1703.2666666666664</v>
      </c>
      <c r="H32" s="508">
        <v>1803.2666666666664</v>
      </c>
      <c r="I32" s="508">
        <v>1824.1333333333332</v>
      </c>
      <c r="J32" s="508">
        <v>1853.2666666666664</v>
      </c>
      <c r="K32" s="507">
        <v>1795</v>
      </c>
      <c r="L32" s="507">
        <v>1745</v>
      </c>
      <c r="M32" s="507">
        <v>0.91800000000000004</v>
      </c>
    </row>
    <row r="33" spans="1:13">
      <c r="A33" s="254">
        <v>23</v>
      </c>
      <c r="B33" s="510" t="s">
        <v>293</v>
      </c>
      <c r="C33" s="507">
        <v>2226.9499999999998</v>
      </c>
      <c r="D33" s="508">
        <v>2227.0333333333333</v>
      </c>
      <c r="E33" s="508">
        <v>2210.1666666666665</v>
      </c>
      <c r="F33" s="508">
        <v>2193.3833333333332</v>
      </c>
      <c r="G33" s="508">
        <v>2176.5166666666664</v>
      </c>
      <c r="H33" s="508">
        <v>2243.8166666666666</v>
      </c>
      <c r="I33" s="508">
        <v>2260.6833333333334</v>
      </c>
      <c r="J33" s="508">
        <v>2277.4666666666667</v>
      </c>
      <c r="K33" s="507">
        <v>2243.9</v>
      </c>
      <c r="L33" s="507">
        <v>2210.25</v>
      </c>
      <c r="M33" s="507">
        <v>0.18920000000000001</v>
      </c>
    </row>
    <row r="34" spans="1:13">
      <c r="A34" s="254">
        <v>24</v>
      </c>
      <c r="B34" s="510" t="s">
        <v>737</v>
      </c>
      <c r="C34" s="507">
        <v>101.1</v>
      </c>
      <c r="D34" s="508">
        <v>101.3</v>
      </c>
      <c r="E34" s="508">
        <v>99.8</v>
      </c>
      <c r="F34" s="508">
        <v>98.5</v>
      </c>
      <c r="G34" s="508">
        <v>97</v>
      </c>
      <c r="H34" s="508">
        <v>102.6</v>
      </c>
      <c r="I34" s="508">
        <v>104.1</v>
      </c>
      <c r="J34" s="508">
        <v>105.39999999999999</v>
      </c>
      <c r="K34" s="507">
        <v>102.8</v>
      </c>
      <c r="L34" s="507">
        <v>100</v>
      </c>
      <c r="M34" s="507">
        <v>2.88544</v>
      </c>
    </row>
    <row r="35" spans="1:13">
      <c r="A35" s="254">
        <v>25</v>
      </c>
      <c r="B35" s="510" t="s">
        <v>294</v>
      </c>
      <c r="C35" s="507">
        <v>938.2</v>
      </c>
      <c r="D35" s="508">
        <v>937.4</v>
      </c>
      <c r="E35" s="508">
        <v>927.8</v>
      </c>
      <c r="F35" s="508">
        <v>917.4</v>
      </c>
      <c r="G35" s="508">
        <v>907.8</v>
      </c>
      <c r="H35" s="508">
        <v>947.8</v>
      </c>
      <c r="I35" s="508">
        <v>957.40000000000009</v>
      </c>
      <c r="J35" s="508">
        <v>967.8</v>
      </c>
      <c r="K35" s="507">
        <v>947</v>
      </c>
      <c r="L35" s="507">
        <v>927</v>
      </c>
      <c r="M35" s="507">
        <v>4.7263299999999999</v>
      </c>
    </row>
    <row r="36" spans="1:13">
      <c r="A36" s="254">
        <v>26</v>
      </c>
      <c r="B36" s="510" t="s">
        <v>226</v>
      </c>
      <c r="C36" s="507">
        <v>2772.4</v>
      </c>
      <c r="D36" s="508">
        <v>2777.0333333333328</v>
      </c>
      <c r="E36" s="508">
        <v>2745.5666666666657</v>
      </c>
      <c r="F36" s="508">
        <v>2718.7333333333327</v>
      </c>
      <c r="G36" s="508">
        <v>2687.2666666666655</v>
      </c>
      <c r="H36" s="508">
        <v>2803.8666666666659</v>
      </c>
      <c r="I36" s="508">
        <v>2835.333333333333</v>
      </c>
      <c r="J36" s="508">
        <v>2862.1666666666661</v>
      </c>
      <c r="K36" s="507">
        <v>2808.5</v>
      </c>
      <c r="L36" s="507">
        <v>2750.2</v>
      </c>
      <c r="M36" s="507">
        <v>0.93079000000000001</v>
      </c>
    </row>
    <row r="37" spans="1:13">
      <c r="A37" s="254">
        <v>27</v>
      </c>
      <c r="B37" s="510" t="s">
        <v>738</v>
      </c>
      <c r="C37" s="507">
        <v>5067.6000000000004</v>
      </c>
      <c r="D37" s="508">
        <v>5067.4333333333334</v>
      </c>
      <c r="E37" s="508">
        <v>4981.4666666666672</v>
      </c>
      <c r="F37" s="508">
        <v>4895.3333333333339</v>
      </c>
      <c r="G37" s="508">
        <v>4809.3666666666677</v>
      </c>
      <c r="H37" s="508">
        <v>5153.5666666666666</v>
      </c>
      <c r="I37" s="508">
        <v>5239.5333333333319</v>
      </c>
      <c r="J37" s="508">
        <v>5325.6666666666661</v>
      </c>
      <c r="K37" s="507">
        <v>5153.3999999999996</v>
      </c>
      <c r="L37" s="507">
        <v>4981.3</v>
      </c>
      <c r="M37" s="507">
        <v>0.14132</v>
      </c>
    </row>
    <row r="38" spans="1:13">
      <c r="A38" s="254">
        <v>28</v>
      </c>
      <c r="B38" s="510" t="s">
        <v>800</v>
      </c>
      <c r="C38" s="507">
        <v>21.75</v>
      </c>
      <c r="D38" s="508">
        <v>22.05</v>
      </c>
      <c r="E38" s="508">
        <v>21.150000000000002</v>
      </c>
      <c r="F38" s="508">
        <v>20.55</v>
      </c>
      <c r="G38" s="508">
        <v>19.650000000000002</v>
      </c>
      <c r="H38" s="508">
        <v>22.650000000000002</v>
      </c>
      <c r="I38" s="508">
        <v>23.55</v>
      </c>
      <c r="J38" s="508">
        <v>24.150000000000002</v>
      </c>
      <c r="K38" s="507">
        <v>22.95</v>
      </c>
      <c r="L38" s="507">
        <v>21.45</v>
      </c>
      <c r="M38" s="507">
        <v>133.46798999999999</v>
      </c>
    </row>
    <row r="39" spans="1:13">
      <c r="A39" s="254">
        <v>29</v>
      </c>
      <c r="B39" s="510" t="s">
        <v>44</v>
      </c>
      <c r="C39" s="507">
        <v>887.6</v>
      </c>
      <c r="D39" s="508">
        <v>891.88333333333333</v>
      </c>
      <c r="E39" s="508">
        <v>875.66666666666663</v>
      </c>
      <c r="F39" s="508">
        <v>863.73333333333335</v>
      </c>
      <c r="G39" s="508">
        <v>847.51666666666665</v>
      </c>
      <c r="H39" s="508">
        <v>903.81666666666661</v>
      </c>
      <c r="I39" s="508">
        <v>920.0333333333333</v>
      </c>
      <c r="J39" s="508">
        <v>931.96666666666658</v>
      </c>
      <c r="K39" s="507">
        <v>908.1</v>
      </c>
      <c r="L39" s="507">
        <v>879.95</v>
      </c>
      <c r="M39" s="507">
        <v>6.0057400000000003</v>
      </c>
    </row>
    <row r="40" spans="1:13">
      <c r="A40" s="254">
        <v>30</v>
      </c>
      <c r="B40" s="510" t="s">
        <v>296</v>
      </c>
      <c r="C40" s="507">
        <v>3513</v>
      </c>
      <c r="D40" s="508">
        <v>3541.7666666666664</v>
      </c>
      <c r="E40" s="508">
        <v>3460.2333333333327</v>
      </c>
      <c r="F40" s="508">
        <v>3407.4666666666662</v>
      </c>
      <c r="G40" s="508">
        <v>3325.9333333333325</v>
      </c>
      <c r="H40" s="508">
        <v>3594.5333333333328</v>
      </c>
      <c r="I40" s="508">
        <v>3676.0666666666666</v>
      </c>
      <c r="J40" s="508">
        <v>3728.833333333333</v>
      </c>
      <c r="K40" s="507">
        <v>3623.3</v>
      </c>
      <c r="L40" s="507">
        <v>3489</v>
      </c>
      <c r="M40" s="507">
        <v>0.87668000000000001</v>
      </c>
    </row>
    <row r="41" spans="1:13">
      <c r="A41" s="254">
        <v>31</v>
      </c>
      <c r="B41" s="510" t="s">
        <v>45</v>
      </c>
      <c r="C41" s="507">
        <v>291.05</v>
      </c>
      <c r="D41" s="508">
        <v>289.84999999999997</v>
      </c>
      <c r="E41" s="508">
        <v>286.39999999999992</v>
      </c>
      <c r="F41" s="508">
        <v>281.74999999999994</v>
      </c>
      <c r="G41" s="508">
        <v>278.2999999999999</v>
      </c>
      <c r="H41" s="508">
        <v>294.49999999999994</v>
      </c>
      <c r="I41" s="508">
        <v>297.95</v>
      </c>
      <c r="J41" s="508">
        <v>302.59999999999997</v>
      </c>
      <c r="K41" s="507">
        <v>293.3</v>
      </c>
      <c r="L41" s="507">
        <v>285.2</v>
      </c>
      <c r="M41" s="507">
        <v>60.826219999999999</v>
      </c>
    </row>
    <row r="42" spans="1:13">
      <c r="A42" s="254">
        <v>32</v>
      </c>
      <c r="B42" s="510" t="s">
        <v>46</v>
      </c>
      <c r="C42" s="507">
        <v>2886.1</v>
      </c>
      <c r="D42" s="508">
        <v>2879.9166666666665</v>
      </c>
      <c r="E42" s="508">
        <v>2832.8833333333332</v>
      </c>
      <c r="F42" s="508">
        <v>2779.6666666666665</v>
      </c>
      <c r="G42" s="508">
        <v>2732.6333333333332</v>
      </c>
      <c r="H42" s="508">
        <v>2933.1333333333332</v>
      </c>
      <c r="I42" s="508">
        <v>2980.166666666667</v>
      </c>
      <c r="J42" s="508">
        <v>3033.3833333333332</v>
      </c>
      <c r="K42" s="507">
        <v>2926.95</v>
      </c>
      <c r="L42" s="507">
        <v>2826.7</v>
      </c>
      <c r="M42" s="507">
        <v>8.8318300000000001</v>
      </c>
    </row>
    <row r="43" spans="1:13">
      <c r="A43" s="254">
        <v>33</v>
      </c>
      <c r="B43" s="510" t="s">
        <v>47</v>
      </c>
      <c r="C43" s="507">
        <v>232.05</v>
      </c>
      <c r="D43" s="508">
        <v>233.03333333333333</v>
      </c>
      <c r="E43" s="508">
        <v>228.06666666666666</v>
      </c>
      <c r="F43" s="508">
        <v>224.08333333333334</v>
      </c>
      <c r="G43" s="508">
        <v>219.11666666666667</v>
      </c>
      <c r="H43" s="508">
        <v>237.01666666666665</v>
      </c>
      <c r="I43" s="508">
        <v>241.98333333333329</v>
      </c>
      <c r="J43" s="508">
        <v>245.96666666666664</v>
      </c>
      <c r="K43" s="507">
        <v>238</v>
      </c>
      <c r="L43" s="507">
        <v>229.05</v>
      </c>
      <c r="M43" s="507">
        <v>83.845590000000001</v>
      </c>
    </row>
    <row r="44" spans="1:13">
      <c r="A44" s="254">
        <v>34</v>
      </c>
      <c r="B44" s="510" t="s">
        <v>48</v>
      </c>
      <c r="C44" s="507">
        <v>123.4</v>
      </c>
      <c r="D44" s="508">
        <v>124.26666666666667</v>
      </c>
      <c r="E44" s="508">
        <v>120.58333333333333</v>
      </c>
      <c r="F44" s="508">
        <v>117.76666666666667</v>
      </c>
      <c r="G44" s="508">
        <v>114.08333333333333</v>
      </c>
      <c r="H44" s="508">
        <v>127.08333333333333</v>
      </c>
      <c r="I44" s="508">
        <v>130.76666666666665</v>
      </c>
      <c r="J44" s="508">
        <v>133.58333333333331</v>
      </c>
      <c r="K44" s="507">
        <v>127.95</v>
      </c>
      <c r="L44" s="507">
        <v>121.45</v>
      </c>
      <c r="M44" s="507">
        <v>246.41514000000001</v>
      </c>
    </row>
    <row r="45" spans="1:13">
      <c r="A45" s="254">
        <v>35</v>
      </c>
      <c r="B45" s="510" t="s">
        <v>297</v>
      </c>
      <c r="C45" s="507">
        <v>111.7</v>
      </c>
      <c r="D45" s="508">
        <v>112.48333333333333</v>
      </c>
      <c r="E45" s="508">
        <v>109.46666666666667</v>
      </c>
      <c r="F45" s="508">
        <v>107.23333333333333</v>
      </c>
      <c r="G45" s="508">
        <v>104.21666666666667</v>
      </c>
      <c r="H45" s="508">
        <v>114.71666666666667</v>
      </c>
      <c r="I45" s="508">
        <v>117.73333333333335</v>
      </c>
      <c r="J45" s="508">
        <v>119.96666666666667</v>
      </c>
      <c r="K45" s="507">
        <v>115.5</v>
      </c>
      <c r="L45" s="507">
        <v>110.25</v>
      </c>
      <c r="M45" s="507">
        <v>5.70899</v>
      </c>
    </row>
    <row r="46" spans="1:13">
      <c r="A46" s="254">
        <v>36</v>
      </c>
      <c r="B46" s="510" t="s">
        <v>50</v>
      </c>
      <c r="C46" s="507">
        <v>2422.6999999999998</v>
      </c>
      <c r="D46" s="508">
        <v>2420.9500000000003</v>
      </c>
      <c r="E46" s="508">
        <v>2397.9000000000005</v>
      </c>
      <c r="F46" s="508">
        <v>2373.1000000000004</v>
      </c>
      <c r="G46" s="508">
        <v>2350.0500000000006</v>
      </c>
      <c r="H46" s="508">
        <v>2445.7500000000005</v>
      </c>
      <c r="I46" s="508">
        <v>2468.8000000000006</v>
      </c>
      <c r="J46" s="508">
        <v>2493.6000000000004</v>
      </c>
      <c r="K46" s="507">
        <v>2444</v>
      </c>
      <c r="L46" s="507">
        <v>2396.15</v>
      </c>
      <c r="M46" s="507">
        <v>18.00442</v>
      </c>
    </row>
    <row r="47" spans="1:13">
      <c r="A47" s="254">
        <v>37</v>
      </c>
      <c r="B47" s="510" t="s">
        <v>298</v>
      </c>
      <c r="C47" s="507">
        <v>142.44999999999999</v>
      </c>
      <c r="D47" s="508">
        <v>142.48333333333332</v>
      </c>
      <c r="E47" s="508">
        <v>141.26666666666665</v>
      </c>
      <c r="F47" s="508">
        <v>140.08333333333334</v>
      </c>
      <c r="G47" s="508">
        <v>138.86666666666667</v>
      </c>
      <c r="H47" s="508">
        <v>143.66666666666663</v>
      </c>
      <c r="I47" s="508">
        <v>144.88333333333327</v>
      </c>
      <c r="J47" s="508">
        <v>146.06666666666661</v>
      </c>
      <c r="K47" s="507">
        <v>143.69999999999999</v>
      </c>
      <c r="L47" s="507">
        <v>141.30000000000001</v>
      </c>
      <c r="M47" s="507">
        <v>1.1848700000000001</v>
      </c>
    </row>
    <row r="48" spans="1:13">
      <c r="A48" s="254">
        <v>38</v>
      </c>
      <c r="B48" s="510" t="s">
        <v>299</v>
      </c>
      <c r="C48" s="507">
        <v>3414.5</v>
      </c>
      <c r="D48" s="508">
        <v>3425.6666666666665</v>
      </c>
      <c r="E48" s="508">
        <v>3388.833333333333</v>
      </c>
      <c r="F48" s="508">
        <v>3363.1666666666665</v>
      </c>
      <c r="G48" s="508">
        <v>3326.333333333333</v>
      </c>
      <c r="H48" s="508">
        <v>3451.333333333333</v>
      </c>
      <c r="I48" s="508">
        <v>3488.1666666666661</v>
      </c>
      <c r="J48" s="508">
        <v>3513.833333333333</v>
      </c>
      <c r="K48" s="507">
        <v>3462.5</v>
      </c>
      <c r="L48" s="507">
        <v>3400</v>
      </c>
      <c r="M48" s="507">
        <v>0.24343000000000001</v>
      </c>
    </row>
    <row r="49" spans="1:13">
      <c r="A49" s="254">
        <v>39</v>
      </c>
      <c r="B49" s="510" t="s">
        <v>300</v>
      </c>
      <c r="C49" s="507">
        <v>2348.5500000000002</v>
      </c>
      <c r="D49" s="508">
        <v>2346.8833333333332</v>
      </c>
      <c r="E49" s="508">
        <v>2323.7666666666664</v>
      </c>
      <c r="F49" s="508">
        <v>2298.9833333333331</v>
      </c>
      <c r="G49" s="508">
        <v>2275.8666666666663</v>
      </c>
      <c r="H49" s="508">
        <v>2371.6666666666665</v>
      </c>
      <c r="I49" s="508">
        <v>2394.7833333333333</v>
      </c>
      <c r="J49" s="508">
        <v>2419.5666666666666</v>
      </c>
      <c r="K49" s="507">
        <v>2370</v>
      </c>
      <c r="L49" s="507">
        <v>2322.1</v>
      </c>
      <c r="M49" s="507">
        <v>1.84233</v>
      </c>
    </row>
    <row r="50" spans="1:13">
      <c r="A50" s="254">
        <v>40</v>
      </c>
      <c r="B50" s="510" t="s">
        <v>301</v>
      </c>
      <c r="C50" s="507">
        <v>6735.6</v>
      </c>
      <c r="D50" s="508">
        <v>6730.2166666666672</v>
      </c>
      <c r="E50" s="508">
        <v>6675.3833333333341</v>
      </c>
      <c r="F50" s="508">
        <v>6615.166666666667</v>
      </c>
      <c r="G50" s="508">
        <v>6560.3333333333339</v>
      </c>
      <c r="H50" s="508">
        <v>6790.4333333333343</v>
      </c>
      <c r="I50" s="508">
        <v>6845.2666666666664</v>
      </c>
      <c r="J50" s="508">
        <v>6905.4833333333345</v>
      </c>
      <c r="K50" s="507">
        <v>6785.05</v>
      </c>
      <c r="L50" s="507">
        <v>6670</v>
      </c>
      <c r="M50" s="507">
        <v>0.17412</v>
      </c>
    </row>
    <row r="51" spans="1:13">
      <c r="A51" s="254">
        <v>41</v>
      </c>
      <c r="B51" s="510" t="s">
        <v>52</v>
      </c>
      <c r="C51" s="507">
        <v>852.95</v>
      </c>
      <c r="D51" s="508">
        <v>855.48333333333323</v>
      </c>
      <c r="E51" s="508">
        <v>840.96666666666647</v>
      </c>
      <c r="F51" s="508">
        <v>828.98333333333323</v>
      </c>
      <c r="G51" s="508">
        <v>814.46666666666647</v>
      </c>
      <c r="H51" s="508">
        <v>867.46666666666647</v>
      </c>
      <c r="I51" s="508">
        <v>881.98333333333312</v>
      </c>
      <c r="J51" s="508">
        <v>893.96666666666647</v>
      </c>
      <c r="K51" s="507">
        <v>870</v>
      </c>
      <c r="L51" s="507">
        <v>843.5</v>
      </c>
      <c r="M51" s="507">
        <v>10.888199999999999</v>
      </c>
    </row>
    <row r="52" spans="1:13">
      <c r="A52" s="254">
        <v>42</v>
      </c>
      <c r="B52" s="510" t="s">
        <v>302</v>
      </c>
      <c r="C52" s="507">
        <v>485.25</v>
      </c>
      <c r="D52" s="508">
        <v>489.08333333333331</v>
      </c>
      <c r="E52" s="508">
        <v>480.16666666666663</v>
      </c>
      <c r="F52" s="508">
        <v>475.08333333333331</v>
      </c>
      <c r="G52" s="508">
        <v>466.16666666666663</v>
      </c>
      <c r="H52" s="508">
        <v>494.16666666666663</v>
      </c>
      <c r="I52" s="508">
        <v>503.08333333333326</v>
      </c>
      <c r="J52" s="508">
        <v>508.16666666666663</v>
      </c>
      <c r="K52" s="507">
        <v>498</v>
      </c>
      <c r="L52" s="507">
        <v>484</v>
      </c>
      <c r="M52" s="507">
        <v>1.4713400000000001</v>
      </c>
    </row>
    <row r="53" spans="1:13">
      <c r="A53" s="254">
        <v>43</v>
      </c>
      <c r="B53" s="510" t="s">
        <v>227</v>
      </c>
      <c r="C53" s="507">
        <v>3151.85</v>
      </c>
      <c r="D53" s="508">
        <v>3175.4166666666665</v>
      </c>
      <c r="E53" s="508">
        <v>3096.583333333333</v>
      </c>
      <c r="F53" s="508">
        <v>3041.3166666666666</v>
      </c>
      <c r="G53" s="508">
        <v>2962.4833333333331</v>
      </c>
      <c r="H53" s="508">
        <v>3230.6833333333329</v>
      </c>
      <c r="I53" s="508">
        <v>3309.516666666666</v>
      </c>
      <c r="J53" s="508">
        <v>3364.7833333333328</v>
      </c>
      <c r="K53" s="507">
        <v>3254.25</v>
      </c>
      <c r="L53" s="507">
        <v>3120.15</v>
      </c>
      <c r="M53" s="507">
        <v>4.2368499999999996</v>
      </c>
    </row>
    <row r="54" spans="1:13">
      <c r="A54" s="254">
        <v>44</v>
      </c>
      <c r="B54" s="510" t="s">
        <v>54</v>
      </c>
      <c r="C54" s="507">
        <v>745.45</v>
      </c>
      <c r="D54" s="508">
        <v>748.05000000000007</v>
      </c>
      <c r="E54" s="508">
        <v>737.40000000000009</v>
      </c>
      <c r="F54" s="508">
        <v>729.35</v>
      </c>
      <c r="G54" s="508">
        <v>718.7</v>
      </c>
      <c r="H54" s="508">
        <v>756.10000000000014</v>
      </c>
      <c r="I54" s="508">
        <v>766.75</v>
      </c>
      <c r="J54" s="508">
        <v>774.80000000000018</v>
      </c>
      <c r="K54" s="507">
        <v>758.7</v>
      </c>
      <c r="L54" s="507">
        <v>740</v>
      </c>
      <c r="M54" s="507">
        <v>189.51683</v>
      </c>
    </row>
    <row r="55" spans="1:13">
      <c r="A55" s="254">
        <v>45</v>
      </c>
      <c r="B55" s="510" t="s">
        <v>303</v>
      </c>
      <c r="C55" s="507">
        <v>2286.1</v>
      </c>
      <c r="D55" s="508">
        <v>2297.0166666666669</v>
      </c>
      <c r="E55" s="508">
        <v>2228.0333333333338</v>
      </c>
      <c r="F55" s="508">
        <v>2169.9666666666667</v>
      </c>
      <c r="G55" s="508">
        <v>2100.9833333333336</v>
      </c>
      <c r="H55" s="508">
        <v>2355.0833333333339</v>
      </c>
      <c r="I55" s="508">
        <v>2424.0666666666666</v>
      </c>
      <c r="J55" s="508">
        <v>2482.1333333333341</v>
      </c>
      <c r="K55" s="507">
        <v>2366</v>
      </c>
      <c r="L55" s="507">
        <v>2238.9499999999998</v>
      </c>
      <c r="M55" s="507">
        <v>1.14307</v>
      </c>
    </row>
    <row r="56" spans="1:13">
      <c r="A56" s="254">
        <v>46</v>
      </c>
      <c r="B56" s="510" t="s">
        <v>304</v>
      </c>
      <c r="C56" s="507">
        <v>1344.15</v>
      </c>
      <c r="D56" s="508">
        <v>1403.7833333333335</v>
      </c>
      <c r="E56" s="508">
        <v>1265.366666666667</v>
      </c>
      <c r="F56" s="508">
        <v>1186.5833333333335</v>
      </c>
      <c r="G56" s="508">
        <v>1048.166666666667</v>
      </c>
      <c r="H56" s="508">
        <v>1482.5666666666671</v>
      </c>
      <c r="I56" s="508">
        <v>1620.9833333333336</v>
      </c>
      <c r="J56" s="508">
        <v>1699.7666666666671</v>
      </c>
      <c r="K56" s="507">
        <v>1542.2</v>
      </c>
      <c r="L56" s="507">
        <v>1325</v>
      </c>
      <c r="M56" s="507">
        <v>56.99342</v>
      </c>
    </row>
    <row r="57" spans="1:13">
      <c r="A57" s="254">
        <v>47</v>
      </c>
      <c r="B57" s="510" t="s">
        <v>305</v>
      </c>
      <c r="C57" s="507">
        <v>586.79999999999995</v>
      </c>
      <c r="D57" s="508">
        <v>587.15</v>
      </c>
      <c r="E57" s="508">
        <v>582.65</v>
      </c>
      <c r="F57" s="508">
        <v>578.5</v>
      </c>
      <c r="G57" s="508">
        <v>574</v>
      </c>
      <c r="H57" s="508">
        <v>591.29999999999995</v>
      </c>
      <c r="I57" s="508">
        <v>595.79999999999995</v>
      </c>
      <c r="J57" s="508">
        <v>599.94999999999993</v>
      </c>
      <c r="K57" s="507">
        <v>591.65</v>
      </c>
      <c r="L57" s="507">
        <v>583</v>
      </c>
      <c r="M57" s="507">
        <v>2.3026800000000001</v>
      </c>
    </row>
    <row r="58" spans="1:13">
      <c r="A58" s="254">
        <v>48</v>
      </c>
      <c r="B58" s="510" t="s">
        <v>55</v>
      </c>
      <c r="C58" s="507">
        <v>3798.75</v>
      </c>
      <c r="D58" s="508">
        <v>3801.4833333333336</v>
      </c>
      <c r="E58" s="508">
        <v>3773.2666666666673</v>
      </c>
      <c r="F58" s="508">
        <v>3747.7833333333338</v>
      </c>
      <c r="G58" s="508">
        <v>3719.5666666666675</v>
      </c>
      <c r="H58" s="508">
        <v>3826.9666666666672</v>
      </c>
      <c r="I58" s="508">
        <v>3855.1833333333334</v>
      </c>
      <c r="J58" s="508">
        <v>3880.666666666667</v>
      </c>
      <c r="K58" s="507">
        <v>3829.7</v>
      </c>
      <c r="L58" s="507">
        <v>3776</v>
      </c>
      <c r="M58" s="507">
        <v>5.2607100000000004</v>
      </c>
    </row>
    <row r="59" spans="1:13">
      <c r="A59" s="254">
        <v>49</v>
      </c>
      <c r="B59" s="510" t="s">
        <v>306</v>
      </c>
      <c r="C59" s="507">
        <v>265.10000000000002</v>
      </c>
      <c r="D59" s="508">
        <v>262.95</v>
      </c>
      <c r="E59" s="508">
        <v>258.64999999999998</v>
      </c>
      <c r="F59" s="508">
        <v>252.2</v>
      </c>
      <c r="G59" s="508">
        <v>247.89999999999998</v>
      </c>
      <c r="H59" s="508">
        <v>269.39999999999998</v>
      </c>
      <c r="I59" s="508">
        <v>273.70000000000005</v>
      </c>
      <c r="J59" s="508">
        <v>280.14999999999998</v>
      </c>
      <c r="K59" s="507">
        <v>267.25</v>
      </c>
      <c r="L59" s="507">
        <v>256.5</v>
      </c>
      <c r="M59" s="507">
        <v>22.432980000000001</v>
      </c>
    </row>
    <row r="60" spans="1:13" ht="12" customHeight="1">
      <c r="A60" s="254">
        <v>50</v>
      </c>
      <c r="B60" s="510" t="s">
        <v>307</v>
      </c>
      <c r="C60" s="507">
        <v>1010.6</v>
      </c>
      <c r="D60" s="508">
        <v>1010.4833333333332</v>
      </c>
      <c r="E60" s="508">
        <v>991.16666666666652</v>
      </c>
      <c r="F60" s="508">
        <v>971.73333333333323</v>
      </c>
      <c r="G60" s="508">
        <v>952.41666666666652</v>
      </c>
      <c r="H60" s="508">
        <v>1029.9166666666665</v>
      </c>
      <c r="I60" s="508">
        <v>1049.2333333333333</v>
      </c>
      <c r="J60" s="508">
        <v>1068.6666666666665</v>
      </c>
      <c r="K60" s="507">
        <v>1029.8</v>
      </c>
      <c r="L60" s="507">
        <v>991.05</v>
      </c>
      <c r="M60" s="507">
        <v>1.44469</v>
      </c>
    </row>
    <row r="61" spans="1:13">
      <c r="A61" s="254">
        <v>51</v>
      </c>
      <c r="B61" s="510" t="s">
        <v>58</v>
      </c>
      <c r="C61" s="507">
        <v>5415.05</v>
      </c>
      <c r="D61" s="508">
        <v>5398.3499999999995</v>
      </c>
      <c r="E61" s="508">
        <v>5351.6999999999989</v>
      </c>
      <c r="F61" s="508">
        <v>5288.3499999999995</v>
      </c>
      <c r="G61" s="508">
        <v>5241.6999999999989</v>
      </c>
      <c r="H61" s="508">
        <v>5461.6999999999989</v>
      </c>
      <c r="I61" s="508">
        <v>5508.3499999999985</v>
      </c>
      <c r="J61" s="508">
        <v>5571.6999999999989</v>
      </c>
      <c r="K61" s="507">
        <v>5445</v>
      </c>
      <c r="L61" s="507">
        <v>5335</v>
      </c>
      <c r="M61" s="507">
        <v>18.11496</v>
      </c>
    </row>
    <row r="62" spans="1:13">
      <c r="A62" s="254">
        <v>52</v>
      </c>
      <c r="B62" s="510" t="s">
        <v>57</v>
      </c>
      <c r="C62" s="507">
        <v>9969.15</v>
      </c>
      <c r="D62" s="508">
        <v>9983.1</v>
      </c>
      <c r="E62" s="508">
        <v>9846.25</v>
      </c>
      <c r="F62" s="508">
        <v>9723.35</v>
      </c>
      <c r="G62" s="508">
        <v>9586.5</v>
      </c>
      <c r="H62" s="508">
        <v>10106</v>
      </c>
      <c r="I62" s="508">
        <v>10242.850000000002</v>
      </c>
      <c r="J62" s="508">
        <v>10365.75</v>
      </c>
      <c r="K62" s="507">
        <v>10119.950000000001</v>
      </c>
      <c r="L62" s="507">
        <v>9860.2000000000007</v>
      </c>
      <c r="M62" s="507">
        <v>3.0621100000000001</v>
      </c>
    </row>
    <row r="63" spans="1:13">
      <c r="A63" s="254">
        <v>53</v>
      </c>
      <c r="B63" s="510" t="s">
        <v>228</v>
      </c>
      <c r="C63" s="507">
        <v>3615.85</v>
      </c>
      <c r="D63" s="508">
        <v>3609.8166666666671</v>
      </c>
      <c r="E63" s="508">
        <v>3594.6333333333341</v>
      </c>
      <c r="F63" s="508">
        <v>3573.416666666667</v>
      </c>
      <c r="G63" s="508">
        <v>3558.233333333334</v>
      </c>
      <c r="H63" s="508">
        <v>3631.0333333333342</v>
      </c>
      <c r="I63" s="508">
        <v>3646.2166666666676</v>
      </c>
      <c r="J63" s="508">
        <v>3667.4333333333343</v>
      </c>
      <c r="K63" s="507">
        <v>3625</v>
      </c>
      <c r="L63" s="507">
        <v>3588.6</v>
      </c>
      <c r="M63" s="507">
        <v>0.18151999999999999</v>
      </c>
    </row>
    <row r="64" spans="1:13">
      <c r="A64" s="254">
        <v>54</v>
      </c>
      <c r="B64" s="510" t="s">
        <v>59</v>
      </c>
      <c r="C64" s="507">
        <v>1584.75</v>
      </c>
      <c r="D64" s="508">
        <v>1590.8999999999999</v>
      </c>
      <c r="E64" s="508">
        <v>1567.9499999999998</v>
      </c>
      <c r="F64" s="508">
        <v>1551.1499999999999</v>
      </c>
      <c r="G64" s="508">
        <v>1528.1999999999998</v>
      </c>
      <c r="H64" s="508">
        <v>1607.6999999999998</v>
      </c>
      <c r="I64" s="508">
        <v>1630.65</v>
      </c>
      <c r="J64" s="508">
        <v>1647.4499999999998</v>
      </c>
      <c r="K64" s="507">
        <v>1613.85</v>
      </c>
      <c r="L64" s="507">
        <v>1574.1</v>
      </c>
      <c r="M64" s="507">
        <v>2.8369499999999999</v>
      </c>
    </row>
    <row r="65" spans="1:13">
      <c r="A65" s="254">
        <v>55</v>
      </c>
      <c r="B65" s="510" t="s">
        <v>308</v>
      </c>
      <c r="C65" s="507">
        <v>154.15</v>
      </c>
      <c r="D65" s="508">
        <v>158</v>
      </c>
      <c r="E65" s="508">
        <v>146.25</v>
      </c>
      <c r="F65" s="508">
        <v>138.35</v>
      </c>
      <c r="G65" s="508">
        <v>126.6</v>
      </c>
      <c r="H65" s="508">
        <v>165.9</v>
      </c>
      <c r="I65" s="508">
        <v>177.65</v>
      </c>
      <c r="J65" s="508">
        <v>185.55</v>
      </c>
      <c r="K65" s="507">
        <v>169.75</v>
      </c>
      <c r="L65" s="507">
        <v>150.1</v>
      </c>
      <c r="M65" s="507">
        <v>151.59761</v>
      </c>
    </row>
    <row r="66" spans="1:13">
      <c r="A66" s="254">
        <v>56</v>
      </c>
      <c r="B66" s="510" t="s">
        <v>309</v>
      </c>
      <c r="C66" s="507">
        <v>218.05</v>
      </c>
      <c r="D66" s="508">
        <v>219.11666666666667</v>
      </c>
      <c r="E66" s="508">
        <v>213.33333333333334</v>
      </c>
      <c r="F66" s="508">
        <v>208.61666666666667</v>
      </c>
      <c r="G66" s="508">
        <v>202.83333333333334</v>
      </c>
      <c r="H66" s="508">
        <v>223.83333333333334</v>
      </c>
      <c r="I66" s="508">
        <v>229.61666666666665</v>
      </c>
      <c r="J66" s="508">
        <v>234.33333333333334</v>
      </c>
      <c r="K66" s="507">
        <v>224.9</v>
      </c>
      <c r="L66" s="507">
        <v>214.4</v>
      </c>
      <c r="M66" s="507">
        <v>61.639470000000003</v>
      </c>
    </row>
    <row r="67" spans="1:13">
      <c r="A67" s="254">
        <v>57</v>
      </c>
      <c r="B67" s="510" t="s">
        <v>229</v>
      </c>
      <c r="C67" s="507">
        <v>350.9</v>
      </c>
      <c r="D67" s="508">
        <v>351.5333333333333</v>
      </c>
      <c r="E67" s="508">
        <v>345.16666666666663</v>
      </c>
      <c r="F67" s="508">
        <v>339.43333333333334</v>
      </c>
      <c r="G67" s="508">
        <v>333.06666666666666</v>
      </c>
      <c r="H67" s="508">
        <v>357.26666666666659</v>
      </c>
      <c r="I67" s="508">
        <v>363.63333333333327</v>
      </c>
      <c r="J67" s="508">
        <v>369.36666666666656</v>
      </c>
      <c r="K67" s="507">
        <v>357.9</v>
      </c>
      <c r="L67" s="507">
        <v>345.8</v>
      </c>
      <c r="M67" s="507">
        <v>52.140279999999997</v>
      </c>
    </row>
    <row r="68" spans="1:13">
      <c r="A68" s="254">
        <v>58</v>
      </c>
      <c r="B68" s="510" t="s">
        <v>60</v>
      </c>
      <c r="C68" s="507">
        <v>80.3</v>
      </c>
      <c r="D68" s="508">
        <v>80.533333333333331</v>
      </c>
      <c r="E68" s="508">
        <v>78.416666666666657</v>
      </c>
      <c r="F68" s="508">
        <v>76.533333333333331</v>
      </c>
      <c r="G68" s="508">
        <v>74.416666666666657</v>
      </c>
      <c r="H68" s="508">
        <v>82.416666666666657</v>
      </c>
      <c r="I68" s="508">
        <v>84.533333333333331</v>
      </c>
      <c r="J68" s="508">
        <v>86.416666666666657</v>
      </c>
      <c r="K68" s="507">
        <v>82.65</v>
      </c>
      <c r="L68" s="507">
        <v>78.650000000000006</v>
      </c>
      <c r="M68" s="507">
        <v>352.36058000000003</v>
      </c>
    </row>
    <row r="69" spans="1:13">
      <c r="A69" s="254">
        <v>59</v>
      </c>
      <c r="B69" s="510" t="s">
        <v>61</v>
      </c>
      <c r="C69" s="507">
        <v>77.900000000000006</v>
      </c>
      <c r="D69" s="508">
        <v>79.316666666666663</v>
      </c>
      <c r="E69" s="508">
        <v>75.833333333333329</v>
      </c>
      <c r="F69" s="508">
        <v>73.766666666666666</v>
      </c>
      <c r="G69" s="508">
        <v>70.283333333333331</v>
      </c>
      <c r="H69" s="508">
        <v>81.383333333333326</v>
      </c>
      <c r="I69" s="508">
        <v>84.866666666666674</v>
      </c>
      <c r="J69" s="508">
        <v>86.933333333333323</v>
      </c>
      <c r="K69" s="507">
        <v>82.8</v>
      </c>
      <c r="L69" s="507">
        <v>77.25</v>
      </c>
      <c r="M69" s="507">
        <v>65.775970000000001</v>
      </c>
    </row>
    <row r="70" spans="1:13">
      <c r="A70" s="254">
        <v>60</v>
      </c>
      <c r="B70" s="510" t="s">
        <v>310</v>
      </c>
      <c r="C70" s="507">
        <v>23</v>
      </c>
      <c r="D70" s="508">
        <v>23.633333333333336</v>
      </c>
      <c r="E70" s="508">
        <v>22.116666666666674</v>
      </c>
      <c r="F70" s="508">
        <v>21.233333333333338</v>
      </c>
      <c r="G70" s="508">
        <v>19.716666666666676</v>
      </c>
      <c r="H70" s="508">
        <v>24.516666666666673</v>
      </c>
      <c r="I70" s="508">
        <v>26.033333333333331</v>
      </c>
      <c r="J70" s="508">
        <v>26.916666666666671</v>
      </c>
      <c r="K70" s="507">
        <v>25.15</v>
      </c>
      <c r="L70" s="507">
        <v>22.75</v>
      </c>
      <c r="M70" s="507">
        <v>148.96969000000001</v>
      </c>
    </row>
    <row r="71" spans="1:13">
      <c r="A71" s="254">
        <v>61</v>
      </c>
      <c r="B71" s="510" t="s">
        <v>62</v>
      </c>
      <c r="C71" s="507">
        <v>1503.05</v>
      </c>
      <c r="D71" s="508">
        <v>1504.1833333333334</v>
      </c>
      <c r="E71" s="508">
        <v>1494.8666666666668</v>
      </c>
      <c r="F71" s="508">
        <v>1486.6833333333334</v>
      </c>
      <c r="G71" s="508">
        <v>1477.3666666666668</v>
      </c>
      <c r="H71" s="508">
        <v>1512.3666666666668</v>
      </c>
      <c r="I71" s="508">
        <v>1521.6833333333334</v>
      </c>
      <c r="J71" s="508">
        <v>1529.8666666666668</v>
      </c>
      <c r="K71" s="507">
        <v>1513.5</v>
      </c>
      <c r="L71" s="507">
        <v>1496</v>
      </c>
      <c r="M71" s="507">
        <v>4.64229</v>
      </c>
    </row>
    <row r="72" spans="1:13">
      <c r="A72" s="254">
        <v>62</v>
      </c>
      <c r="B72" s="510" t="s">
        <v>311</v>
      </c>
      <c r="C72" s="507">
        <v>5163.1000000000004</v>
      </c>
      <c r="D72" s="508">
        <v>5156.7</v>
      </c>
      <c r="E72" s="508">
        <v>5128.3999999999996</v>
      </c>
      <c r="F72" s="508">
        <v>5093.7</v>
      </c>
      <c r="G72" s="508">
        <v>5065.3999999999996</v>
      </c>
      <c r="H72" s="508">
        <v>5191.3999999999996</v>
      </c>
      <c r="I72" s="508">
        <v>5219.7000000000007</v>
      </c>
      <c r="J72" s="508">
        <v>5254.4</v>
      </c>
      <c r="K72" s="507">
        <v>5185</v>
      </c>
      <c r="L72" s="507">
        <v>5122</v>
      </c>
      <c r="M72" s="507">
        <v>0.32201999999999997</v>
      </c>
    </row>
    <row r="73" spans="1:13">
      <c r="A73" s="254">
        <v>63</v>
      </c>
      <c r="B73" s="510" t="s">
        <v>65</v>
      </c>
      <c r="C73" s="507">
        <v>715</v>
      </c>
      <c r="D73" s="508">
        <v>720.5333333333333</v>
      </c>
      <c r="E73" s="508">
        <v>707.46666666666658</v>
      </c>
      <c r="F73" s="508">
        <v>699.93333333333328</v>
      </c>
      <c r="G73" s="508">
        <v>686.86666666666656</v>
      </c>
      <c r="H73" s="508">
        <v>728.06666666666661</v>
      </c>
      <c r="I73" s="508">
        <v>741.13333333333321</v>
      </c>
      <c r="J73" s="508">
        <v>748.66666666666663</v>
      </c>
      <c r="K73" s="507">
        <v>733.6</v>
      </c>
      <c r="L73" s="507">
        <v>713</v>
      </c>
      <c r="M73" s="507">
        <v>12.82525</v>
      </c>
    </row>
    <row r="74" spans="1:13">
      <c r="A74" s="254">
        <v>64</v>
      </c>
      <c r="B74" s="510" t="s">
        <v>312</v>
      </c>
      <c r="C74" s="507">
        <v>366.25</v>
      </c>
      <c r="D74" s="508">
        <v>367.35000000000008</v>
      </c>
      <c r="E74" s="508">
        <v>363.75000000000017</v>
      </c>
      <c r="F74" s="508">
        <v>361.25000000000011</v>
      </c>
      <c r="G74" s="508">
        <v>357.6500000000002</v>
      </c>
      <c r="H74" s="508">
        <v>369.85000000000014</v>
      </c>
      <c r="I74" s="508">
        <v>373.45000000000005</v>
      </c>
      <c r="J74" s="508">
        <v>375.9500000000001</v>
      </c>
      <c r="K74" s="507">
        <v>370.95</v>
      </c>
      <c r="L74" s="507">
        <v>364.85</v>
      </c>
      <c r="M74" s="507">
        <v>1.94753</v>
      </c>
    </row>
    <row r="75" spans="1:13">
      <c r="A75" s="254">
        <v>65</v>
      </c>
      <c r="B75" s="510" t="s">
        <v>64</v>
      </c>
      <c r="C75" s="507">
        <v>140</v>
      </c>
      <c r="D75" s="508">
        <v>142.21666666666667</v>
      </c>
      <c r="E75" s="508">
        <v>137.03333333333333</v>
      </c>
      <c r="F75" s="508">
        <v>134.06666666666666</v>
      </c>
      <c r="G75" s="508">
        <v>128.88333333333333</v>
      </c>
      <c r="H75" s="508">
        <v>145.18333333333334</v>
      </c>
      <c r="I75" s="508">
        <v>150.36666666666667</v>
      </c>
      <c r="J75" s="508">
        <v>153.33333333333334</v>
      </c>
      <c r="K75" s="507">
        <v>147.4</v>
      </c>
      <c r="L75" s="507">
        <v>139.25</v>
      </c>
      <c r="M75" s="507">
        <v>123.71248</v>
      </c>
    </row>
    <row r="76" spans="1:13" s="13" customFormat="1">
      <c r="A76" s="254">
        <v>66</v>
      </c>
      <c r="B76" s="510" t="s">
        <v>66</v>
      </c>
      <c r="C76" s="507">
        <v>612.9</v>
      </c>
      <c r="D76" s="508">
        <v>616.56666666666672</v>
      </c>
      <c r="E76" s="508">
        <v>602.03333333333342</v>
      </c>
      <c r="F76" s="508">
        <v>591.16666666666674</v>
      </c>
      <c r="G76" s="508">
        <v>576.63333333333344</v>
      </c>
      <c r="H76" s="508">
        <v>627.43333333333339</v>
      </c>
      <c r="I76" s="508">
        <v>641.9666666666667</v>
      </c>
      <c r="J76" s="508">
        <v>652.83333333333337</v>
      </c>
      <c r="K76" s="507">
        <v>631.1</v>
      </c>
      <c r="L76" s="507">
        <v>605.70000000000005</v>
      </c>
      <c r="M76" s="507">
        <v>15.53213</v>
      </c>
    </row>
    <row r="77" spans="1:13" s="13" customFormat="1">
      <c r="A77" s="254">
        <v>67</v>
      </c>
      <c r="B77" s="510" t="s">
        <v>69</v>
      </c>
      <c r="C77" s="507">
        <v>54.85</v>
      </c>
      <c r="D77" s="508">
        <v>54.816666666666663</v>
      </c>
      <c r="E77" s="508">
        <v>53.133333333333326</v>
      </c>
      <c r="F77" s="508">
        <v>51.416666666666664</v>
      </c>
      <c r="G77" s="508">
        <v>49.733333333333327</v>
      </c>
      <c r="H77" s="508">
        <v>56.533333333333324</v>
      </c>
      <c r="I77" s="508">
        <v>58.216666666666661</v>
      </c>
      <c r="J77" s="508">
        <v>59.933333333333323</v>
      </c>
      <c r="K77" s="507">
        <v>56.5</v>
      </c>
      <c r="L77" s="507">
        <v>53.1</v>
      </c>
      <c r="M77" s="507">
        <v>1085.74936</v>
      </c>
    </row>
    <row r="78" spans="1:13" s="13" customFormat="1">
      <c r="A78" s="254">
        <v>68</v>
      </c>
      <c r="B78" s="510" t="s">
        <v>73</v>
      </c>
      <c r="C78" s="507">
        <v>445.9</v>
      </c>
      <c r="D78" s="508">
        <v>445.75</v>
      </c>
      <c r="E78" s="508">
        <v>437.5</v>
      </c>
      <c r="F78" s="508">
        <v>429.1</v>
      </c>
      <c r="G78" s="508">
        <v>420.85</v>
      </c>
      <c r="H78" s="508">
        <v>454.15</v>
      </c>
      <c r="I78" s="508">
        <v>462.4</v>
      </c>
      <c r="J78" s="508">
        <v>470.79999999999995</v>
      </c>
      <c r="K78" s="507">
        <v>454</v>
      </c>
      <c r="L78" s="507">
        <v>437.35</v>
      </c>
      <c r="M78" s="507">
        <v>1997.9095299999999</v>
      </c>
    </row>
    <row r="79" spans="1:13" s="13" customFormat="1">
      <c r="A79" s="254">
        <v>69</v>
      </c>
      <c r="B79" s="510" t="s">
        <v>739</v>
      </c>
      <c r="C79" s="507">
        <v>9897.35</v>
      </c>
      <c r="D79" s="508">
        <v>9941.15</v>
      </c>
      <c r="E79" s="508">
        <v>9816.1999999999989</v>
      </c>
      <c r="F79" s="508">
        <v>9735.0499999999993</v>
      </c>
      <c r="G79" s="508">
        <v>9610.0999999999985</v>
      </c>
      <c r="H79" s="508">
        <v>10022.299999999999</v>
      </c>
      <c r="I79" s="508">
        <v>10147.25</v>
      </c>
      <c r="J79" s="508">
        <v>10228.4</v>
      </c>
      <c r="K79" s="507">
        <v>10066.1</v>
      </c>
      <c r="L79" s="507">
        <v>9860</v>
      </c>
      <c r="M79" s="507">
        <v>1.643E-2</v>
      </c>
    </row>
    <row r="80" spans="1:13" s="13" customFormat="1">
      <c r="A80" s="254">
        <v>70</v>
      </c>
      <c r="B80" s="510" t="s">
        <v>68</v>
      </c>
      <c r="C80" s="507">
        <v>521.75</v>
      </c>
      <c r="D80" s="508">
        <v>522.68333333333328</v>
      </c>
      <c r="E80" s="508">
        <v>513.36666666666656</v>
      </c>
      <c r="F80" s="508">
        <v>504.98333333333323</v>
      </c>
      <c r="G80" s="508">
        <v>495.66666666666652</v>
      </c>
      <c r="H80" s="508">
        <v>531.06666666666661</v>
      </c>
      <c r="I80" s="508">
        <v>540.38333333333344</v>
      </c>
      <c r="J80" s="508">
        <v>548.76666666666665</v>
      </c>
      <c r="K80" s="507">
        <v>532</v>
      </c>
      <c r="L80" s="507">
        <v>514.29999999999995</v>
      </c>
      <c r="M80" s="507">
        <v>198.09833</v>
      </c>
    </row>
    <row r="81" spans="1:13" s="13" customFormat="1">
      <c r="A81" s="254">
        <v>71</v>
      </c>
      <c r="B81" s="510" t="s">
        <v>70</v>
      </c>
      <c r="C81" s="507">
        <v>389</v>
      </c>
      <c r="D81" s="508">
        <v>390.7</v>
      </c>
      <c r="E81" s="508">
        <v>383.9</v>
      </c>
      <c r="F81" s="508">
        <v>378.8</v>
      </c>
      <c r="G81" s="508">
        <v>372</v>
      </c>
      <c r="H81" s="508">
        <v>395.79999999999995</v>
      </c>
      <c r="I81" s="508">
        <v>402.6</v>
      </c>
      <c r="J81" s="508">
        <v>407.69999999999993</v>
      </c>
      <c r="K81" s="507">
        <v>397.5</v>
      </c>
      <c r="L81" s="507">
        <v>385.6</v>
      </c>
      <c r="M81" s="507">
        <v>26.054089999999999</v>
      </c>
    </row>
    <row r="82" spans="1:13" s="13" customFormat="1">
      <c r="A82" s="254">
        <v>72</v>
      </c>
      <c r="B82" s="510" t="s">
        <v>313</v>
      </c>
      <c r="C82" s="507">
        <v>868.15</v>
      </c>
      <c r="D82" s="508">
        <v>871.51666666666654</v>
      </c>
      <c r="E82" s="508">
        <v>856.73333333333312</v>
      </c>
      <c r="F82" s="508">
        <v>845.31666666666661</v>
      </c>
      <c r="G82" s="508">
        <v>830.53333333333319</v>
      </c>
      <c r="H82" s="508">
        <v>882.93333333333305</v>
      </c>
      <c r="I82" s="508">
        <v>897.71666666666658</v>
      </c>
      <c r="J82" s="508">
        <v>909.13333333333298</v>
      </c>
      <c r="K82" s="507">
        <v>886.3</v>
      </c>
      <c r="L82" s="507">
        <v>860.1</v>
      </c>
      <c r="M82" s="507">
        <v>2.2200799999999998</v>
      </c>
    </row>
    <row r="83" spans="1:13" s="13" customFormat="1">
      <c r="A83" s="254">
        <v>73</v>
      </c>
      <c r="B83" s="510" t="s">
        <v>314</v>
      </c>
      <c r="C83" s="507">
        <v>231.5</v>
      </c>
      <c r="D83" s="508">
        <v>230.06666666666669</v>
      </c>
      <c r="E83" s="508">
        <v>225.63333333333338</v>
      </c>
      <c r="F83" s="508">
        <v>219.76666666666668</v>
      </c>
      <c r="G83" s="508">
        <v>215.33333333333337</v>
      </c>
      <c r="H83" s="508">
        <v>235.93333333333339</v>
      </c>
      <c r="I83" s="508">
        <v>240.36666666666673</v>
      </c>
      <c r="J83" s="508">
        <v>246.23333333333341</v>
      </c>
      <c r="K83" s="507">
        <v>234.5</v>
      </c>
      <c r="L83" s="507">
        <v>224.2</v>
      </c>
      <c r="M83" s="507">
        <v>8.2505100000000002</v>
      </c>
    </row>
    <row r="84" spans="1:13" s="13" customFormat="1">
      <c r="A84" s="254">
        <v>74</v>
      </c>
      <c r="B84" s="510" t="s">
        <v>315</v>
      </c>
      <c r="C84" s="507">
        <v>168.9</v>
      </c>
      <c r="D84" s="508">
        <v>169.33333333333334</v>
      </c>
      <c r="E84" s="508">
        <v>164.76666666666668</v>
      </c>
      <c r="F84" s="508">
        <v>160.63333333333333</v>
      </c>
      <c r="G84" s="508">
        <v>156.06666666666666</v>
      </c>
      <c r="H84" s="508">
        <v>173.4666666666667</v>
      </c>
      <c r="I84" s="508">
        <v>178.03333333333336</v>
      </c>
      <c r="J84" s="508">
        <v>182.16666666666671</v>
      </c>
      <c r="K84" s="507">
        <v>173.9</v>
      </c>
      <c r="L84" s="507">
        <v>165.2</v>
      </c>
      <c r="M84" s="507">
        <v>6.9347899999999996</v>
      </c>
    </row>
    <row r="85" spans="1:13" s="13" customFormat="1">
      <c r="A85" s="254">
        <v>75</v>
      </c>
      <c r="B85" s="510" t="s">
        <v>316</v>
      </c>
      <c r="C85" s="507">
        <v>5224.8999999999996</v>
      </c>
      <c r="D85" s="508">
        <v>5208.8166666666666</v>
      </c>
      <c r="E85" s="508">
        <v>5118.6333333333332</v>
      </c>
      <c r="F85" s="508">
        <v>5012.3666666666668</v>
      </c>
      <c r="G85" s="508">
        <v>4922.1833333333334</v>
      </c>
      <c r="H85" s="508">
        <v>5315.083333333333</v>
      </c>
      <c r="I85" s="508">
        <v>5405.2666666666655</v>
      </c>
      <c r="J85" s="508">
        <v>5511.5333333333328</v>
      </c>
      <c r="K85" s="507">
        <v>5299</v>
      </c>
      <c r="L85" s="507">
        <v>5102.55</v>
      </c>
      <c r="M85" s="507">
        <v>0.94803999999999999</v>
      </c>
    </row>
    <row r="86" spans="1:13" s="13" customFormat="1">
      <c r="A86" s="254">
        <v>76</v>
      </c>
      <c r="B86" s="510" t="s">
        <v>317</v>
      </c>
      <c r="C86" s="507">
        <v>932.9</v>
      </c>
      <c r="D86" s="508">
        <v>934.23333333333323</v>
      </c>
      <c r="E86" s="508">
        <v>898.66666666666652</v>
      </c>
      <c r="F86" s="508">
        <v>864.43333333333328</v>
      </c>
      <c r="G86" s="508">
        <v>828.86666666666656</v>
      </c>
      <c r="H86" s="508">
        <v>968.46666666666647</v>
      </c>
      <c r="I86" s="508">
        <v>1004.0333333333333</v>
      </c>
      <c r="J86" s="508">
        <v>1038.2666666666664</v>
      </c>
      <c r="K86" s="507">
        <v>969.8</v>
      </c>
      <c r="L86" s="507">
        <v>900</v>
      </c>
      <c r="M86" s="507">
        <v>1.20455</v>
      </c>
    </row>
    <row r="87" spans="1:13" s="13" customFormat="1">
      <c r="A87" s="254">
        <v>77</v>
      </c>
      <c r="B87" s="510" t="s">
        <v>230</v>
      </c>
      <c r="C87" s="507">
        <v>1191.3</v>
      </c>
      <c r="D87" s="508">
        <v>1204.3</v>
      </c>
      <c r="E87" s="508">
        <v>1168.6499999999999</v>
      </c>
      <c r="F87" s="508">
        <v>1146</v>
      </c>
      <c r="G87" s="508">
        <v>1110.3499999999999</v>
      </c>
      <c r="H87" s="508">
        <v>1226.9499999999998</v>
      </c>
      <c r="I87" s="508">
        <v>1262.5999999999999</v>
      </c>
      <c r="J87" s="508">
        <v>1285.2499999999998</v>
      </c>
      <c r="K87" s="507">
        <v>1239.95</v>
      </c>
      <c r="L87" s="507">
        <v>1181.6500000000001</v>
      </c>
      <c r="M87" s="507">
        <v>0.76124999999999998</v>
      </c>
    </row>
    <row r="88" spans="1:13" s="13" customFormat="1">
      <c r="A88" s="254">
        <v>78</v>
      </c>
      <c r="B88" s="510" t="s">
        <v>318</v>
      </c>
      <c r="C88" s="507">
        <v>81.7</v>
      </c>
      <c r="D88" s="508">
        <v>82.2</v>
      </c>
      <c r="E88" s="508">
        <v>79.5</v>
      </c>
      <c r="F88" s="508">
        <v>77.3</v>
      </c>
      <c r="G88" s="508">
        <v>74.599999999999994</v>
      </c>
      <c r="H88" s="508">
        <v>84.4</v>
      </c>
      <c r="I88" s="508">
        <v>87.100000000000023</v>
      </c>
      <c r="J88" s="508">
        <v>89.300000000000011</v>
      </c>
      <c r="K88" s="507">
        <v>84.9</v>
      </c>
      <c r="L88" s="507">
        <v>80</v>
      </c>
      <c r="M88" s="507">
        <v>31.664909999999999</v>
      </c>
    </row>
    <row r="89" spans="1:13" s="13" customFormat="1">
      <c r="A89" s="254">
        <v>79</v>
      </c>
      <c r="B89" s="510" t="s">
        <v>71</v>
      </c>
      <c r="C89" s="507">
        <v>14998.55</v>
      </c>
      <c r="D89" s="508">
        <v>15034.916666666666</v>
      </c>
      <c r="E89" s="508">
        <v>14863.733333333332</v>
      </c>
      <c r="F89" s="508">
        <v>14728.916666666666</v>
      </c>
      <c r="G89" s="508">
        <v>14557.733333333332</v>
      </c>
      <c r="H89" s="508">
        <v>15169.733333333332</v>
      </c>
      <c r="I89" s="508">
        <v>15340.916666666666</v>
      </c>
      <c r="J89" s="508">
        <v>15475.733333333332</v>
      </c>
      <c r="K89" s="507">
        <v>15206.1</v>
      </c>
      <c r="L89" s="507">
        <v>14900.1</v>
      </c>
      <c r="M89" s="507">
        <v>0.31363999999999997</v>
      </c>
    </row>
    <row r="90" spans="1:13" s="13" customFormat="1">
      <c r="A90" s="254">
        <v>80</v>
      </c>
      <c r="B90" s="510" t="s">
        <v>319</v>
      </c>
      <c r="C90" s="507">
        <v>290.10000000000002</v>
      </c>
      <c r="D90" s="508">
        <v>288.41666666666669</v>
      </c>
      <c r="E90" s="508">
        <v>283.93333333333339</v>
      </c>
      <c r="F90" s="508">
        <v>277.76666666666671</v>
      </c>
      <c r="G90" s="508">
        <v>273.28333333333342</v>
      </c>
      <c r="H90" s="508">
        <v>294.58333333333337</v>
      </c>
      <c r="I90" s="508">
        <v>299.06666666666661</v>
      </c>
      <c r="J90" s="508">
        <v>305.23333333333335</v>
      </c>
      <c r="K90" s="507">
        <v>292.89999999999998</v>
      </c>
      <c r="L90" s="507">
        <v>282.25</v>
      </c>
      <c r="M90" s="507">
        <v>4.2743000000000002</v>
      </c>
    </row>
    <row r="91" spans="1:13" s="13" customFormat="1">
      <c r="A91" s="254">
        <v>81</v>
      </c>
      <c r="B91" s="510" t="s">
        <v>74</v>
      </c>
      <c r="C91" s="507">
        <v>3426.75</v>
      </c>
      <c r="D91" s="508">
        <v>3437.75</v>
      </c>
      <c r="E91" s="508">
        <v>3386.35</v>
      </c>
      <c r="F91" s="508">
        <v>3345.95</v>
      </c>
      <c r="G91" s="508">
        <v>3294.5499999999997</v>
      </c>
      <c r="H91" s="508">
        <v>3478.15</v>
      </c>
      <c r="I91" s="508">
        <v>3529.5499999999997</v>
      </c>
      <c r="J91" s="508">
        <v>3569.9500000000003</v>
      </c>
      <c r="K91" s="507">
        <v>3489.15</v>
      </c>
      <c r="L91" s="507">
        <v>3397.35</v>
      </c>
      <c r="M91" s="507">
        <v>5.8955599999999997</v>
      </c>
    </row>
    <row r="92" spans="1:13" s="13" customFormat="1">
      <c r="A92" s="254">
        <v>82</v>
      </c>
      <c r="B92" s="510" t="s">
        <v>320</v>
      </c>
      <c r="C92" s="507">
        <v>460.4</v>
      </c>
      <c r="D92" s="508">
        <v>462.15000000000003</v>
      </c>
      <c r="E92" s="508">
        <v>453.30000000000007</v>
      </c>
      <c r="F92" s="508">
        <v>446.20000000000005</v>
      </c>
      <c r="G92" s="508">
        <v>437.35000000000008</v>
      </c>
      <c r="H92" s="508">
        <v>469.25000000000006</v>
      </c>
      <c r="I92" s="508">
        <v>478.10000000000008</v>
      </c>
      <c r="J92" s="508">
        <v>485.20000000000005</v>
      </c>
      <c r="K92" s="507">
        <v>471</v>
      </c>
      <c r="L92" s="507">
        <v>455.05</v>
      </c>
      <c r="M92" s="507">
        <v>2.3925800000000002</v>
      </c>
    </row>
    <row r="93" spans="1:13" s="13" customFormat="1">
      <c r="A93" s="254">
        <v>83</v>
      </c>
      <c r="B93" s="510" t="s">
        <v>321</v>
      </c>
      <c r="C93" s="507">
        <v>264.55</v>
      </c>
      <c r="D93" s="508">
        <v>264.93333333333334</v>
      </c>
      <c r="E93" s="508">
        <v>261.7166666666667</v>
      </c>
      <c r="F93" s="508">
        <v>258.88333333333338</v>
      </c>
      <c r="G93" s="508">
        <v>255.66666666666674</v>
      </c>
      <c r="H93" s="508">
        <v>267.76666666666665</v>
      </c>
      <c r="I93" s="508">
        <v>270.98333333333323</v>
      </c>
      <c r="J93" s="508">
        <v>273.81666666666661</v>
      </c>
      <c r="K93" s="507">
        <v>268.14999999999998</v>
      </c>
      <c r="L93" s="507">
        <v>262.10000000000002</v>
      </c>
      <c r="M93" s="507">
        <v>4.1137100000000002</v>
      </c>
    </row>
    <row r="94" spans="1:13" s="13" customFormat="1">
      <c r="A94" s="254">
        <v>84</v>
      </c>
      <c r="B94" s="510" t="s">
        <v>80</v>
      </c>
      <c r="C94" s="507">
        <v>630.5</v>
      </c>
      <c r="D94" s="508">
        <v>631.31666666666672</v>
      </c>
      <c r="E94" s="508">
        <v>626.63333333333344</v>
      </c>
      <c r="F94" s="508">
        <v>622.76666666666677</v>
      </c>
      <c r="G94" s="508">
        <v>618.08333333333348</v>
      </c>
      <c r="H94" s="508">
        <v>635.18333333333339</v>
      </c>
      <c r="I94" s="508">
        <v>639.86666666666656</v>
      </c>
      <c r="J94" s="508">
        <v>643.73333333333335</v>
      </c>
      <c r="K94" s="507">
        <v>636</v>
      </c>
      <c r="L94" s="507">
        <v>627.45000000000005</v>
      </c>
      <c r="M94" s="507">
        <v>1.5984400000000001</v>
      </c>
    </row>
    <row r="95" spans="1:13" s="13" customFormat="1">
      <c r="A95" s="254">
        <v>85</v>
      </c>
      <c r="B95" s="510" t="s">
        <v>322</v>
      </c>
      <c r="C95" s="507">
        <v>1925.15</v>
      </c>
      <c r="D95" s="508">
        <v>1926.8833333333332</v>
      </c>
      <c r="E95" s="508">
        <v>1900.4666666666665</v>
      </c>
      <c r="F95" s="508">
        <v>1875.7833333333333</v>
      </c>
      <c r="G95" s="508">
        <v>1849.3666666666666</v>
      </c>
      <c r="H95" s="508">
        <v>1951.5666666666664</v>
      </c>
      <c r="I95" s="508">
        <v>1977.9833333333333</v>
      </c>
      <c r="J95" s="508">
        <v>2002.6666666666663</v>
      </c>
      <c r="K95" s="507">
        <v>1953.3</v>
      </c>
      <c r="L95" s="507">
        <v>1902.2</v>
      </c>
      <c r="M95" s="507">
        <v>0.61794000000000004</v>
      </c>
    </row>
    <row r="96" spans="1:13" s="13" customFormat="1">
      <c r="A96" s="254">
        <v>86</v>
      </c>
      <c r="B96" s="510" t="s">
        <v>783</v>
      </c>
      <c r="C96" s="507">
        <v>257.45</v>
      </c>
      <c r="D96" s="508">
        <v>261.5</v>
      </c>
      <c r="E96" s="508">
        <v>250.05</v>
      </c>
      <c r="F96" s="508">
        <v>242.65</v>
      </c>
      <c r="G96" s="508">
        <v>231.20000000000002</v>
      </c>
      <c r="H96" s="508">
        <v>268.89999999999998</v>
      </c>
      <c r="I96" s="508">
        <v>280.35000000000002</v>
      </c>
      <c r="J96" s="508">
        <v>287.75</v>
      </c>
      <c r="K96" s="507">
        <v>272.95</v>
      </c>
      <c r="L96" s="507">
        <v>254.1</v>
      </c>
      <c r="M96" s="507">
        <v>11.29219</v>
      </c>
    </row>
    <row r="97" spans="1:13" s="13" customFormat="1">
      <c r="A97" s="254">
        <v>87</v>
      </c>
      <c r="B97" s="510" t="s">
        <v>75</v>
      </c>
      <c r="C97" s="507">
        <v>443.55</v>
      </c>
      <c r="D97" s="508">
        <v>446.09999999999997</v>
      </c>
      <c r="E97" s="508">
        <v>438.99999999999994</v>
      </c>
      <c r="F97" s="508">
        <v>434.45</v>
      </c>
      <c r="G97" s="508">
        <v>427.34999999999997</v>
      </c>
      <c r="H97" s="508">
        <v>450.64999999999992</v>
      </c>
      <c r="I97" s="508">
        <v>457.74999999999994</v>
      </c>
      <c r="J97" s="508">
        <v>462.2999999999999</v>
      </c>
      <c r="K97" s="507">
        <v>453.2</v>
      </c>
      <c r="L97" s="507">
        <v>441.55</v>
      </c>
      <c r="M97" s="507">
        <v>19.556460000000001</v>
      </c>
    </row>
    <row r="98" spans="1:13" s="13" customFormat="1">
      <c r="A98" s="254">
        <v>88</v>
      </c>
      <c r="B98" s="510" t="s">
        <v>323</v>
      </c>
      <c r="C98" s="507">
        <v>540.85</v>
      </c>
      <c r="D98" s="508">
        <v>533.61666666666667</v>
      </c>
      <c r="E98" s="508">
        <v>522.23333333333335</v>
      </c>
      <c r="F98" s="508">
        <v>503.61666666666667</v>
      </c>
      <c r="G98" s="508">
        <v>492.23333333333335</v>
      </c>
      <c r="H98" s="508">
        <v>552.23333333333335</v>
      </c>
      <c r="I98" s="508">
        <v>563.61666666666679</v>
      </c>
      <c r="J98" s="508">
        <v>582.23333333333335</v>
      </c>
      <c r="K98" s="507">
        <v>545</v>
      </c>
      <c r="L98" s="507">
        <v>515</v>
      </c>
      <c r="M98" s="507">
        <v>27.776820000000001</v>
      </c>
    </row>
    <row r="99" spans="1:13" s="13" customFormat="1">
      <c r="A99" s="254">
        <v>89</v>
      </c>
      <c r="B99" s="510" t="s">
        <v>76</v>
      </c>
      <c r="C99" s="507">
        <v>159.94999999999999</v>
      </c>
      <c r="D99" s="508">
        <v>160.58333333333334</v>
      </c>
      <c r="E99" s="508">
        <v>156.91666666666669</v>
      </c>
      <c r="F99" s="508">
        <v>153.88333333333335</v>
      </c>
      <c r="G99" s="508">
        <v>150.2166666666667</v>
      </c>
      <c r="H99" s="508">
        <v>163.61666666666667</v>
      </c>
      <c r="I99" s="508">
        <v>167.28333333333336</v>
      </c>
      <c r="J99" s="508">
        <v>170.31666666666666</v>
      </c>
      <c r="K99" s="507">
        <v>164.25</v>
      </c>
      <c r="L99" s="507">
        <v>157.55000000000001</v>
      </c>
      <c r="M99" s="507">
        <v>151.22459000000001</v>
      </c>
    </row>
    <row r="100" spans="1:13" s="13" customFormat="1">
      <c r="A100" s="254">
        <v>90</v>
      </c>
      <c r="B100" s="510" t="s">
        <v>324</v>
      </c>
      <c r="C100" s="507">
        <v>456</v>
      </c>
      <c r="D100" s="508">
        <v>458.18333333333339</v>
      </c>
      <c r="E100" s="508">
        <v>452.4166666666668</v>
      </c>
      <c r="F100" s="508">
        <v>448.83333333333343</v>
      </c>
      <c r="G100" s="508">
        <v>443.06666666666683</v>
      </c>
      <c r="H100" s="508">
        <v>461.76666666666677</v>
      </c>
      <c r="I100" s="508">
        <v>467.53333333333342</v>
      </c>
      <c r="J100" s="508">
        <v>471.11666666666673</v>
      </c>
      <c r="K100" s="507">
        <v>463.95</v>
      </c>
      <c r="L100" s="507">
        <v>454.6</v>
      </c>
      <c r="M100" s="507">
        <v>0.86480000000000001</v>
      </c>
    </row>
    <row r="101" spans="1:13">
      <c r="A101" s="254">
        <v>91</v>
      </c>
      <c r="B101" s="510" t="s">
        <v>325</v>
      </c>
      <c r="C101" s="507">
        <v>346.65</v>
      </c>
      <c r="D101" s="508">
        <v>348.08333333333331</v>
      </c>
      <c r="E101" s="508">
        <v>343.71666666666664</v>
      </c>
      <c r="F101" s="508">
        <v>340.7833333333333</v>
      </c>
      <c r="G101" s="508">
        <v>336.41666666666663</v>
      </c>
      <c r="H101" s="508">
        <v>351.01666666666665</v>
      </c>
      <c r="I101" s="508">
        <v>355.38333333333333</v>
      </c>
      <c r="J101" s="508">
        <v>358.31666666666666</v>
      </c>
      <c r="K101" s="507">
        <v>352.45</v>
      </c>
      <c r="L101" s="507">
        <v>345.15</v>
      </c>
      <c r="M101" s="507">
        <v>0.63388999999999995</v>
      </c>
    </row>
    <row r="102" spans="1:13">
      <c r="A102" s="254">
        <v>92</v>
      </c>
      <c r="B102" s="510" t="s">
        <v>326</v>
      </c>
      <c r="C102" s="507">
        <v>489</v>
      </c>
      <c r="D102" s="508">
        <v>494.7166666666667</v>
      </c>
      <c r="E102" s="508">
        <v>479.53333333333342</v>
      </c>
      <c r="F102" s="508">
        <v>470.06666666666672</v>
      </c>
      <c r="G102" s="508">
        <v>454.88333333333344</v>
      </c>
      <c r="H102" s="508">
        <v>504.18333333333339</v>
      </c>
      <c r="I102" s="508">
        <v>519.36666666666667</v>
      </c>
      <c r="J102" s="508">
        <v>528.83333333333337</v>
      </c>
      <c r="K102" s="507">
        <v>509.9</v>
      </c>
      <c r="L102" s="507">
        <v>485.25</v>
      </c>
      <c r="M102" s="507">
        <v>1.2896300000000001</v>
      </c>
    </row>
    <row r="103" spans="1:13">
      <c r="A103" s="254">
        <v>93</v>
      </c>
      <c r="B103" s="510" t="s">
        <v>77</v>
      </c>
      <c r="C103" s="507">
        <v>135.30000000000001</v>
      </c>
      <c r="D103" s="508">
        <v>135.48333333333335</v>
      </c>
      <c r="E103" s="508">
        <v>134.56666666666669</v>
      </c>
      <c r="F103" s="508">
        <v>133.83333333333334</v>
      </c>
      <c r="G103" s="508">
        <v>132.91666666666669</v>
      </c>
      <c r="H103" s="508">
        <v>136.2166666666667</v>
      </c>
      <c r="I103" s="508">
        <v>137.13333333333333</v>
      </c>
      <c r="J103" s="508">
        <v>137.8666666666667</v>
      </c>
      <c r="K103" s="507">
        <v>136.4</v>
      </c>
      <c r="L103" s="507">
        <v>134.75</v>
      </c>
      <c r="M103" s="507">
        <v>7.7281300000000002</v>
      </c>
    </row>
    <row r="104" spans="1:13">
      <c r="A104" s="254">
        <v>94</v>
      </c>
      <c r="B104" s="510" t="s">
        <v>327</v>
      </c>
      <c r="C104" s="507">
        <v>1578.8</v>
      </c>
      <c r="D104" s="508">
        <v>1570.7</v>
      </c>
      <c r="E104" s="508">
        <v>1541.4</v>
      </c>
      <c r="F104" s="508">
        <v>1504</v>
      </c>
      <c r="G104" s="508">
        <v>1474.7</v>
      </c>
      <c r="H104" s="508">
        <v>1608.1000000000001</v>
      </c>
      <c r="I104" s="508">
        <v>1637.3999999999999</v>
      </c>
      <c r="J104" s="508">
        <v>1674.8000000000002</v>
      </c>
      <c r="K104" s="507">
        <v>1600</v>
      </c>
      <c r="L104" s="507">
        <v>1533.3</v>
      </c>
      <c r="M104" s="507">
        <v>1.32613</v>
      </c>
    </row>
    <row r="105" spans="1:13">
      <c r="A105" s="254">
        <v>95</v>
      </c>
      <c r="B105" s="510" t="s">
        <v>328</v>
      </c>
      <c r="C105" s="507">
        <v>19.350000000000001</v>
      </c>
      <c r="D105" s="508">
        <v>19.016666666666666</v>
      </c>
      <c r="E105" s="508">
        <v>18.583333333333332</v>
      </c>
      <c r="F105" s="508">
        <v>17.816666666666666</v>
      </c>
      <c r="G105" s="508">
        <v>17.383333333333333</v>
      </c>
      <c r="H105" s="508">
        <v>19.783333333333331</v>
      </c>
      <c r="I105" s="508">
        <v>20.216666666666669</v>
      </c>
      <c r="J105" s="508">
        <v>20.983333333333331</v>
      </c>
      <c r="K105" s="507">
        <v>19.45</v>
      </c>
      <c r="L105" s="507">
        <v>18.25</v>
      </c>
      <c r="M105" s="507">
        <v>231.79147</v>
      </c>
    </row>
    <row r="106" spans="1:13">
      <c r="A106" s="254">
        <v>96</v>
      </c>
      <c r="B106" s="510" t="s">
        <v>329</v>
      </c>
      <c r="C106" s="507">
        <v>589.25</v>
      </c>
      <c r="D106" s="508">
        <v>592.43333333333339</v>
      </c>
      <c r="E106" s="508">
        <v>579.96666666666681</v>
      </c>
      <c r="F106" s="508">
        <v>570.68333333333339</v>
      </c>
      <c r="G106" s="508">
        <v>558.21666666666681</v>
      </c>
      <c r="H106" s="508">
        <v>601.71666666666681</v>
      </c>
      <c r="I106" s="508">
        <v>614.18333333333351</v>
      </c>
      <c r="J106" s="508">
        <v>623.46666666666681</v>
      </c>
      <c r="K106" s="507">
        <v>604.9</v>
      </c>
      <c r="L106" s="507">
        <v>583.15</v>
      </c>
      <c r="M106" s="507">
        <v>5.5631500000000003</v>
      </c>
    </row>
    <row r="107" spans="1:13">
      <c r="A107" s="254">
        <v>97</v>
      </c>
      <c r="B107" s="510" t="s">
        <v>330</v>
      </c>
      <c r="C107" s="507">
        <v>317.85000000000002</v>
      </c>
      <c r="D107" s="508">
        <v>317.93333333333334</v>
      </c>
      <c r="E107" s="508">
        <v>310.4666666666667</v>
      </c>
      <c r="F107" s="508">
        <v>303.08333333333337</v>
      </c>
      <c r="G107" s="508">
        <v>295.61666666666673</v>
      </c>
      <c r="H107" s="508">
        <v>325.31666666666666</v>
      </c>
      <c r="I107" s="508">
        <v>332.78333333333325</v>
      </c>
      <c r="J107" s="508">
        <v>340.16666666666663</v>
      </c>
      <c r="K107" s="507">
        <v>325.39999999999998</v>
      </c>
      <c r="L107" s="507">
        <v>310.55</v>
      </c>
      <c r="M107" s="507">
        <v>1.61687</v>
      </c>
    </row>
    <row r="108" spans="1:13">
      <c r="A108" s="254">
        <v>98</v>
      </c>
      <c r="B108" s="510" t="s">
        <v>79</v>
      </c>
      <c r="C108" s="507">
        <v>488.5</v>
      </c>
      <c r="D108" s="508">
        <v>497.51666666666665</v>
      </c>
      <c r="E108" s="508">
        <v>476.18333333333328</v>
      </c>
      <c r="F108" s="508">
        <v>463.86666666666662</v>
      </c>
      <c r="G108" s="508">
        <v>442.53333333333325</v>
      </c>
      <c r="H108" s="508">
        <v>509.83333333333331</v>
      </c>
      <c r="I108" s="508">
        <v>531.16666666666674</v>
      </c>
      <c r="J108" s="508">
        <v>543.48333333333335</v>
      </c>
      <c r="K108" s="507">
        <v>518.85</v>
      </c>
      <c r="L108" s="507">
        <v>485.2</v>
      </c>
      <c r="M108" s="507">
        <v>6.06318</v>
      </c>
    </row>
    <row r="109" spans="1:13">
      <c r="A109" s="254">
        <v>99</v>
      </c>
      <c r="B109" s="510" t="s">
        <v>331</v>
      </c>
      <c r="C109" s="507">
        <v>4042.85</v>
      </c>
      <c r="D109" s="508">
        <v>4049.2833333333333</v>
      </c>
      <c r="E109" s="508">
        <v>3998.5666666666666</v>
      </c>
      <c r="F109" s="508">
        <v>3954.2833333333333</v>
      </c>
      <c r="G109" s="508">
        <v>3903.5666666666666</v>
      </c>
      <c r="H109" s="508">
        <v>4093.5666666666666</v>
      </c>
      <c r="I109" s="508">
        <v>4144.2833333333328</v>
      </c>
      <c r="J109" s="508">
        <v>4188.5666666666666</v>
      </c>
      <c r="K109" s="507">
        <v>4100</v>
      </c>
      <c r="L109" s="507">
        <v>4005</v>
      </c>
      <c r="M109" s="507">
        <v>0.26139000000000001</v>
      </c>
    </row>
    <row r="110" spans="1:13">
      <c r="A110" s="254">
        <v>100</v>
      </c>
      <c r="B110" s="510" t="s">
        <v>332</v>
      </c>
      <c r="C110" s="507">
        <v>178.25</v>
      </c>
      <c r="D110" s="508">
        <v>179.58333333333334</v>
      </c>
      <c r="E110" s="508">
        <v>175.16666666666669</v>
      </c>
      <c r="F110" s="508">
        <v>172.08333333333334</v>
      </c>
      <c r="G110" s="508">
        <v>167.66666666666669</v>
      </c>
      <c r="H110" s="508">
        <v>182.66666666666669</v>
      </c>
      <c r="I110" s="508">
        <v>187.08333333333337</v>
      </c>
      <c r="J110" s="508">
        <v>190.16666666666669</v>
      </c>
      <c r="K110" s="507">
        <v>184</v>
      </c>
      <c r="L110" s="507">
        <v>176.5</v>
      </c>
      <c r="M110" s="507">
        <v>1.8293999999999999</v>
      </c>
    </row>
    <row r="111" spans="1:13">
      <c r="A111" s="254">
        <v>101</v>
      </c>
      <c r="B111" s="510" t="s">
        <v>333</v>
      </c>
      <c r="C111" s="507">
        <v>236.4</v>
      </c>
      <c r="D111" s="508">
        <v>236.78333333333333</v>
      </c>
      <c r="E111" s="508">
        <v>233.66666666666666</v>
      </c>
      <c r="F111" s="508">
        <v>230.93333333333334</v>
      </c>
      <c r="G111" s="508">
        <v>227.81666666666666</v>
      </c>
      <c r="H111" s="508">
        <v>239.51666666666665</v>
      </c>
      <c r="I111" s="508">
        <v>242.63333333333333</v>
      </c>
      <c r="J111" s="508">
        <v>245.36666666666665</v>
      </c>
      <c r="K111" s="507">
        <v>239.9</v>
      </c>
      <c r="L111" s="507">
        <v>234.05</v>
      </c>
      <c r="M111" s="507">
        <v>10.444660000000001</v>
      </c>
    </row>
    <row r="112" spans="1:13">
      <c r="A112" s="254">
        <v>102</v>
      </c>
      <c r="B112" s="510" t="s">
        <v>334</v>
      </c>
      <c r="C112" s="507">
        <v>116.55</v>
      </c>
      <c r="D112" s="508">
        <v>117.56666666666666</v>
      </c>
      <c r="E112" s="508">
        <v>111.93333333333332</v>
      </c>
      <c r="F112" s="508">
        <v>107.31666666666666</v>
      </c>
      <c r="G112" s="508">
        <v>101.68333333333332</v>
      </c>
      <c r="H112" s="508">
        <v>122.18333333333332</v>
      </c>
      <c r="I112" s="508">
        <v>127.81666666666665</v>
      </c>
      <c r="J112" s="508">
        <v>132.43333333333334</v>
      </c>
      <c r="K112" s="507">
        <v>123.2</v>
      </c>
      <c r="L112" s="507">
        <v>112.95</v>
      </c>
      <c r="M112" s="507">
        <v>18.584289999999999</v>
      </c>
    </row>
    <row r="113" spans="1:13">
      <c r="A113" s="254">
        <v>103</v>
      </c>
      <c r="B113" s="510" t="s">
        <v>335</v>
      </c>
      <c r="C113" s="507">
        <v>598.1</v>
      </c>
      <c r="D113" s="508">
        <v>600.1</v>
      </c>
      <c r="E113" s="508">
        <v>591</v>
      </c>
      <c r="F113" s="508">
        <v>583.9</v>
      </c>
      <c r="G113" s="508">
        <v>574.79999999999995</v>
      </c>
      <c r="H113" s="508">
        <v>607.20000000000005</v>
      </c>
      <c r="I113" s="508">
        <v>616.30000000000018</v>
      </c>
      <c r="J113" s="508">
        <v>623.40000000000009</v>
      </c>
      <c r="K113" s="507">
        <v>609.20000000000005</v>
      </c>
      <c r="L113" s="507">
        <v>593</v>
      </c>
      <c r="M113" s="507">
        <v>0.34399999999999997</v>
      </c>
    </row>
    <row r="114" spans="1:13">
      <c r="A114" s="254">
        <v>104</v>
      </c>
      <c r="B114" s="510" t="s">
        <v>81</v>
      </c>
      <c r="C114" s="507">
        <v>544.4</v>
      </c>
      <c r="D114" s="508">
        <v>539.43333333333328</v>
      </c>
      <c r="E114" s="508">
        <v>529.96666666666658</v>
      </c>
      <c r="F114" s="508">
        <v>515.5333333333333</v>
      </c>
      <c r="G114" s="508">
        <v>506.06666666666661</v>
      </c>
      <c r="H114" s="508">
        <v>553.86666666666656</v>
      </c>
      <c r="I114" s="508">
        <v>563.33333333333326</v>
      </c>
      <c r="J114" s="508">
        <v>577.76666666666654</v>
      </c>
      <c r="K114" s="507">
        <v>548.9</v>
      </c>
      <c r="L114" s="507">
        <v>525</v>
      </c>
      <c r="M114" s="507">
        <v>47.813560000000003</v>
      </c>
    </row>
    <row r="115" spans="1:13">
      <c r="A115" s="254">
        <v>105</v>
      </c>
      <c r="B115" s="510" t="s">
        <v>82</v>
      </c>
      <c r="C115" s="507">
        <v>797</v>
      </c>
      <c r="D115" s="508">
        <v>801.93333333333339</v>
      </c>
      <c r="E115" s="508">
        <v>787.16666666666674</v>
      </c>
      <c r="F115" s="508">
        <v>777.33333333333337</v>
      </c>
      <c r="G115" s="508">
        <v>762.56666666666672</v>
      </c>
      <c r="H115" s="508">
        <v>811.76666666666677</v>
      </c>
      <c r="I115" s="508">
        <v>826.53333333333342</v>
      </c>
      <c r="J115" s="508">
        <v>836.36666666666679</v>
      </c>
      <c r="K115" s="507">
        <v>816.7</v>
      </c>
      <c r="L115" s="507">
        <v>792.1</v>
      </c>
      <c r="M115" s="507">
        <v>27.838249999999999</v>
      </c>
    </row>
    <row r="116" spans="1:13">
      <c r="A116" s="254">
        <v>106</v>
      </c>
      <c r="B116" s="510" t="s">
        <v>231</v>
      </c>
      <c r="C116" s="507">
        <v>171.75</v>
      </c>
      <c r="D116" s="508">
        <v>172.71666666666667</v>
      </c>
      <c r="E116" s="508">
        <v>166.03333333333333</v>
      </c>
      <c r="F116" s="508">
        <v>160.31666666666666</v>
      </c>
      <c r="G116" s="508">
        <v>153.63333333333333</v>
      </c>
      <c r="H116" s="508">
        <v>178.43333333333334</v>
      </c>
      <c r="I116" s="508">
        <v>185.11666666666667</v>
      </c>
      <c r="J116" s="508">
        <v>190.83333333333334</v>
      </c>
      <c r="K116" s="507">
        <v>179.4</v>
      </c>
      <c r="L116" s="507">
        <v>167</v>
      </c>
      <c r="M116" s="507">
        <v>57.46414</v>
      </c>
    </row>
    <row r="117" spans="1:13">
      <c r="A117" s="254">
        <v>107</v>
      </c>
      <c r="B117" s="510" t="s">
        <v>83</v>
      </c>
      <c r="C117" s="507">
        <v>151.69999999999999</v>
      </c>
      <c r="D117" s="508">
        <v>151.71666666666667</v>
      </c>
      <c r="E117" s="508">
        <v>148.48333333333335</v>
      </c>
      <c r="F117" s="508">
        <v>145.26666666666668</v>
      </c>
      <c r="G117" s="508">
        <v>142.03333333333336</v>
      </c>
      <c r="H117" s="508">
        <v>154.93333333333334</v>
      </c>
      <c r="I117" s="508">
        <v>158.16666666666663</v>
      </c>
      <c r="J117" s="508">
        <v>161.38333333333333</v>
      </c>
      <c r="K117" s="507">
        <v>154.94999999999999</v>
      </c>
      <c r="L117" s="507">
        <v>148.5</v>
      </c>
      <c r="M117" s="507">
        <v>146.21174999999999</v>
      </c>
    </row>
    <row r="118" spans="1:13">
      <c r="A118" s="254">
        <v>108</v>
      </c>
      <c r="B118" s="510" t="s">
        <v>336</v>
      </c>
      <c r="C118" s="507">
        <v>386.3</v>
      </c>
      <c r="D118" s="508">
        <v>390.34999999999997</v>
      </c>
      <c r="E118" s="508">
        <v>380.94999999999993</v>
      </c>
      <c r="F118" s="508">
        <v>375.59999999999997</v>
      </c>
      <c r="G118" s="508">
        <v>366.19999999999993</v>
      </c>
      <c r="H118" s="508">
        <v>395.69999999999993</v>
      </c>
      <c r="I118" s="508">
        <v>405.09999999999991</v>
      </c>
      <c r="J118" s="508">
        <v>410.44999999999993</v>
      </c>
      <c r="K118" s="507">
        <v>399.75</v>
      </c>
      <c r="L118" s="507">
        <v>385</v>
      </c>
      <c r="M118" s="507">
        <v>2.3694000000000002</v>
      </c>
    </row>
    <row r="119" spans="1:13">
      <c r="A119" s="254">
        <v>109</v>
      </c>
      <c r="B119" s="510" t="s">
        <v>823</v>
      </c>
      <c r="C119" s="507">
        <v>2582.8000000000002</v>
      </c>
      <c r="D119" s="508">
        <v>2569.6333333333332</v>
      </c>
      <c r="E119" s="508">
        <v>2508.2666666666664</v>
      </c>
      <c r="F119" s="508">
        <v>2433.7333333333331</v>
      </c>
      <c r="G119" s="508">
        <v>2372.3666666666663</v>
      </c>
      <c r="H119" s="508">
        <v>2644.1666666666665</v>
      </c>
      <c r="I119" s="508">
        <v>2705.5333333333333</v>
      </c>
      <c r="J119" s="508">
        <v>2780.0666666666666</v>
      </c>
      <c r="K119" s="507">
        <v>2631</v>
      </c>
      <c r="L119" s="507">
        <v>2495.1</v>
      </c>
      <c r="M119" s="507">
        <v>1.88462</v>
      </c>
    </row>
    <row r="120" spans="1:13">
      <c r="A120" s="254">
        <v>110</v>
      </c>
      <c r="B120" s="510" t="s">
        <v>84</v>
      </c>
      <c r="C120" s="507">
        <v>1635.75</v>
      </c>
      <c r="D120" s="508">
        <v>1634.3500000000001</v>
      </c>
      <c r="E120" s="508">
        <v>1616.4000000000003</v>
      </c>
      <c r="F120" s="508">
        <v>1597.0500000000002</v>
      </c>
      <c r="G120" s="508">
        <v>1579.1000000000004</v>
      </c>
      <c r="H120" s="508">
        <v>1653.7000000000003</v>
      </c>
      <c r="I120" s="508">
        <v>1671.65</v>
      </c>
      <c r="J120" s="508">
        <v>1691.0000000000002</v>
      </c>
      <c r="K120" s="507">
        <v>1652.3</v>
      </c>
      <c r="L120" s="507">
        <v>1615</v>
      </c>
      <c r="M120" s="507">
        <v>2.7871299999999999</v>
      </c>
    </row>
    <row r="121" spans="1:13">
      <c r="A121" s="254">
        <v>111</v>
      </c>
      <c r="B121" s="510" t="s">
        <v>85</v>
      </c>
      <c r="C121" s="507">
        <v>583.85</v>
      </c>
      <c r="D121" s="508">
        <v>589.13333333333333</v>
      </c>
      <c r="E121" s="508">
        <v>573.81666666666661</v>
      </c>
      <c r="F121" s="508">
        <v>563.7833333333333</v>
      </c>
      <c r="G121" s="508">
        <v>548.46666666666658</v>
      </c>
      <c r="H121" s="508">
        <v>599.16666666666663</v>
      </c>
      <c r="I121" s="508">
        <v>614.48333333333346</v>
      </c>
      <c r="J121" s="508">
        <v>624.51666666666665</v>
      </c>
      <c r="K121" s="507">
        <v>604.45000000000005</v>
      </c>
      <c r="L121" s="507">
        <v>579.1</v>
      </c>
      <c r="M121" s="507">
        <v>33.757680000000001</v>
      </c>
    </row>
    <row r="122" spans="1:13">
      <c r="A122" s="254">
        <v>112</v>
      </c>
      <c r="B122" s="510" t="s">
        <v>232</v>
      </c>
      <c r="C122" s="507">
        <v>776.8</v>
      </c>
      <c r="D122" s="508">
        <v>773.98333333333323</v>
      </c>
      <c r="E122" s="508">
        <v>768.16666666666652</v>
      </c>
      <c r="F122" s="508">
        <v>759.5333333333333</v>
      </c>
      <c r="G122" s="508">
        <v>753.71666666666658</v>
      </c>
      <c r="H122" s="508">
        <v>782.61666666666645</v>
      </c>
      <c r="I122" s="508">
        <v>788.43333333333328</v>
      </c>
      <c r="J122" s="508">
        <v>797.06666666666638</v>
      </c>
      <c r="K122" s="507">
        <v>779.8</v>
      </c>
      <c r="L122" s="507">
        <v>765.35</v>
      </c>
      <c r="M122" s="507">
        <v>2.88259</v>
      </c>
    </row>
    <row r="123" spans="1:13">
      <c r="A123" s="254">
        <v>113</v>
      </c>
      <c r="B123" s="510" t="s">
        <v>337</v>
      </c>
      <c r="C123" s="507">
        <v>700.1</v>
      </c>
      <c r="D123" s="508">
        <v>705.35</v>
      </c>
      <c r="E123" s="508">
        <v>691.75</v>
      </c>
      <c r="F123" s="508">
        <v>683.4</v>
      </c>
      <c r="G123" s="508">
        <v>669.8</v>
      </c>
      <c r="H123" s="508">
        <v>713.7</v>
      </c>
      <c r="I123" s="508">
        <v>727.30000000000018</v>
      </c>
      <c r="J123" s="508">
        <v>735.65000000000009</v>
      </c>
      <c r="K123" s="507">
        <v>718.95</v>
      </c>
      <c r="L123" s="507">
        <v>697</v>
      </c>
      <c r="M123" s="507">
        <v>0.90227999999999997</v>
      </c>
    </row>
    <row r="124" spans="1:13">
      <c r="A124" s="254">
        <v>114</v>
      </c>
      <c r="B124" s="510" t="s">
        <v>233</v>
      </c>
      <c r="C124" s="507">
        <v>414.05</v>
      </c>
      <c r="D124" s="508">
        <v>413.18333333333334</v>
      </c>
      <c r="E124" s="508">
        <v>409.86666666666667</v>
      </c>
      <c r="F124" s="508">
        <v>405.68333333333334</v>
      </c>
      <c r="G124" s="508">
        <v>402.36666666666667</v>
      </c>
      <c r="H124" s="508">
        <v>417.36666666666667</v>
      </c>
      <c r="I124" s="508">
        <v>420.68333333333339</v>
      </c>
      <c r="J124" s="508">
        <v>424.86666666666667</v>
      </c>
      <c r="K124" s="507">
        <v>416.5</v>
      </c>
      <c r="L124" s="507">
        <v>409</v>
      </c>
      <c r="M124" s="507">
        <v>23.39396</v>
      </c>
    </row>
    <row r="125" spans="1:13">
      <c r="A125" s="254">
        <v>115</v>
      </c>
      <c r="B125" s="510" t="s">
        <v>86</v>
      </c>
      <c r="C125" s="507">
        <v>857.5</v>
      </c>
      <c r="D125" s="508">
        <v>866.19999999999993</v>
      </c>
      <c r="E125" s="508">
        <v>843.94999999999982</v>
      </c>
      <c r="F125" s="508">
        <v>830.39999999999986</v>
      </c>
      <c r="G125" s="508">
        <v>808.14999999999975</v>
      </c>
      <c r="H125" s="508">
        <v>879.74999999999989</v>
      </c>
      <c r="I125" s="508">
        <v>902.00000000000011</v>
      </c>
      <c r="J125" s="508">
        <v>915.55</v>
      </c>
      <c r="K125" s="507">
        <v>888.45</v>
      </c>
      <c r="L125" s="507">
        <v>852.65</v>
      </c>
      <c r="M125" s="507">
        <v>10.327590000000001</v>
      </c>
    </row>
    <row r="126" spans="1:13">
      <c r="A126" s="254">
        <v>116</v>
      </c>
      <c r="B126" s="510" t="s">
        <v>338</v>
      </c>
      <c r="C126" s="507">
        <v>645.15</v>
      </c>
      <c r="D126" s="508">
        <v>651.38333333333333</v>
      </c>
      <c r="E126" s="508">
        <v>635.86666666666667</v>
      </c>
      <c r="F126" s="508">
        <v>626.58333333333337</v>
      </c>
      <c r="G126" s="508">
        <v>611.06666666666672</v>
      </c>
      <c r="H126" s="508">
        <v>660.66666666666663</v>
      </c>
      <c r="I126" s="508">
        <v>676.18333333333328</v>
      </c>
      <c r="J126" s="508">
        <v>685.46666666666658</v>
      </c>
      <c r="K126" s="507">
        <v>666.9</v>
      </c>
      <c r="L126" s="507">
        <v>642.1</v>
      </c>
      <c r="M126" s="507">
        <v>3.7027600000000001</v>
      </c>
    </row>
    <row r="127" spans="1:13">
      <c r="A127" s="254">
        <v>117</v>
      </c>
      <c r="B127" s="510" t="s">
        <v>339</v>
      </c>
      <c r="C127" s="507">
        <v>97.45</v>
      </c>
      <c r="D127" s="508">
        <v>97.883333333333326</v>
      </c>
      <c r="E127" s="508">
        <v>95.166666666666657</v>
      </c>
      <c r="F127" s="508">
        <v>92.883333333333326</v>
      </c>
      <c r="G127" s="508">
        <v>90.166666666666657</v>
      </c>
      <c r="H127" s="508">
        <v>100.16666666666666</v>
      </c>
      <c r="I127" s="508">
        <v>102.88333333333333</v>
      </c>
      <c r="J127" s="508">
        <v>105.16666666666666</v>
      </c>
      <c r="K127" s="507">
        <v>100.6</v>
      </c>
      <c r="L127" s="507">
        <v>95.6</v>
      </c>
      <c r="M127" s="507">
        <v>3.6699199999999998</v>
      </c>
    </row>
    <row r="128" spans="1:13">
      <c r="A128" s="254">
        <v>118</v>
      </c>
      <c r="B128" s="510" t="s">
        <v>340</v>
      </c>
      <c r="C128" s="507">
        <v>115.15</v>
      </c>
      <c r="D128" s="508">
        <v>115.58333333333333</v>
      </c>
      <c r="E128" s="508">
        <v>113.56666666666666</v>
      </c>
      <c r="F128" s="508">
        <v>111.98333333333333</v>
      </c>
      <c r="G128" s="508">
        <v>109.96666666666667</v>
      </c>
      <c r="H128" s="508">
        <v>117.16666666666666</v>
      </c>
      <c r="I128" s="508">
        <v>119.18333333333334</v>
      </c>
      <c r="J128" s="508">
        <v>120.76666666666665</v>
      </c>
      <c r="K128" s="507">
        <v>117.6</v>
      </c>
      <c r="L128" s="507">
        <v>114</v>
      </c>
      <c r="M128" s="507">
        <v>19.75939</v>
      </c>
    </row>
    <row r="129" spans="1:13">
      <c r="A129" s="254">
        <v>119</v>
      </c>
      <c r="B129" s="510" t="s">
        <v>341</v>
      </c>
      <c r="C129" s="507">
        <v>544.70000000000005</v>
      </c>
      <c r="D129" s="508">
        <v>543.80000000000007</v>
      </c>
      <c r="E129" s="508">
        <v>524.90000000000009</v>
      </c>
      <c r="F129" s="508">
        <v>505.1</v>
      </c>
      <c r="G129" s="508">
        <v>486.20000000000005</v>
      </c>
      <c r="H129" s="508">
        <v>563.60000000000014</v>
      </c>
      <c r="I129" s="508">
        <v>582.5</v>
      </c>
      <c r="J129" s="508">
        <v>602.30000000000018</v>
      </c>
      <c r="K129" s="507">
        <v>562.70000000000005</v>
      </c>
      <c r="L129" s="507">
        <v>524</v>
      </c>
      <c r="M129" s="507">
        <v>1.7322200000000001</v>
      </c>
    </row>
    <row r="130" spans="1:13">
      <c r="A130" s="254">
        <v>120</v>
      </c>
      <c r="B130" s="510" t="s">
        <v>92</v>
      </c>
      <c r="C130" s="507">
        <v>311.39999999999998</v>
      </c>
      <c r="D130" s="508">
        <v>313.7833333333333</v>
      </c>
      <c r="E130" s="508">
        <v>306.16666666666663</v>
      </c>
      <c r="F130" s="508">
        <v>300.93333333333334</v>
      </c>
      <c r="G130" s="508">
        <v>293.31666666666666</v>
      </c>
      <c r="H130" s="508">
        <v>319.01666666666659</v>
      </c>
      <c r="I130" s="508">
        <v>326.63333333333327</v>
      </c>
      <c r="J130" s="508">
        <v>331.86666666666656</v>
      </c>
      <c r="K130" s="507">
        <v>321.39999999999998</v>
      </c>
      <c r="L130" s="507">
        <v>308.55</v>
      </c>
      <c r="M130" s="507">
        <v>79.7667</v>
      </c>
    </row>
    <row r="131" spans="1:13">
      <c r="A131" s="254">
        <v>121</v>
      </c>
      <c r="B131" s="510" t="s">
        <v>87</v>
      </c>
      <c r="C131" s="507">
        <v>525.75</v>
      </c>
      <c r="D131" s="508">
        <v>525.30000000000007</v>
      </c>
      <c r="E131" s="508">
        <v>519.45000000000016</v>
      </c>
      <c r="F131" s="508">
        <v>513.15000000000009</v>
      </c>
      <c r="G131" s="508">
        <v>507.30000000000018</v>
      </c>
      <c r="H131" s="508">
        <v>531.60000000000014</v>
      </c>
      <c r="I131" s="508">
        <v>537.45000000000005</v>
      </c>
      <c r="J131" s="508">
        <v>543.75000000000011</v>
      </c>
      <c r="K131" s="507">
        <v>531.15</v>
      </c>
      <c r="L131" s="507">
        <v>519</v>
      </c>
      <c r="M131" s="507">
        <v>14.244870000000001</v>
      </c>
    </row>
    <row r="132" spans="1:13">
      <c r="A132" s="254">
        <v>122</v>
      </c>
      <c r="B132" s="510" t="s">
        <v>234</v>
      </c>
      <c r="C132" s="507">
        <v>1451.55</v>
      </c>
      <c r="D132" s="508">
        <v>1457.3333333333333</v>
      </c>
      <c r="E132" s="508">
        <v>1435.2166666666665</v>
      </c>
      <c r="F132" s="508">
        <v>1418.8833333333332</v>
      </c>
      <c r="G132" s="508">
        <v>1396.7666666666664</v>
      </c>
      <c r="H132" s="508">
        <v>1473.6666666666665</v>
      </c>
      <c r="I132" s="508">
        <v>1495.7833333333333</v>
      </c>
      <c r="J132" s="508">
        <v>1512.1166666666666</v>
      </c>
      <c r="K132" s="507">
        <v>1479.45</v>
      </c>
      <c r="L132" s="507">
        <v>1441</v>
      </c>
      <c r="M132" s="507">
        <v>2.2515700000000001</v>
      </c>
    </row>
    <row r="133" spans="1:13">
      <c r="A133" s="254">
        <v>123</v>
      </c>
      <c r="B133" s="510" t="s">
        <v>342</v>
      </c>
      <c r="C133" s="507">
        <v>1537.25</v>
      </c>
      <c r="D133" s="508">
        <v>1542.8833333333332</v>
      </c>
      <c r="E133" s="508">
        <v>1497.3666666666663</v>
      </c>
      <c r="F133" s="508">
        <v>1457.4833333333331</v>
      </c>
      <c r="G133" s="508">
        <v>1411.9666666666662</v>
      </c>
      <c r="H133" s="508">
        <v>1582.7666666666664</v>
      </c>
      <c r="I133" s="508">
        <v>1628.2833333333333</v>
      </c>
      <c r="J133" s="508">
        <v>1668.1666666666665</v>
      </c>
      <c r="K133" s="507">
        <v>1588.4</v>
      </c>
      <c r="L133" s="507">
        <v>1503</v>
      </c>
      <c r="M133" s="507">
        <v>8.3987499999999997</v>
      </c>
    </row>
    <row r="134" spans="1:13">
      <c r="A134" s="254">
        <v>124</v>
      </c>
      <c r="B134" s="510" t="s">
        <v>343</v>
      </c>
      <c r="C134" s="507">
        <v>166.05</v>
      </c>
      <c r="D134" s="508">
        <v>168.68333333333334</v>
      </c>
      <c r="E134" s="508">
        <v>161.36666666666667</v>
      </c>
      <c r="F134" s="508">
        <v>156.68333333333334</v>
      </c>
      <c r="G134" s="508">
        <v>149.36666666666667</v>
      </c>
      <c r="H134" s="508">
        <v>173.36666666666667</v>
      </c>
      <c r="I134" s="508">
        <v>180.68333333333334</v>
      </c>
      <c r="J134" s="508">
        <v>185.36666666666667</v>
      </c>
      <c r="K134" s="507">
        <v>176</v>
      </c>
      <c r="L134" s="507">
        <v>164</v>
      </c>
      <c r="M134" s="507">
        <v>24.55227</v>
      </c>
    </row>
    <row r="135" spans="1:13">
      <c r="A135" s="254">
        <v>125</v>
      </c>
      <c r="B135" s="510" t="s">
        <v>834</v>
      </c>
      <c r="C135" s="507">
        <v>303.2</v>
      </c>
      <c r="D135" s="508">
        <v>307.2</v>
      </c>
      <c r="E135" s="508">
        <v>296.09999999999997</v>
      </c>
      <c r="F135" s="508">
        <v>289</v>
      </c>
      <c r="G135" s="508">
        <v>277.89999999999998</v>
      </c>
      <c r="H135" s="508">
        <v>314.29999999999995</v>
      </c>
      <c r="I135" s="508">
        <v>325.39999999999998</v>
      </c>
      <c r="J135" s="508">
        <v>332.49999999999994</v>
      </c>
      <c r="K135" s="507">
        <v>318.3</v>
      </c>
      <c r="L135" s="507">
        <v>300.10000000000002</v>
      </c>
      <c r="M135" s="507">
        <v>12.37487</v>
      </c>
    </row>
    <row r="136" spans="1:13">
      <c r="A136" s="254">
        <v>126</v>
      </c>
      <c r="B136" s="510" t="s">
        <v>740</v>
      </c>
      <c r="C136" s="507">
        <v>719.35</v>
      </c>
      <c r="D136" s="508">
        <v>725.55000000000007</v>
      </c>
      <c r="E136" s="508">
        <v>711.15000000000009</v>
      </c>
      <c r="F136" s="508">
        <v>702.95</v>
      </c>
      <c r="G136" s="508">
        <v>688.55000000000007</v>
      </c>
      <c r="H136" s="508">
        <v>733.75000000000011</v>
      </c>
      <c r="I136" s="508">
        <v>748.15</v>
      </c>
      <c r="J136" s="508">
        <v>756.35000000000014</v>
      </c>
      <c r="K136" s="507">
        <v>739.95</v>
      </c>
      <c r="L136" s="507">
        <v>717.35</v>
      </c>
      <c r="M136" s="507">
        <v>0.28366000000000002</v>
      </c>
    </row>
    <row r="137" spans="1:13">
      <c r="A137" s="254">
        <v>127</v>
      </c>
      <c r="B137" s="510" t="s">
        <v>345</v>
      </c>
      <c r="C137" s="507">
        <v>646.95000000000005</v>
      </c>
      <c r="D137" s="508">
        <v>653.05000000000007</v>
      </c>
      <c r="E137" s="508">
        <v>635.10000000000014</v>
      </c>
      <c r="F137" s="508">
        <v>623.25000000000011</v>
      </c>
      <c r="G137" s="508">
        <v>605.30000000000018</v>
      </c>
      <c r="H137" s="508">
        <v>664.90000000000009</v>
      </c>
      <c r="I137" s="508">
        <v>682.85000000000014</v>
      </c>
      <c r="J137" s="508">
        <v>694.7</v>
      </c>
      <c r="K137" s="507">
        <v>671</v>
      </c>
      <c r="L137" s="507">
        <v>641.20000000000005</v>
      </c>
      <c r="M137" s="507">
        <v>2.0928200000000001</v>
      </c>
    </row>
    <row r="138" spans="1:13">
      <c r="A138" s="254">
        <v>128</v>
      </c>
      <c r="B138" s="510" t="s">
        <v>89</v>
      </c>
      <c r="C138" s="507">
        <v>11.3</v>
      </c>
      <c r="D138" s="508">
        <v>11.416666666666666</v>
      </c>
      <c r="E138" s="508">
        <v>11.083333333333332</v>
      </c>
      <c r="F138" s="508">
        <v>10.866666666666665</v>
      </c>
      <c r="G138" s="508">
        <v>10.533333333333331</v>
      </c>
      <c r="H138" s="508">
        <v>11.633333333333333</v>
      </c>
      <c r="I138" s="508">
        <v>11.966666666666665</v>
      </c>
      <c r="J138" s="508">
        <v>12.183333333333334</v>
      </c>
      <c r="K138" s="507">
        <v>11.75</v>
      </c>
      <c r="L138" s="507">
        <v>11.2</v>
      </c>
      <c r="M138" s="507">
        <v>84.881240000000005</v>
      </c>
    </row>
    <row r="139" spans="1:13">
      <c r="A139" s="254">
        <v>129</v>
      </c>
      <c r="B139" s="510" t="s">
        <v>346</v>
      </c>
      <c r="C139" s="507">
        <v>130.4</v>
      </c>
      <c r="D139" s="508">
        <v>133.05000000000001</v>
      </c>
      <c r="E139" s="508">
        <v>126.40000000000003</v>
      </c>
      <c r="F139" s="508">
        <v>122.40000000000003</v>
      </c>
      <c r="G139" s="508">
        <v>115.75000000000006</v>
      </c>
      <c r="H139" s="508">
        <v>137.05000000000001</v>
      </c>
      <c r="I139" s="508">
        <v>143.69999999999999</v>
      </c>
      <c r="J139" s="508">
        <v>147.69999999999999</v>
      </c>
      <c r="K139" s="507">
        <v>139.69999999999999</v>
      </c>
      <c r="L139" s="507">
        <v>129.05000000000001</v>
      </c>
      <c r="M139" s="507">
        <v>16.166229999999999</v>
      </c>
    </row>
    <row r="140" spans="1:13">
      <c r="A140" s="254">
        <v>130</v>
      </c>
      <c r="B140" s="510" t="s">
        <v>90</v>
      </c>
      <c r="C140" s="507">
        <v>3503.2</v>
      </c>
      <c r="D140" s="508">
        <v>3510.8333333333335</v>
      </c>
      <c r="E140" s="508">
        <v>3453.8666666666668</v>
      </c>
      <c r="F140" s="508">
        <v>3404.5333333333333</v>
      </c>
      <c r="G140" s="508">
        <v>3347.5666666666666</v>
      </c>
      <c r="H140" s="508">
        <v>3560.166666666667</v>
      </c>
      <c r="I140" s="508">
        <v>3617.1333333333332</v>
      </c>
      <c r="J140" s="508">
        <v>3666.4666666666672</v>
      </c>
      <c r="K140" s="507">
        <v>3567.8</v>
      </c>
      <c r="L140" s="507">
        <v>3461.5</v>
      </c>
      <c r="M140" s="507">
        <v>4.4227100000000004</v>
      </c>
    </row>
    <row r="141" spans="1:13">
      <c r="A141" s="254">
        <v>131</v>
      </c>
      <c r="B141" s="510" t="s">
        <v>347</v>
      </c>
      <c r="C141" s="507">
        <v>19511.349999999999</v>
      </c>
      <c r="D141" s="508">
        <v>19667.116666666665</v>
      </c>
      <c r="E141" s="508">
        <v>19044.23333333333</v>
      </c>
      <c r="F141" s="508">
        <v>18577.116666666665</v>
      </c>
      <c r="G141" s="508">
        <v>17954.23333333333</v>
      </c>
      <c r="H141" s="508">
        <v>20134.23333333333</v>
      </c>
      <c r="I141" s="508">
        <v>20757.116666666669</v>
      </c>
      <c r="J141" s="508">
        <v>21224.23333333333</v>
      </c>
      <c r="K141" s="507">
        <v>20290</v>
      </c>
      <c r="L141" s="507">
        <v>19200</v>
      </c>
      <c r="M141" s="507">
        <v>0.99609000000000003</v>
      </c>
    </row>
    <row r="142" spans="1:13">
      <c r="A142" s="254">
        <v>132</v>
      </c>
      <c r="B142" s="510" t="s">
        <v>348</v>
      </c>
      <c r="C142" s="507">
        <v>2362</v>
      </c>
      <c r="D142" s="508">
        <v>2346.8333333333335</v>
      </c>
      <c r="E142" s="508">
        <v>2323.666666666667</v>
      </c>
      <c r="F142" s="508">
        <v>2285.3333333333335</v>
      </c>
      <c r="G142" s="508">
        <v>2262.166666666667</v>
      </c>
      <c r="H142" s="508">
        <v>2385.166666666667</v>
      </c>
      <c r="I142" s="508">
        <v>2408.3333333333339</v>
      </c>
      <c r="J142" s="508">
        <v>2446.666666666667</v>
      </c>
      <c r="K142" s="507">
        <v>2370</v>
      </c>
      <c r="L142" s="507">
        <v>2308.5</v>
      </c>
      <c r="M142" s="507">
        <v>0.98333999999999999</v>
      </c>
    </row>
    <row r="143" spans="1:13">
      <c r="A143" s="254">
        <v>133</v>
      </c>
      <c r="B143" s="510" t="s">
        <v>93</v>
      </c>
      <c r="C143" s="507">
        <v>4448.3</v>
      </c>
      <c r="D143" s="508">
        <v>4461.5999999999995</v>
      </c>
      <c r="E143" s="508">
        <v>4403.1999999999989</v>
      </c>
      <c r="F143" s="508">
        <v>4358.0999999999995</v>
      </c>
      <c r="G143" s="508">
        <v>4299.6999999999989</v>
      </c>
      <c r="H143" s="508">
        <v>4506.6999999999989</v>
      </c>
      <c r="I143" s="508">
        <v>4565.0999999999985</v>
      </c>
      <c r="J143" s="508">
        <v>4610.1999999999989</v>
      </c>
      <c r="K143" s="507">
        <v>4520</v>
      </c>
      <c r="L143" s="507">
        <v>4416.5</v>
      </c>
      <c r="M143" s="507">
        <v>5.4311800000000003</v>
      </c>
    </row>
    <row r="144" spans="1:13">
      <c r="A144" s="254">
        <v>134</v>
      </c>
      <c r="B144" s="510" t="s">
        <v>349</v>
      </c>
      <c r="C144" s="507">
        <v>355.55</v>
      </c>
      <c r="D144" s="508">
        <v>357.08333333333331</v>
      </c>
      <c r="E144" s="508">
        <v>349.46666666666664</v>
      </c>
      <c r="F144" s="508">
        <v>343.38333333333333</v>
      </c>
      <c r="G144" s="508">
        <v>335.76666666666665</v>
      </c>
      <c r="H144" s="508">
        <v>363.16666666666663</v>
      </c>
      <c r="I144" s="508">
        <v>370.7833333333333</v>
      </c>
      <c r="J144" s="508">
        <v>376.86666666666662</v>
      </c>
      <c r="K144" s="507">
        <v>364.7</v>
      </c>
      <c r="L144" s="507">
        <v>351</v>
      </c>
      <c r="M144" s="507">
        <v>4.4759500000000001</v>
      </c>
    </row>
    <row r="145" spans="1:13">
      <c r="A145" s="254">
        <v>135</v>
      </c>
      <c r="B145" s="510" t="s">
        <v>350</v>
      </c>
      <c r="C145" s="507">
        <v>107.8</v>
      </c>
      <c r="D145" s="508">
        <v>107.81666666666668</v>
      </c>
      <c r="E145" s="508">
        <v>105.38333333333335</v>
      </c>
      <c r="F145" s="508">
        <v>102.96666666666668</v>
      </c>
      <c r="G145" s="508">
        <v>100.53333333333336</v>
      </c>
      <c r="H145" s="508">
        <v>110.23333333333335</v>
      </c>
      <c r="I145" s="508">
        <v>112.66666666666666</v>
      </c>
      <c r="J145" s="508">
        <v>115.08333333333334</v>
      </c>
      <c r="K145" s="507">
        <v>110.25</v>
      </c>
      <c r="L145" s="507">
        <v>105.4</v>
      </c>
      <c r="M145" s="507">
        <v>9.1299899999999994</v>
      </c>
    </row>
    <row r="146" spans="1:13">
      <c r="A146" s="254">
        <v>136</v>
      </c>
      <c r="B146" s="510" t="s">
        <v>835</v>
      </c>
      <c r="C146" s="507">
        <v>219.3</v>
      </c>
      <c r="D146" s="508">
        <v>220.71666666666667</v>
      </c>
      <c r="E146" s="508">
        <v>216.93333333333334</v>
      </c>
      <c r="F146" s="508">
        <v>214.56666666666666</v>
      </c>
      <c r="G146" s="508">
        <v>210.78333333333333</v>
      </c>
      <c r="H146" s="508">
        <v>223.08333333333334</v>
      </c>
      <c r="I146" s="508">
        <v>226.8666666666667</v>
      </c>
      <c r="J146" s="508">
        <v>229.23333333333335</v>
      </c>
      <c r="K146" s="507">
        <v>224.5</v>
      </c>
      <c r="L146" s="507">
        <v>218.35</v>
      </c>
      <c r="M146" s="507">
        <v>3.1964199999999998</v>
      </c>
    </row>
    <row r="147" spans="1:13">
      <c r="A147" s="254">
        <v>137</v>
      </c>
      <c r="B147" s="510" t="s">
        <v>742</v>
      </c>
      <c r="C147" s="507">
        <v>1867.3</v>
      </c>
      <c r="D147" s="508">
        <v>1871.7</v>
      </c>
      <c r="E147" s="508">
        <v>1858.4</v>
      </c>
      <c r="F147" s="508">
        <v>1849.5</v>
      </c>
      <c r="G147" s="508">
        <v>1836.2</v>
      </c>
      <c r="H147" s="508">
        <v>1880.6000000000001</v>
      </c>
      <c r="I147" s="508">
        <v>1893.8999999999999</v>
      </c>
      <c r="J147" s="508">
        <v>1902.8000000000002</v>
      </c>
      <c r="K147" s="507">
        <v>1885</v>
      </c>
      <c r="L147" s="507">
        <v>1862.8</v>
      </c>
      <c r="M147" s="507">
        <v>3.0609999999999998E-2</v>
      </c>
    </row>
    <row r="148" spans="1:13">
      <c r="A148" s="254">
        <v>138</v>
      </c>
      <c r="B148" s="510" t="s">
        <v>235</v>
      </c>
      <c r="C148" s="507">
        <v>78.75</v>
      </c>
      <c r="D148" s="508">
        <v>78.216666666666654</v>
      </c>
      <c r="E148" s="508">
        <v>75.733333333333306</v>
      </c>
      <c r="F148" s="508">
        <v>72.716666666666654</v>
      </c>
      <c r="G148" s="508">
        <v>70.233333333333306</v>
      </c>
      <c r="H148" s="508">
        <v>81.233333333333306</v>
      </c>
      <c r="I148" s="508">
        <v>83.716666666666654</v>
      </c>
      <c r="J148" s="508">
        <v>86.733333333333306</v>
      </c>
      <c r="K148" s="507">
        <v>80.7</v>
      </c>
      <c r="L148" s="507">
        <v>75.2</v>
      </c>
      <c r="M148" s="507">
        <v>77.309719999999999</v>
      </c>
    </row>
    <row r="149" spans="1:13">
      <c r="A149" s="254">
        <v>139</v>
      </c>
      <c r="B149" s="510" t="s">
        <v>94</v>
      </c>
      <c r="C149" s="507">
        <v>2592.6999999999998</v>
      </c>
      <c r="D149" s="508">
        <v>2594.6666666666665</v>
      </c>
      <c r="E149" s="508">
        <v>2571.0333333333328</v>
      </c>
      <c r="F149" s="508">
        <v>2549.3666666666663</v>
      </c>
      <c r="G149" s="508">
        <v>2525.7333333333327</v>
      </c>
      <c r="H149" s="508">
        <v>2616.333333333333</v>
      </c>
      <c r="I149" s="508">
        <v>2639.9666666666672</v>
      </c>
      <c r="J149" s="508">
        <v>2661.6333333333332</v>
      </c>
      <c r="K149" s="507">
        <v>2618.3000000000002</v>
      </c>
      <c r="L149" s="507">
        <v>2573</v>
      </c>
      <c r="M149" s="507">
        <v>6.7791499999999996</v>
      </c>
    </row>
    <row r="150" spans="1:13">
      <c r="A150" s="254">
        <v>140</v>
      </c>
      <c r="B150" s="510" t="s">
        <v>351</v>
      </c>
      <c r="C150" s="507">
        <v>204.5</v>
      </c>
      <c r="D150" s="508">
        <v>205.70000000000002</v>
      </c>
      <c r="E150" s="508">
        <v>199.80000000000004</v>
      </c>
      <c r="F150" s="508">
        <v>195.10000000000002</v>
      </c>
      <c r="G150" s="508">
        <v>189.20000000000005</v>
      </c>
      <c r="H150" s="508">
        <v>210.40000000000003</v>
      </c>
      <c r="I150" s="508">
        <v>216.3</v>
      </c>
      <c r="J150" s="508">
        <v>221.00000000000003</v>
      </c>
      <c r="K150" s="507">
        <v>211.6</v>
      </c>
      <c r="L150" s="507">
        <v>201</v>
      </c>
      <c r="M150" s="507">
        <v>22.05294</v>
      </c>
    </row>
    <row r="151" spans="1:13">
      <c r="A151" s="254">
        <v>141</v>
      </c>
      <c r="B151" s="510" t="s">
        <v>236</v>
      </c>
      <c r="C151" s="507">
        <v>477.85</v>
      </c>
      <c r="D151" s="508">
        <v>475.5</v>
      </c>
      <c r="E151" s="508">
        <v>465.35</v>
      </c>
      <c r="F151" s="508">
        <v>452.85</v>
      </c>
      <c r="G151" s="508">
        <v>442.70000000000005</v>
      </c>
      <c r="H151" s="508">
        <v>488</v>
      </c>
      <c r="I151" s="508">
        <v>498.15</v>
      </c>
      <c r="J151" s="508">
        <v>510.65</v>
      </c>
      <c r="K151" s="507">
        <v>485.65</v>
      </c>
      <c r="L151" s="507">
        <v>463</v>
      </c>
      <c r="M151" s="507">
        <v>8.2974300000000003</v>
      </c>
    </row>
    <row r="152" spans="1:13">
      <c r="A152" s="254">
        <v>142</v>
      </c>
      <c r="B152" s="510" t="s">
        <v>237</v>
      </c>
      <c r="C152" s="507">
        <v>1391.5</v>
      </c>
      <c r="D152" s="508">
        <v>1392.3166666666666</v>
      </c>
      <c r="E152" s="508">
        <v>1377.1833333333332</v>
      </c>
      <c r="F152" s="508">
        <v>1362.8666666666666</v>
      </c>
      <c r="G152" s="508">
        <v>1347.7333333333331</v>
      </c>
      <c r="H152" s="508">
        <v>1406.6333333333332</v>
      </c>
      <c r="I152" s="508">
        <v>1421.7666666666664</v>
      </c>
      <c r="J152" s="508">
        <v>1436.0833333333333</v>
      </c>
      <c r="K152" s="507">
        <v>1407.45</v>
      </c>
      <c r="L152" s="507">
        <v>1378</v>
      </c>
      <c r="M152" s="507">
        <v>0.53139000000000003</v>
      </c>
    </row>
    <row r="153" spans="1:13">
      <c r="A153" s="254">
        <v>143</v>
      </c>
      <c r="B153" s="510" t="s">
        <v>238</v>
      </c>
      <c r="C153" s="507">
        <v>83</v>
      </c>
      <c r="D153" s="508">
        <v>83.36666666666666</v>
      </c>
      <c r="E153" s="508">
        <v>80.883333333333326</v>
      </c>
      <c r="F153" s="508">
        <v>78.766666666666666</v>
      </c>
      <c r="G153" s="508">
        <v>76.283333333333331</v>
      </c>
      <c r="H153" s="508">
        <v>85.48333333333332</v>
      </c>
      <c r="I153" s="508">
        <v>87.96666666666664</v>
      </c>
      <c r="J153" s="508">
        <v>90.083333333333314</v>
      </c>
      <c r="K153" s="507">
        <v>85.85</v>
      </c>
      <c r="L153" s="507">
        <v>81.25</v>
      </c>
      <c r="M153" s="507">
        <v>41.449869999999997</v>
      </c>
    </row>
    <row r="154" spans="1:13">
      <c r="A154" s="254">
        <v>144</v>
      </c>
      <c r="B154" s="510" t="s">
        <v>95</v>
      </c>
      <c r="C154" s="507">
        <v>90.25</v>
      </c>
      <c r="D154" s="508">
        <v>92.600000000000009</v>
      </c>
      <c r="E154" s="508">
        <v>87.200000000000017</v>
      </c>
      <c r="F154" s="508">
        <v>84.15</v>
      </c>
      <c r="G154" s="508">
        <v>78.750000000000014</v>
      </c>
      <c r="H154" s="508">
        <v>95.65000000000002</v>
      </c>
      <c r="I154" s="508">
        <v>101.05000000000003</v>
      </c>
      <c r="J154" s="508">
        <v>104.10000000000002</v>
      </c>
      <c r="K154" s="507">
        <v>98</v>
      </c>
      <c r="L154" s="507">
        <v>89.55</v>
      </c>
      <c r="M154" s="507">
        <v>37.857089999999999</v>
      </c>
    </row>
    <row r="155" spans="1:13">
      <c r="A155" s="254">
        <v>145</v>
      </c>
      <c r="B155" s="510" t="s">
        <v>352</v>
      </c>
      <c r="C155" s="507">
        <v>582.20000000000005</v>
      </c>
      <c r="D155" s="508">
        <v>579.4</v>
      </c>
      <c r="E155" s="508">
        <v>572.79999999999995</v>
      </c>
      <c r="F155" s="508">
        <v>563.4</v>
      </c>
      <c r="G155" s="508">
        <v>556.79999999999995</v>
      </c>
      <c r="H155" s="508">
        <v>588.79999999999995</v>
      </c>
      <c r="I155" s="508">
        <v>595.40000000000009</v>
      </c>
      <c r="J155" s="508">
        <v>604.79999999999995</v>
      </c>
      <c r="K155" s="507">
        <v>586</v>
      </c>
      <c r="L155" s="507">
        <v>570</v>
      </c>
      <c r="M155" s="507">
        <v>1.13243</v>
      </c>
    </row>
    <row r="156" spans="1:13">
      <c r="A156" s="254">
        <v>146</v>
      </c>
      <c r="B156" s="510" t="s">
        <v>96</v>
      </c>
      <c r="C156" s="507">
        <v>1362.6</v>
      </c>
      <c r="D156" s="508">
        <v>1357.3666666666666</v>
      </c>
      <c r="E156" s="508">
        <v>1345.7333333333331</v>
      </c>
      <c r="F156" s="508">
        <v>1328.8666666666666</v>
      </c>
      <c r="G156" s="508">
        <v>1317.2333333333331</v>
      </c>
      <c r="H156" s="508">
        <v>1374.2333333333331</v>
      </c>
      <c r="I156" s="508">
        <v>1385.8666666666668</v>
      </c>
      <c r="J156" s="508">
        <v>1402.7333333333331</v>
      </c>
      <c r="K156" s="507">
        <v>1369</v>
      </c>
      <c r="L156" s="507">
        <v>1340.5</v>
      </c>
      <c r="M156" s="507">
        <v>13.21433</v>
      </c>
    </row>
    <row r="157" spans="1:13">
      <c r="A157" s="254">
        <v>147</v>
      </c>
      <c r="B157" s="510" t="s">
        <v>97</v>
      </c>
      <c r="C157" s="507">
        <v>203.1</v>
      </c>
      <c r="D157" s="508">
        <v>204.26666666666665</v>
      </c>
      <c r="E157" s="508">
        <v>201.0333333333333</v>
      </c>
      <c r="F157" s="508">
        <v>198.96666666666664</v>
      </c>
      <c r="G157" s="508">
        <v>195.73333333333329</v>
      </c>
      <c r="H157" s="508">
        <v>206.33333333333331</v>
      </c>
      <c r="I157" s="508">
        <v>209.56666666666666</v>
      </c>
      <c r="J157" s="508">
        <v>211.63333333333333</v>
      </c>
      <c r="K157" s="507">
        <v>207.5</v>
      </c>
      <c r="L157" s="507">
        <v>202.2</v>
      </c>
      <c r="M157" s="507">
        <v>21.923860000000001</v>
      </c>
    </row>
    <row r="158" spans="1:13">
      <c r="A158" s="254">
        <v>148</v>
      </c>
      <c r="B158" s="510" t="s">
        <v>354</v>
      </c>
      <c r="C158" s="507">
        <v>291.3</v>
      </c>
      <c r="D158" s="508">
        <v>292.95</v>
      </c>
      <c r="E158" s="508">
        <v>286.89999999999998</v>
      </c>
      <c r="F158" s="508">
        <v>282.5</v>
      </c>
      <c r="G158" s="508">
        <v>276.45</v>
      </c>
      <c r="H158" s="508">
        <v>297.34999999999997</v>
      </c>
      <c r="I158" s="508">
        <v>303.40000000000003</v>
      </c>
      <c r="J158" s="508">
        <v>307.79999999999995</v>
      </c>
      <c r="K158" s="507">
        <v>299</v>
      </c>
      <c r="L158" s="507">
        <v>288.55</v>
      </c>
      <c r="M158" s="507">
        <v>2.0013000000000001</v>
      </c>
    </row>
    <row r="159" spans="1:13">
      <c r="A159" s="254">
        <v>149</v>
      </c>
      <c r="B159" s="510" t="s">
        <v>98</v>
      </c>
      <c r="C159" s="507">
        <v>85.25</v>
      </c>
      <c r="D159" s="508">
        <v>85.7</v>
      </c>
      <c r="E159" s="508">
        <v>83.7</v>
      </c>
      <c r="F159" s="508">
        <v>82.15</v>
      </c>
      <c r="G159" s="508">
        <v>80.150000000000006</v>
      </c>
      <c r="H159" s="508">
        <v>87.25</v>
      </c>
      <c r="I159" s="508">
        <v>89.25</v>
      </c>
      <c r="J159" s="508">
        <v>90.8</v>
      </c>
      <c r="K159" s="507">
        <v>87.7</v>
      </c>
      <c r="L159" s="507">
        <v>84.15</v>
      </c>
      <c r="M159" s="507">
        <v>171.58578</v>
      </c>
    </row>
    <row r="160" spans="1:13">
      <c r="A160" s="254">
        <v>150</v>
      </c>
      <c r="B160" s="510" t="s">
        <v>355</v>
      </c>
      <c r="C160" s="507">
        <v>2424.75</v>
      </c>
      <c r="D160" s="508">
        <v>2425.0833333333335</v>
      </c>
      <c r="E160" s="508">
        <v>2415.166666666667</v>
      </c>
      <c r="F160" s="508">
        <v>2405.5833333333335</v>
      </c>
      <c r="G160" s="508">
        <v>2395.666666666667</v>
      </c>
      <c r="H160" s="508">
        <v>2434.666666666667</v>
      </c>
      <c r="I160" s="508">
        <v>2444.5833333333339</v>
      </c>
      <c r="J160" s="508">
        <v>2454.166666666667</v>
      </c>
      <c r="K160" s="507">
        <v>2435</v>
      </c>
      <c r="L160" s="507">
        <v>2415.5</v>
      </c>
      <c r="M160" s="507">
        <v>0.16758999999999999</v>
      </c>
    </row>
    <row r="161" spans="1:13">
      <c r="A161" s="254">
        <v>151</v>
      </c>
      <c r="B161" s="510" t="s">
        <v>356</v>
      </c>
      <c r="C161" s="507">
        <v>404.45</v>
      </c>
      <c r="D161" s="508">
        <v>407.23333333333329</v>
      </c>
      <c r="E161" s="508">
        <v>399.06666666666661</v>
      </c>
      <c r="F161" s="508">
        <v>393.68333333333334</v>
      </c>
      <c r="G161" s="508">
        <v>385.51666666666665</v>
      </c>
      <c r="H161" s="508">
        <v>412.61666666666656</v>
      </c>
      <c r="I161" s="508">
        <v>420.78333333333319</v>
      </c>
      <c r="J161" s="508">
        <v>426.16666666666652</v>
      </c>
      <c r="K161" s="507">
        <v>415.4</v>
      </c>
      <c r="L161" s="507">
        <v>401.85</v>
      </c>
      <c r="M161" s="507">
        <v>2.3244099999999999</v>
      </c>
    </row>
    <row r="162" spans="1:13">
      <c r="A162" s="254">
        <v>152</v>
      </c>
      <c r="B162" s="510" t="s">
        <v>357</v>
      </c>
      <c r="C162" s="507">
        <v>647.70000000000005</v>
      </c>
      <c r="D162" s="508">
        <v>652.73333333333335</v>
      </c>
      <c r="E162" s="508">
        <v>636.4666666666667</v>
      </c>
      <c r="F162" s="508">
        <v>625.23333333333335</v>
      </c>
      <c r="G162" s="508">
        <v>608.9666666666667</v>
      </c>
      <c r="H162" s="508">
        <v>663.9666666666667</v>
      </c>
      <c r="I162" s="508">
        <v>680.23333333333335</v>
      </c>
      <c r="J162" s="508">
        <v>691.4666666666667</v>
      </c>
      <c r="K162" s="507">
        <v>669</v>
      </c>
      <c r="L162" s="507">
        <v>641.5</v>
      </c>
      <c r="M162" s="507">
        <v>0.75571999999999995</v>
      </c>
    </row>
    <row r="163" spans="1:13">
      <c r="A163" s="254">
        <v>153</v>
      </c>
      <c r="B163" s="510" t="s">
        <v>358</v>
      </c>
      <c r="C163" s="507">
        <v>102.55</v>
      </c>
      <c r="D163" s="508">
        <v>103.63333333333333</v>
      </c>
      <c r="E163" s="508">
        <v>100.11666666666665</v>
      </c>
      <c r="F163" s="508">
        <v>97.683333333333323</v>
      </c>
      <c r="G163" s="508">
        <v>94.166666666666643</v>
      </c>
      <c r="H163" s="508">
        <v>106.06666666666665</v>
      </c>
      <c r="I163" s="508">
        <v>109.58333333333333</v>
      </c>
      <c r="J163" s="508">
        <v>112.01666666666665</v>
      </c>
      <c r="K163" s="507">
        <v>107.15</v>
      </c>
      <c r="L163" s="507">
        <v>101.2</v>
      </c>
      <c r="M163" s="507">
        <v>28.54889</v>
      </c>
    </row>
    <row r="164" spans="1:13">
      <c r="A164" s="254">
        <v>154</v>
      </c>
      <c r="B164" s="510" t="s">
        <v>359</v>
      </c>
      <c r="C164" s="507">
        <v>181.7</v>
      </c>
      <c r="D164" s="508">
        <v>181.33333333333334</v>
      </c>
      <c r="E164" s="508">
        <v>177.76666666666668</v>
      </c>
      <c r="F164" s="508">
        <v>173.83333333333334</v>
      </c>
      <c r="G164" s="508">
        <v>170.26666666666668</v>
      </c>
      <c r="H164" s="508">
        <v>185.26666666666668</v>
      </c>
      <c r="I164" s="508">
        <v>188.83333333333334</v>
      </c>
      <c r="J164" s="508">
        <v>192.76666666666668</v>
      </c>
      <c r="K164" s="507">
        <v>184.9</v>
      </c>
      <c r="L164" s="507">
        <v>177.4</v>
      </c>
      <c r="M164" s="507">
        <v>67.487830000000002</v>
      </c>
    </row>
    <row r="165" spans="1:13">
      <c r="A165" s="254">
        <v>155</v>
      </c>
      <c r="B165" s="510" t="s">
        <v>239</v>
      </c>
      <c r="C165" s="507">
        <v>7.8</v>
      </c>
      <c r="D165" s="508">
        <v>7.833333333333333</v>
      </c>
      <c r="E165" s="508">
        <v>7.7166666666666659</v>
      </c>
      <c r="F165" s="508">
        <v>7.6333333333333329</v>
      </c>
      <c r="G165" s="508">
        <v>7.5166666666666657</v>
      </c>
      <c r="H165" s="508">
        <v>7.9166666666666661</v>
      </c>
      <c r="I165" s="508">
        <v>8.0333333333333332</v>
      </c>
      <c r="J165" s="508">
        <v>8.1166666666666671</v>
      </c>
      <c r="K165" s="507">
        <v>7.95</v>
      </c>
      <c r="L165" s="507">
        <v>7.75</v>
      </c>
      <c r="M165" s="507">
        <v>28.98329</v>
      </c>
    </row>
    <row r="166" spans="1:13">
      <c r="A166" s="254">
        <v>156</v>
      </c>
      <c r="B166" s="510" t="s">
        <v>240</v>
      </c>
      <c r="C166" s="507">
        <v>67.95</v>
      </c>
      <c r="D166" s="508">
        <v>68.016666666666666</v>
      </c>
      <c r="E166" s="508">
        <v>67.033333333333331</v>
      </c>
      <c r="F166" s="508">
        <v>66.11666666666666</v>
      </c>
      <c r="G166" s="508">
        <v>65.133333333333326</v>
      </c>
      <c r="H166" s="508">
        <v>68.933333333333337</v>
      </c>
      <c r="I166" s="508">
        <v>69.916666666666657</v>
      </c>
      <c r="J166" s="508">
        <v>70.833333333333343</v>
      </c>
      <c r="K166" s="507">
        <v>69</v>
      </c>
      <c r="L166" s="507">
        <v>67.099999999999994</v>
      </c>
      <c r="M166" s="507">
        <v>19.37059</v>
      </c>
    </row>
    <row r="167" spans="1:13">
      <c r="A167" s="254">
        <v>157</v>
      </c>
      <c r="B167" s="510" t="s">
        <v>99</v>
      </c>
      <c r="C167" s="507">
        <v>149.05000000000001</v>
      </c>
      <c r="D167" s="508">
        <v>150.76666666666668</v>
      </c>
      <c r="E167" s="508">
        <v>146.63333333333335</v>
      </c>
      <c r="F167" s="508">
        <v>144.21666666666667</v>
      </c>
      <c r="G167" s="508">
        <v>140.08333333333334</v>
      </c>
      <c r="H167" s="508">
        <v>153.18333333333337</v>
      </c>
      <c r="I167" s="508">
        <v>157.31666666666669</v>
      </c>
      <c r="J167" s="508">
        <v>159.73333333333338</v>
      </c>
      <c r="K167" s="507">
        <v>154.9</v>
      </c>
      <c r="L167" s="507">
        <v>148.35</v>
      </c>
      <c r="M167" s="507">
        <v>204.77361999999999</v>
      </c>
    </row>
    <row r="168" spans="1:13">
      <c r="A168" s="254">
        <v>158</v>
      </c>
      <c r="B168" s="510" t="s">
        <v>360</v>
      </c>
      <c r="C168" s="507">
        <v>292.35000000000002</v>
      </c>
      <c r="D168" s="508">
        <v>296.06666666666666</v>
      </c>
      <c r="E168" s="508">
        <v>287.33333333333331</v>
      </c>
      <c r="F168" s="508">
        <v>282.31666666666666</v>
      </c>
      <c r="G168" s="508">
        <v>273.58333333333331</v>
      </c>
      <c r="H168" s="508">
        <v>301.08333333333331</v>
      </c>
      <c r="I168" s="508">
        <v>309.81666666666666</v>
      </c>
      <c r="J168" s="508">
        <v>314.83333333333331</v>
      </c>
      <c r="K168" s="507">
        <v>304.8</v>
      </c>
      <c r="L168" s="507">
        <v>291.05</v>
      </c>
      <c r="M168" s="507">
        <v>1.3461000000000001</v>
      </c>
    </row>
    <row r="169" spans="1:13">
      <c r="A169" s="254">
        <v>159</v>
      </c>
      <c r="B169" s="510" t="s">
        <v>361</v>
      </c>
      <c r="C169" s="507">
        <v>233.9</v>
      </c>
      <c r="D169" s="508">
        <v>238.29999999999998</v>
      </c>
      <c r="E169" s="508">
        <v>227.59999999999997</v>
      </c>
      <c r="F169" s="508">
        <v>221.29999999999998</v>
      </c>
      <c r="G169" s="508">
        <v>210.59999999999997</v>
      </c>
      <c r="H169" s="508">
        <v>244.59999999999997</v>
      </c>
      <c r="I169" s="508">
        <v>255.29999999999995</v>
      </c>
      <c r="J169" s="508">
        <v>261.59999999999997</v>
      </c>
      <c r="K169" s="507">
        <v>249</v>
      </c>
      <c r="L169" s="507">
        <v>232</v>
      </c>
      <c r="M169" s="507">
        <v>1.63286</v>
      </c>
    </row>
    <row r="170" spans="1:13">
      <c r="A170" s="254">
        <v>160</v>
      </c>
      <c r="B170" s="510" t="s">
        <v>744</v>
      </c>
      <c r="C170" s="507">
        <v>4361.05</v>
      </c>
      <c r="D170" s="508">
        <v>4376.6833333333334</v>
      </c>
      <c r="E170" s="508">
        <v>4189.3666666666668</v>
      </c>
      <c r="F170" s="508">
        <v>4017.6833333333334</v>
      </c>
      <c r="G170" s="508">
        <v>3830.3666666666668</v>
      </c>
      <c r="H170" s="508">
        <v>4548.3666666666668</v>
      </c>
      <c r="I170" s="508">
        <v>4735.6833333333343</v>
      </c>
      <c r="J170" s="508">
        <v>4907.3666666666668</v>
      </c>
      <c r="K170" s="507">
        <v>4564</v>
      </c>
      <c r="L170" s="507">
        <v>4205</v>
      </c>
      <c r="M170" s="507">
        <v>2.2644299999999999</v>
      </c>
    </row>
    <row r="171" spans="1:13">
      <c r="A171" s="254">
        <v>161</v>
      </c>
      <c r="B171" s="510" t="s">
        <v>102</v>
      </c>
      <c r="C171" s="507">
        <v>27.7</v>
      </c>
      <c r="D171" s="508">
        <v>27.966666666666669</v>
      </c>
      <c r="E171" s="508">
        <v>27.183333333333337</v>
      </c>
      <c r="F171" s="508">
        <v>26.666666666666668</v>
      </c>
      <c r="G171" s="508">
        <v>25.883333333333336</v>
      </c>
      <c r="H171" s="508">
        <v>28.483333333333338</v>
      </c>
      <c r="I171" s="508">
        <v>29.266666666666669</v>
      </c>
      <c r="J171" s="508">
        <v>29.783333333333339</v>
      </c>
      <c r="K171" s="507">
        <v>28.75</v>
      </c>
      <c r="L171" s="507">
        <v>27.45</v>
      </c>
      <c r="M171" s="507">
        <v>196.51795999999999</v>
      </c>
    </row>
    <row r="172" spans="1:13">
      <c r="A172" s="254">
        <v>162</v>
      </c>
      <c r="B172" s="510" t="s">
        <v>362</v>
      </c>
      <c r="C172" s="507">
        <v>2357.75</v>
      </c>
      <c r="D172" s="508">
        <v>2397.9166666666665</v>
      </c>
      <c r="E172" s="508">
        <v>2301.833333333333</v>
      </c>
      <c r="F172" s="508">
        <v>2245.9166666666665</v>
      </c>
      <c r="G172" s="508">
        <v>2149.833333333333</v>
      </c>
      <c r="H172" s="508">
        <v>2453.833333333333</v>
      </c>
      <c r="I172" s="508">
        <v>2549.9166666666661</v>
      </c>
      <c r="J172" s="508">
        <v>2605.833333333333</v>
      </c>
      <c r="K172" s="507">
        <v>2494</v>
      </c>
      <c r="L172" s="507">
        <v>2342</v>
      </c>
      <c r="M172" s="507">
        <v>0.31852000000000003</v>
      </c>
    </row>
    <row r="173" spans="1:13">
      <c r="A173" s="254">
        <v>163</v>
      </c>
      <c r="B173" s="510" t="s">
        <v>745</v>
      </c>
      <c r="C173" s="507">
        <v>203.85</v>
      </c>
      <c r="D173" s="508">
        <v>204.83333333333334</v>
      </c>
      <c r="E173" s="508">
        <v>201.11666666666667</v>
      </c>
      <c r="F173" s="508">
        <v>198.38333333333333</v>
      </c>
      <c r="G173" s="508">
        <v>194.66666666666666</v>
      </c>
      <c r="H173" s="508">
        <v>207.56666666666669</v>
      </c>
      <c r="I173" s="508">
        <v>211.28333333333333</v>
      </c>
      <c r="J173" s="508">
        <v>214.01666666666671</v>
      </c>
      <c r="K173" s="507">
        <v>208.55</v>
      </c>
      <c r="L173" s="507">
        <v>202.1</v>
      </c>
      <c r="M173" s="507">
        <v>1.20967</v>
      </c>
    </row>
    <row r="174" spans="1:13">
      <c r="A174" s="254">
        <v>164</v>
      </c>
      <c r="B174" s="510" t="s">
        <v>363</v>
      </c>
      <c r="C174" s="507">
        <v>2578.5500000000002</v>
      </c>
      <c r="D174" s="508">
        <v>2572.5166666666669</v>
      </c>
      <c r="E174" s="508">
        <v>2532.0833333333339</v>
      </c>
      <c r="F174" s="508">
        <v>2485.6166666666672</v>
      </c>
      <c r="G174" s="508">
        <v>2445.1833333333343</v>
      </c>
      <c r="H174" s="508">
        <v>2618.9833333333336</v>
      </c>
      <c r="I174" s="508">
        <v>2659.416666666667</v>
      </c>
      <c r="J174" s="508">
        <v>2705.8833333333332</v>
      </c>
      <c r="K174" s="507">
        <v>2612.9499999999998</v>
      </c>
      <c r="L174" s="507">
        <v>2526.0500000000002</v>
      </c>
      <c r="M174" s="507">
        <v>0.15082999999999999</v>
      </c>
    </row>
    <row r="175" spans="1:13">
      <c r="A175" s="254">
        <v>165</v>
      </c>
      <c r="B175" s="510" t="s">
        <v>241</v>
      </c>
      <c r="C175" s="507">
        <v>200.8</v>
      </c>
      <c r="D175" s="508">
        <v>202.4</v>
      </c>
      <c r="E175" s="508">
        <v>198.4</v>
      </c>
      <c r="F175" s="508">
        <v>196</v>
      </c>
      <c r="G175" s="508">
        <v>192</v>
      </c>
      <c r="H175" s="508">
        <v>204.8</v>
      </c>
      <c r="I175" s="508">
        <v>208.8</v>
      </c>
      <c r="J175" s="508">
        <v>211.20000000000002</v>
      </c>
      <c r="K175" s="507">
        <v>206.4</v>
      </c>
      <c r="L175" s="507">
        <v>200</v>
      </c>
      <c r="M175" s="507">
        <v>8.1559000000000008</v>
      </c>
    </row>
    <row r="176" spans="1:13">
      <c r="A176" s="254">
        <v>166</v>
      </c>
      <c r="B176" s="510" t="s">
        <v>364</v>
      </c>
      <c r="C176" s="507">
        <v>5602.45</v>
      </c>
      <c r="D176" s="508">
        <v>5592.7666666666664</v>
      </c>
      <c r="E176" s="508">
        <v>5574.9333333333325</v>
      </c>
      <c r="F176" s="508">
        <v>5547.4166666666661</v>
      </c>
      <c r="G176" s="508">
        <v>5529.5833333333321</v>
      </c>
      <c r="H176" s="508">
        <v>5620.2833333333328</v>
      </c>
      <c r="I176" s="508">
        <v>5638.1166666666668</v>
      </c>
      <c r="J176" s="508">
        <v>5665.6333333333332</v>
      </c>
      <c r="K176" s="507">
        <v>5610.6</v>
      </c>
      <c r="L176" s="507">
        <v>5565.25</v>
      </c>
      <c r="M176" s="507">
        <v>2.8299999999999999E-2</v>
      </c>
    </row>
    <row r="177" spans="1:13">
      <c r="A177" s="254">
        <v>167</v>
      </c>
      <c r="B177" s="510" t="s">
        <v>365</v>
      </c>
      <c r="C177" s="507">
        <v>1500.1</v>
      </c>
      <c r="D177" s="508">
        <v>1511.5833333333333</v>
      </c>
      <c r="E177" s="508">
        <v>1484.3666666666666</v>
      </c>
      <c r="F177" s="508">
        <v>1468.6333333333332</v>
      </c>
      <c r="G177" s="508">
        <v>1441.4166666666665</v>
      </c>
      <c r="H177" s="508">
        <v>1527.3166666666666</v>
      </c>
      <c r="I177" s="508">
        <v>1554.5333333333333</v>
      </c>
      <c r="J177" s="508">
        <v>1570.2666666666667</v>
      </c>
      <c r="K177" s="507">
        <v>1538.8</v>
      </c>
      <c r="L177" s="507">
        <v>1495.85</v>
      </c>
      <c r="M177" s="507">
        <v>1.3175699999999999</v>
      </c>
    </row>
    <row r="178" spans="1:13">
      <c r="A178" s="254">
        <v>168</v>
      </c>
      <c r="B178" s="510" t="s">
        <v>100</v>
      </c>
      <c r="C178" s="507">
        <v>474.75</v>
      </c>
      <c r="D178" s="508">
        <v>477.65000000000003</v>
      </c>
      <c r="E178" s="508">
        <v>465.30000000000007</v>
      </c>
      <c r="F178" s="508">
        <v>455.85</v>
      </c>
      <c r="G178" s="508">
        <v>443.50000000000006</v>
      </c>
      <c r="H178" s="508">
        <v>487.10000000000008</v>
      </c>
      <c r="I178" s="508">
        <v>499.4500000000001</v>
      </c>
      <c r="J178" s="508">
        <v>508.90000000000009</v>
      </c>
      <c r="K178" s="507">
        <v>490</v>
      </c>
      <c r="L178" s="507">
        <v>468.2</v>
      </c>
      <c r="M178" s="507">
        <v>14.72301</v>
      </c>
    </row>
    <row r="179" spans="1:13">
      <c r="A179" s="254">
        <v>169</v>
      </c>
      <c r="B179" s="510" t="s">
        <v>366</v>
      </c>
      <c r="C179" s="507">
        <v>901.25</v>
      </c>
      <c r="D179" s="508">
        <v>901.7833333333333</v>
      </c>
      <c r="E179" s="508">
        <v>894.46666666666658</v>
      </c>
      <c r="F179" s="508">
        <v>887.68333333333328</v>
      </c>
      <c r="G179" s="508">
        <v>880.36666666666656</v>
      </c>
      <c r="H179" s="508">
        <v>908.56666666666661</v>
      </c>
      <c r="I179" s="508">
        <v>915.88333333333321</v>
      </c>
      <c r="J179" s="508">
        <v>922.66666666666663</v>
      </c>
      <c r="K179" s="507">
        <v>909.1</v>
      </c>
      <c r="L179" s="507">
        <v>895</v>
      </c>
      <c r="M179" s="507">
        <v>0.37418000000000001</v>
      </c>
    </row>
    <row r="180" spans="1:13">
      <c r="A180" s="254">
        <v>170</v>
      </c>
      <c r="B180" s="510" t="s">
        <v>242</v>
      </c>
      <c r="C180" s="507">
        <v>486</v>
      </c>
      <c r="D180" s="508">
        <v>488.88333333333338</v>
      </c>
      <c r="E180" s="508">
        <v>477.11666666666679</v>
      </c>
      <c r="F180" s="508">
        <v>468.23333333333341</v>
      </c>
      <c r="G180" s="508">
        <v>456.46666666666681</v>
      </c>
      <c r="H180" s="508">
        <v>497.76666666666677</v>
      </c>
      <c r="I180" s="508">
        <v>509.5333333333333</v>
      </c>
      <c r="J180" s="508">
        <v>518.41666666666674</v>
      </c>
      <c r="K180" s="507">
        <v>500.65</v>
      </c>
      <c r="L180" s="507">
        <v>480</v>
      </c>
      <c r="M180" s="507">
        <v>1.25627</v>
      </c>
    </row>
    <row r="181" spans="1:13">
      <c r="A181" s="254">
        <v>171</v>
      </c>
      <c r="B181" s="510" t="s">
        <v>103</v>
      </c>
      <c r="C181" s="507">
        <v>680.1</v>
      </c>
      <c r="D181" s="508">
        <v>683.16666666666663</v>
      </c>
      <c r="E181" s="508">
        <v>672.98333333333323</v>
      </c>
      <c r="F181" s="508">
        <v>665.86666666666656</v>
      </c>
      <c r="G181" s="508">
        <v>655.68333333333317</v>
      </c>
      <c r="H181" s="508">
        <v>690.2833333333333</v>
      </c>
      <c r="I181" s="508">
        <v>700.4666666666667</v>
      </c>
      <c r="J181" s="508">
        <v>707.58333333333337</v>
      </c>
      <c r="K181" s="507">
        <v>693.35</v>
      </c>
      <c r="L181" s="507">
        <v>676.05</v>
      </c>
      <c r="M181" s="507">
        <v>11.50343</v>
      </c>
    </row>
    <row r="182" spans="1:13">
      <c r="A182" s="254">
        <v>172</v>
      </c>
      <c r="B182" s="510" t="s">
        <v>243</v>
      </c>
      <c r="C182" s="507">
        <v>478.25</v>
      </c>
      <c r="D182" s="508">
        <v>488.01666666666665</v>
      </c>
      <c r="E182" s="508">
        <v>457.23333333333335</v>
      </c>
      <c r="F182" s="508">
        <v>436.2166666666667</v>
      </c>
      <c r="G182" s="508">
        <v>405.43333333333339</v>
      </c>
      <c r="H182" s="508">
        <v>509.0333333333333</v>
      </c>
      <c r="I182" s="508">
        <v>539.81666666666661</v>
      </c>
      <c r="J182" s="508">
        <v>560.83333333333326</v>
      </c>
      <c r="K182" s="507">
        <v>518.79999999999995</v>
      </c>
      <c r="L182" s="507">
        <v>467</v>
      </c>
      <c r="M182" s="507">
        <v>47.594650000000001</v>
      </c>
    </row>
    <row r="183" spans="1:13">
      <c r="A183" s="254">
        <v>173</v>
      </c>
      <c r="B183" s="510" t="s">
        <v>244</v>
      </c>
      <c r="C183" s="507">
        <v>1463.05</v>
      </c>
      <c r="D183" s="508">
        <v>1471.1333333333332</v>
      </c>
      <c r="E183" s="508">
        <v>1438.9666666666665</v>
      </c>
      <c r="F183" s="508">
        <v>1414.8833333333332</v>
      </c>
      <c r="G183" s="508">
        <v>1382.7166666666665</v>
      </c>
      <c r="H183" s="508">
        <v>1495.2166666666665</v>
      </c>
      <c r="I183" s="508">
        <v>1527.3833333333334</v>
      </c>
      <c r="J183" s="508">
        <v>1551.4666666666665</v>
      </c>
      <c r="K183" s="507">
        <v>1503.3</v>
      </c>
      <c r="L183" s="507">
        <v>1447.05</v>
      </c>
      <c r="M183" s="507">
        <v>3.8991600000000002</v>
      </c>
    </row>
    <row r="184" spans="1:13">
      <c r="A184" s="254">
        <v>174</v>
      </c>
      <c r="B184" s="510" t="s">
        <v>367</v>
      </c>
      <c r="C184" s="507">
        <v>339.75</v>
      </c>
      <c r="D184" s="508">
        <v>340.8</v>
      </c>
      <c r="E184" s="508">
        <v>331.95000000000005</v>
      </c>
      <c r="F184" s="508">
        <v>324.15000000000003</v>
      </c>
      <c r="G184" s="508">
        <v>315.30000000000007</v>
      </c>
      <c r="H184" s="508">
        <v>348.6</v>
      </c>
      <c r="I184" s="508">
        <v>357.45000000000005</v>
      </c>
      <c r="J184" s="508">
        <v>365.25</v>
      </c>
      <c r="K184" s="507">
        <v>349.65</v>
      </c>
      <c r="L184" s="507">
        <v>333</v>
      </c>
      <c r="M184" s="507">
        <v>17.704809999999998</v>
      </c>
    </row>
    <row r="185" spans="1:13">
      <c r="A185" s="254">
        <v>175</v>
      </c>
      <c r="B185" s="510" t="s">
        <v>245</v>
      </c>
      <c r="C185" s="507">
        <v>471.65</v>
      </c>
      <c r="D185" s="508">
        <v>472.83333333333331</v>
      </c>
      <c r="E185" s="508">
        <v>460.81666666666661</v>
      </c>
      <c r="F185" s="508">
        <v>449.98333333333329</v>
      </c>
      <c r="G185" s="508">
        <v>437.96666666666658</v>
      </c>
      <c r="H185" s="508">
        <v>483.66666666666663</v>
      </c>
      <c r="I185" s="508">
        <v>495.68333333333339</v>
      </c>
      <c r="J185" s="508">
        <v>506.51666666666665</v>
      </c>
      <c r="K185" s="507">
        <v>484.85</v>
      </c>
      <c r="L185" s="507">
        <v>462</v>
      </c>
      <c r="M185" s="507">
        <v>7.7523799999999996</v>
      </c>
    </row>
    <row r="186" spans="1:13">
      <c r="A186" s="254">
        <v>176</v>
      </c>
      <c r="B186" s="510" t="s">
        <v>104</v>
      </c>
      <c r="C186" s="507">
        <v>1366.35</v>
      </c>
      <c r="D186" s="508">
        <v>1378.4666666666665</v>
      </c>
      <c r="E186" s="508">
        <v>1348.9333333333329</v>
      </c>
      <c r="F186" s="508">
        <v>1331.5166666666664</v>
      </c>
      <c r="G186" s="508">
        <v>1301.9833333333329</v>
      </c>
      <c r="H186" s="508">
        <v>1395.883333333333</v>
      </c>
      <c r="I186" s="508">
        <v>1425.4166666666663</v>
      </c>
      <c r="J186" s="508">
        <v>1442.833333333333</v>
      </c>
      <c r="K186" s="507">
        <v>1408</v>
      </c>
      <c r="L186" s="507">
        <v>1361.05</v>
      </c>
      <c r="M186" s="507">
        <v>50.788910000000001</v>
      </c>
    </row>
    <row r="187" spans="1:13">
      <c r="A187" s="254">
        <v>177</v>
      </c>
      <c r="B187" s="510" t="s">
        <v>368</v>
      </c>
      <c r="C187" s="507">
        <v>311.75</v>
      </c>
      <c r="D187" s="508">
        <v>311.96666666666664</v>
      </c>
      <c r="E187" s="508">
        <v>309.2833333333333</v>
      </c>
      <c r="F187" s="508">
        <v>306.81666666666666</v>
      </c>
      <c r="G187" s="508">
        <v>304.13333333333333</v>
      </c>
      <c r="H187" s="508">
        <v>314.43333333333328</v>
      </c>
      <c r="I187" s="508">
        <v>317.11666666666656</v>
      </c>
      <c r="J187" s="508">
        <v>319.58333333333326</v>
      </c>
      <c r="K187" s="507">
        <v>314.64999999999998</v>
      </c>
      <c r="L187" s="507">
        <v>309.5</v>
      </c>
      <c r="M187" s="507">
        <v>1.90794</v>
      </c>
    </row>
    <row r="188" spans="1:13">
      <c r="A188" s="254">
        <v>178</v>
      </c>
      <c r="B188" s="510" t="s">
        <v>369</v>
      </c>
      <c r="C188" s="507">
        <v>152.19999999999999</v>
      </c>
      <c r="D188" s="508">
        <v>151.9</v>
      </c>
      <c r="E188" s="508">
        <v>145.9</v>
      </c>
      <c r="F188" s="508">
        <v>139.6</v>
      </c>
      <c r="G188" s="508">
        <v>133.6</v>
      </c>
      <c r="H188" s="508">
        <v>158.20000000000002</v>
      </c>
      <c r="I188" s="508">
        <v>164.20000000000002</v>
      </c>
      <c r="J188" s="508">
        <v>170.50000000000003</v>
      </c>
      <c r="K188" s="507">
        <v>157.9</v>
      </c>
      <c r="L188" s="507">
        <v>145.6</v>
      </c>
      <c r="M188" s="507">
        <v>31.324470000000002</v>
      </c>
    </row>
    <row r="189" spans="1:13">
      <c r="A189" s="254">
        <v>179</v>
      </c>
      <c r="B189" s="510" t="s">
        <v>370</v>
      </c>
      <c r="C189" s="507">
        <v>939.45</v>
      </c>
      <c r="D189" s="508">
        <v>947.01666666666677</v>
      </c>
      <c r="E189" s="508">
        <v>919.63333333333355</v>
      </c>
      <c r="F189" s="508">
        <v>899.81666666666683</v>
      </c>
      <c r="G189" s="508">
        <v>872.43333333333362</v>
      </c>
      <c r="H189" s="508">
        <v>966.83333333333348</v>
      </c>
      <c r="I189" s="508">
        <v>994.2166666666667</v>
      </c>
      <c r="J189" s="508">
        <v>1014.0333333333334</v>
      </c>
      <c r="K189" s="507">
        <v>974.4</v>
      </c>
      <c r="L189" s="507">
        <v>927.2</v>
      </c>
      <c r="M189" s="507">
        <v>1.71763</v>
      </c>
    </row>
    <row r="190" spans="1:13">
      <c r="A190" s="254">
        <v>180</v>
      </c>
      <c r="B190" s="510" t="s">
        <v>371</v>
      </c>
      <c r="C190" s="507">
        <v>344.25</v>
      </c>
      <c r="D190" s="508">
        <v>349.93333333333334</v>
      </c>
      <c r="E190" s="508">
        <v>337.81666666666666</v>
      </c>
      <c r="F190" s="508">
        <v>331.38333333333333</v>
      </c>
      <c r="G190" s="508">
        <v>319.26666666666665</v>
      </c>
      <c r="H190" s="508">
        <v>356.36666666666667</v>
      </c>
      <c r="I190" s="508">
        <v>368.48333333333335</v>
      </c>
      <c r="J190" s="508">
        <v>374.91666666666669</v>
      </c>
      <c r="K190" s="507">
        <v>362.05</v>
      </c>
      <c r="L190" s="507">
        <v>343.5</v>
      </c>
      <c r="M190" s="507">
        <v>1.4216299999999999</v>
      </c>
    </row>
    <row r="191" spans="1:13">
      <c r="A191" s="254">
        <v>181</v>
      </c>
      <c r="B191" s="510" t="s">
        <v>743</v>
      </c>
      <c r="C191" s="507">
        <v>138</v>
      </c>
      <c r="D191" s="508">
        <v>139.93333333333334</v>
      </c>
      <c r="E191" s="508">
        <v>134.86666666666667</v>
      </c>
      <c r="F191" s="508">
        <v>131.73333333333335</v>
      </c>
      <c r="G191" s="508">
        <v>126.66666666666669</v>
      </c>
      <c r="H191" s="508">
        <v>143.06666666666666</v>
      </c>
      <c r="I191" s="508">
        <v>148.13333333333333</v>
      </c>
      <c r="J191" s="508">
        <v>151.26666666666665</v>
      </c>
      <c r="K191" s="507">
        <v>145</v>
      </c>
      <c r="L191" s="507">
        <v>136.80000000000001</v>
      </c>
      <c r="M191" s="507">
        <v>3.32552</v>
      </c>
    </row>
    <row r="192" spans="1:13">
      <c r="A192" s="254">
        <v>182</v>
      </c>
      <c r="B192" s="510" t="s">
        <v>773</v>
      </c>
      <c r="C192" s="507">
        <v>596.75</v>
      </c>
      <c r="D192" s="508">
        <v>602.5</v>
      </c>
      <c r="E192" s="508">
        <v>586.04999999999995</v>
      </c>
      <c r="F192" s="508">
        <v>575.34999999999991</v>
      </c>
      <c r="G192" s="508">
        <v>558.89999999999986</v>
      </c>
      <c r="H192" s="508">
        <v>613.20000000000005</v>
      </c>
      <c r="I192" s="508">
        <v>629.65000000000009</v>
      </c>
      <c r="J192" s="508">
        <v>640.35000000000014</v>
      </c>
      <c r="K192" s="507">
        <v>618.95000000000005</v>
      </c>
      <c r="L192" s="507">
        <v>591.79999999999995</v>
      </c>
      <c r="M192" s="507">
        <v>0.71777999999999997</v>
      </c>
    </row>
    <row r="193" spans="1:13">
      <c r="A193" s="254">
        <v>183</v>
      </c>
      <c r="B193" s="510" t="s">
        <v>372</v>
      </c>
      <c r="C193" s="507">
        <v>538.4</v>
      </c>
      <c r="D193" s="508">
        <v>535.65</v>
      </c>
      <c r="E193" s="508">
        <v>526.4</v>
      </c>
      <c r="F193" s="508">
        <v>514.4</v>
      </c>
      <c r="G193" s="508">
        <v>505.15</v>
      </c>
      <c r="H193" s="508">
        <v>547.65</v>
      </c>
      <c r="I193" s="508">
        <v>556.9</v>
      </c>
      <c r="J193" s="508">
        <v>568.9</v>
      </c>
      <c r="K193" s="507">
        <v>544.9</v>
      </c>
      <c r="L193" s="507">
        <v>523.65</v>
      </c>
      <c r="M193" s="507">
        <v>17.708680000000001</v>
      </c>
    </row>
    <row r="194" spans="1:13">
      <c r="A194" s="254">
        <v>184</v>
      </c>
      <c r="B194" s="510" t="s">
        <v>373</v>
      </c>
      <c r="C194" s="507">
        <v>59.85</v>
      </c>
      <c r="D194" s="508">
        <v>60.35</v>
      </c>
      <c r="E194" s="508">
        <v>58.7</v>
      </c>
      <c r="F194" s="508">
        <v>57.550000000000004</v>
      </c>
      <c r="G194" s="508">
        <v>55.900000000000006</v>
      </c>
      <c r="H194" s="508">
        <v>61.5</v>
      </c>
      <c r="I194" s="508">
        <v>63.149999999999991</v>
      </c>
      <c r="J194" s="508">
        <v>64.3</v>
      </c>
      <c r="K194" s="507">
        <v>62</v>
      </c>
      <c r="L194" s="507">
        <v>59.2</v>
      </c>
      <c r="M194" s="507">
        <v>13.543990000000001</v>
      </c>
    </row>
    <row r="195" spans="1:13">
      <c r="A195" s="254">
        <v>185</v>
      </c>
      <c r="B195" s="510" t="s">
        <v>374</v>
      </c>
      <c r="C195" s="507">
        <v>309.35000000000002</v>
      </c>
      <c r="D195" s="508">
        <v>312.98333333333335</v>
      </c>
      <c r="E195" s="508">
        <v>300.9666666666667</v>
      </c>
      <c r="F195" s="508">
        <v>292.58333333333337</v>
      </c>
      <c r="G195" s="508">
        <v>280.56666666666672</v>
      </c>
      <c r="H195" s="508">
        <v>321.36666666666667</v>
      </c>
      <c r="I195" s="508">
        <v>333.38333333333333</v>
      </c>
      <c r="J195" s="508">
        <v>341.76666666666665</v>
      </c>
      <c r="K195" s="507">
        <v>325</v>
      </c>
      <c r="L195" s="507">
        <v>304.60000000000002</v>
      </c>
      <c r="M195" s="507">
        <v>8.3925300000000007</v>
      </c>
    </row>
    <row r="196" spans="1:13">
      <c r="A196" s="254">
        <v>186</v>
      </c>
      <c r="B196" s="510" t="s">
        <v>375</v>
      </c>
      <c r="C196" s="507">
        <v>103.05</v>
      </c>
      <c r="D196" s="508">
        <v>104.65000000000002</v>
      </c>
      <c r="E196" s="508">
        <v>100.55000000000004</v>
      </c>
      <c r="F196" s="508">
        <v>98.050000000000026</v>
      </c>
      <c r="G196" s="508">
        <v>93.950000000000045</v>
      </c>
      <c r="H196" s="508">
        <v>107.15000000000003</v>
      </c>
      <c r="I196" s="508">
        <v>111.25000000000003</v>
      </c>
      <c r="J196" s="508">
        <v>113.75000000000003</v>
      </c>
      <c r="K196" s="507">
        <v>108.75</v>
      </c>
      <c r="L196" s="507">
        <v>102.15</v>
      </c>
      <c r="M196" s="507">
        <v>4.4744999999999999</v>
      </c>
    </row>
    <row r="197" spans="1:13">
      <c r="A197" s="254">
        <v>187</v>
      </c>
      <c r="B197" s="510" t="s">
        <v>376</v>
      </c>
      <c r="C197" s="507">
        <v>92.3</v>
      </c>
      <c r="D197" s="508">
        <v>93.566666666666663</v>
      </c>
      <c r="E197" s="508">
        <v>89.833333333333329</v>
      </c>
      <c r="F197" s="508">
        <v>87.36666666666666</v>
      </c>
      <c r="G197" s="508">
        <v>83.633333333333326</v>
      </c>
      <c r="H197" s="508">
        <v>96.033333333333331</v>
      </c>
      <c r="I197" s="508">
        <v>99.76666666666668</v>
      </c>
      <c r="J197" s="508">
        <v>102.23333333333333</v>
      </c>
      <c r="K197" s="507">
        <v>97.3</v>
      </c>
      <c r="L197" s="507">
        <v>91.1</v>
      </c>
      <c r="M197" s="507">
        <v>20.58709</v>
      </c>
    </row>
    <row r="198" spans="1:13">
      <c r="A198" s="254">
        <v>188</v>
      </c>
      <c r="B198" s="510" t="s">
        <v>246</v>
      </c>
      <c r="C198" s="507">
        <v>277.60000000000002</v>
      </c>
      <c r="D198" s="508">
        <v>280.86666666666667</v>
      </c>
      <c r="E198" s="508">
        <v>269.73333333333335</v>
      </c>
      <c r="F198" s="508">
        <v>261.86666666666667</v>
      </c>
      <c r="G198" s="508">
        <v>250.73333333333335</v>
      </c>
      <c r="H198" s="508">
        <v>288.73333333333335</v>
      </c>
      <c r="I198" s="508">
        <v>299.86666666666667</v>
      </c>
      <c r="J198" s="508">
        <v>307.73333333333335</v>
      </c>
      <c r="K198" s="507">
        <v>292</v>
      </c>
      <c r="L198" s="507">
        <v>273</v>
      </c>
      <c r="M198" s="507">
        <v>8.5153300000000005</v>
      </c>
    </row>
    <row r="199" spans="1:13">
      <c r="A199" s="254">
        <v>189</v>
      </c>
      <c r="B199" s="510" t="s">
        <v>377</v>
      </c>
      <c r="C199" s="507">
        <v>747.5</v>
      </c>
      <c r="D199" s="508">
        <v>750.93333333333339</v>
      </c>
      <c r="E199" s="508">
        <v>728.56666666666683</v>
      </c>
      <c r="F199" s="508">
        <v>709.63333333333344</v>
      </c>
      <c r="G199" s="508">
        <v>687.26666666666688</v>
      </c>
      <c r="H199" s="508">
        <v>769.86666666666679</v>
      </c>
      <c r="I199" s="508">
        <v>792.23333333333335</v>
      </c>
      <c r="J199" s="508">
        <v>811.16666666666674</v>
      </c>
      <c r="K199" s="507">
        <v>773.3</v>
      </c>
      <c r="L199" s="507">
        <v>732</v>
      </c>
      <c r="M199" s="507">
        <v>0.34745999999999999</v>
      </c>
    </row>
    <row r="200" spans="1:13">
      <c r="A200" s="254">
        <v>190</v>
      </c>
      <c r="B200" s="510" t="s">
        <v>247</v>
      </c>
      <c r="C200" s="507">
        <v>1499.6</v>
      </c>
      <c r="D200" s="508">
        <v>1515.3333333333333</v>
      </c>
      <c r="E200" s="508">
        <v>1450.6666666666665</v>
      </c>
      <c r="F200" s="508">
        <v>1401.7333333333333</v>
      </c>
      <c r="G200" s="508">
        <v>1337.0666666666666</v>
      </c>
      <c r="H200" s="508">
        <v>1564.2666666666664</v>
      </c>
      <c r="I200" s="508">
        <v>1628.9333333333329</v>
      </c>
      <c r="J200" s="508">
        <v>1677.8666666666663</v>
      </c>
      <c r="K200" s="507">
        <v>1580</v>
      </c>
      <c r="L200" s="507">
        <v>1466.4</v>
      </c>
      <c r="M200" s="507">
        <v>3.6374599999999999</v>
      </c>
    </row>
    <row r="201" spans="1:13">
      <c r="A201" s="254">
        <v>191</v>
      </c>
      <c r="B201" s="510" t="s">
        <v>107</v>
      </c>
      <c r="C201" s="507">
        <v>973.15</v>
      </c>
      <c r="D201" s="508">
        <v>966.38333333333333</v>
      </c>
      <c r="E201" s="508">
        <v>955.86666666666667</v>
      </c>
      <c r="F201" s="508">
        <v>938.58333333333337</v>
      </c>
      <c r="G201" s="508">
        <v>928.06666666666672</v>
      </c>
      <c r="H201" s="508">
        <v>983.66666666666663</v>
      </c>
      <c r="I201" s="508">
        <v>994.18333333333328</v>
      </c>
      <c r="J201" s="508">
        <v>1011.4666666666666</v>
      </c>
      <c r="K201" s="507">
        <v>976.9</v>
      </c>
      <c r="L201" s="507">
        <v>949.1</v>
      </c>
      <c r="M201" s="507">
        <v>54.403190000000002</v>
      </c>
    </row>
    <row r="202" spans="1:13">
      <c r="A202" s="254">
        <v>192</v>
      </c>
      <c r="B202" s="510" t="s">
        <v>248</v>
      </c>
      <c r="C202" s="507">
        <v>3151.65</v>
      </c>
      <c r="D202" s="508">
        <v>3181.4166666666665</v>
      </c>
      <c r="E202" s="508">
        <v>3115.583333333333</v>
      </c>
      <c r="F202" s="508">
        <v>3079.5166666666664</v>
      </c>
      <c r="G202" s="508">
        <v>3013.6833333333329</v>
      </c>
      <c r="H202" s="508">
        <v>3217.4833333333331</v>
      </c>
      <c r="I202" s="508">
        <v>3283.3166666666662</v>
      </c>
      <c r="J202" s="508">
        <v>3319.3833333333332</v>
      </c>
      <c r="K202" s="507">
        <v>3247.25</v>
      </c>
      <c r="L202" s="507">
        <v>3145.35</v>
      </c>
      <c r="M202" s="507">
        <v>5.4576900000000004</v>
      </c>
    </row>
    <row r="203" spans="1:13">
      <c r="A203" s="254">
        <v>193</v>
      </c>
      <c r="B203" s="510" t="s">
        <v>109</v>
      </c>
      <c r="C203" s="507">
        <v>1562.5</v>
      </c>
      <c r="D203" s="508">
        <v>1555.4833333333333</v>
      </c>
      <c r="E203" s="508">
        <v>1545.2666666666667</v>
      </c>
      <c r="F203" s="508">
        <v>1528.0333333333333</v>
      </c>
      <c r="G203" s="508">
        <v>1517.8166666666666</v>
      </c>
      <c r="H203" s="508">
        <v>1572.7166666666667</v>
      </c>
      <c r="I203" s="508">
        <v>1582.9333333333334</v>
      </c>
      <c r="J203" s="508">
        <v>1600.1666666666667</v>
      </c>
      <c r="K203" s="507">
        <v>1565.7</v>
      </c>
      <c r="L203" s="507">
        <v>1538.25</v>
      </c>
      <c r="M203" s="507">
        <v>75.333479999999994</v>
      </c>
    </row>
    <row r="204" spans="1:13">
      <c r="A204" s="254">
        <v>194</v>
      </c>
      <c r="B204" s="510" t="s">
        <v>249</v>
      </c>
      <c r="C204" s="507">
        <v>740.2</v>
      </c>
      <c r="D204" s="508">
        <v>739.4</v>
      </c>
      <c r="E204" s="508">
        <v>732.8</v>
      </c>
      <c r="F204" s="508">
        <v>725.4</v>
      </c>
      <c r="G204" s="508">
        <v>718.8</v>
      </c>
      <c r="H204" s="508">
        <v>746.8</v>
      </c>
      <c r="I204" s="508">
        <v>753.40000000000009</v>
      </c>
      <c r="J204" s="508">
        <v>760.8</v>
      </c>
      <c r="K204" s="507">
        <v>746</v>
      </c>
      <c r="L204" s="507">
        <v>732</v>
      </c>
      <c r="M204" s="507">
        <v>54.129519999999999</v>
      </c>
    </row>
    <row r="205" spans="1:13">
      <c r="A205" s="254">
        <v>195</v>
      </c>
      <c r="B205" s="510" t="s">
        <v>382</v>
      </c>
      <c r="C205" s="507">
        <v>28.25</v>
      </c>
      <c r="D205" s="508">
        <v>28.316666666666666</v>
      </c>
      <c r="E205" s="508">
        <v>27.483333333333334</v>
      </c>
      <c r="F205" s="508">
        <v>26.716666666666669</v>
      </c>
      <c r="G205" s="508">
        <v>25.883333333333336</v>
      </c>
      <c r="H205" s="508">
        <v>29.083333333333332</v>
      </c>
      <c r="I205" s="508">
        <v>29.916666666666668</v>
      </c>
      <c r="J205" s="508">
        <v>30.68333333333333</v>
      </c>
      <c r="K205" s="507">
        <v>29.15</v>
      </c>
      <c r="L205" s="507">
        <v>27.55</v>
      </c>
      <c r="M205" s="507">
        <v>48.362279999999998</v>
      </c>
    </row>
    <row r="206" spans="1:13">
      <c r="A206" s="254">
        <v>196</v>
      </c>
      <c r="B206" s="510" t="s">
        <v>378</v>
      </c>
      <c r="C206" s="507">
        <v>33.6</v>
      </c>
      <c r="D206" s="508">
        <v>33.083333333333336</v>
      </c>
      <c r="E206" s="508">
        <v>31.366666666666674</v>
      </c>
      <c r="F206" s="508">
        <v>29.13333333333334</v>
      </c>
      <c r="G206" s="508">
        <v>27.416666666666679</v>
      </c>
      <c r="H206" s="508">
        <v>35.31666666666667</v>
      </c>
      <c r="I206" s="508">
        <v>37.033333333333324</v>
      </c>
      <c r="J206" s="508">
        <v>39.266666666666666</v>
      </c>
      <c r="K206" s="507">
        <v>34.799999999999997</v>
      </c>
      <c r="L206" s="507">
        <v>30.85</v>
      </c>
      <c r="M206" s="507">
        <v>73.665279999999996</v>
      </c>
    </row>
    <row r="207" spans="1:13">
      <c r="A207" s="254">
        <v>197</v>
      </c>
      <c r="B207" s="510" t="s">
        <v>379</v>
      </c>
      <c r="C207" s="507">
        <v>754.15</v>
      </c>
      <c r="D207" s="508">
        <v>761.05000000000007</v>
      </c>
      <c r="E207" s="508">
        <v>743.10000000000014</v>
      </c>
      <c r="F207" s="508">
        <v>732.05000000000007</v>
      </c>
      <c r="G207" s="508">
        <v>714.10000000000014</v>
      </c>
      <c r="H207" s="508">
        <v>772.10000000000014</v>
      </c>
      <c r="I207" s="508">
        <v>790.05000000000018</v>
      </c>
      <c r="J207" s="508">
        <v>801.10000000000014</v>
      </c>
      <c r="K207" s="507">
        <v>779</v>
      </c>
      <c r="L207" s="507">
        <v>750</v>
      </c>
      <c r="M207" s="507">
        <v>0.42379</v>
      </c>
    </row>
    <row r="208" spans="1:13">
      <c r="A208" s="254">
        <v>198</v>
      </c>
      <c r="B208" s="510" t="s">
        <v>105</v>
      </c>
      <c r="C208" s="507">
        <v>1100</v>
      </c>
      <c r="D208" s="508">
        <v>1105.5666666666666</v>
      </c>
      <c r="E208" s="508">
        <v>1083.4333333333332</v>
      </c>
      <c r="F208" s="508">
        <v>1066.8666666666666</v>
      </c>
      <c r="G208" s="508">
        <v>1044.7333333333331</v>
      </c>
      <c r="H208" s="508">
        <v>1122.1333333333332</v>
      </c>
      <c r="I208" s="508">
        <v>1144.2666666666664</v>
      </c>
      <c r="J208" s="508">
        <v>1160.8333333333333</v>
      </c>
      <c r="K208" s="507">
        <v>1127.7</v>
      </c>
      <c r="L208" s="507">
        <v>1089</v>
      </c>
      <c r="M208" s="507">
        <v>31.09318</v>
      </c>
    </row>
    <row r="209" spans="1:13">
      <c r="A209" s="254">
        <v>199</v>
      </c>
      <c r="B209" s="510" t="s">
        <v>380</v>
      </c>
      <c r="C209" s="507">
        <v>226.1</v>
      </c>
      <c r="D209" s="508">
        <v>227.5333333333333</v>
      </c>
      <c r="E209" s="508">
        <v>223.61666666666662</v>
      </c>
      <c r="F209" s="508">
        <v>221.13333333333333</v>
      </c>
      <c r="G209" s="508">
        <v>217.21666666666664</v>
      </c>
      <c r="H209" s="508">
        <v>230.01666666666659</v>
      </c>
      <c r="I209" s="508">
        <v>233.93333333333328</v>
      </c>
      <c r="J209" s="508">
        <v>236.41666666666657</v>
      </c>
      <c r="K209" s="507">
        <v>231.45</v>
      </c>
      <c r="L209" s="507">
        <v>225.05</v>
      </c>
      <c r="M209" s="507">
        <v>2.0114999999999998</v>
      </c>
    </row>
    <row r="210" spans="1:13">
      <c r="A210" s="254">
        <v>200</v>
      </c>
      <c r="B210" s="510" t="s">
        <v>381</v>
      </c>
      <c r="C210" s="507">
        <v>338.05</v>
      </c>
      <c r="D210" s="508">
        <v>339.81666666666666</v>
      </c>
      <c r="E210" s="508">
        <v>332.68333333333334</v>
      </c>
      <c r="F210" s="508">
        <v>327.31666666666666</v>
      </c>
      <c r="G210" s="508">
        <v>320.18333333333334</v>
      </c>
      <c r="H210" s="508">
        <v>345.18333333333334</v>
      </c>
      <c r="I210" s="508">
        <v>352.31666666666666</v>
      </c>
      <c r="J210" s="508">
        <v>357.68333333333334</v>
      </c>
      <c r="K210" s="507">
        <v>346.95</v>
      </c>
      <c r="L210" s="507">
        <v>334.45</v>
      </c>
      <c r="M210" s="507">
        <v>2.3821400000000001</v>
      </c>
    </row>
    <row r="211" spans="1:13">
      <c r="A211" s="254">
        <v>201</v>
      </c>
      <c r="B211" s="510" t="s">
        <v>110</v>
      </c>
      <c r="C211" s="507">
        <v>3448.85</v>
      </c>
      <c r="D211" s="508">
        <v>3451.7833333333333</v>
      </c>
      <c r="E211" s="508">
        <v>3413.5666666666666</v>
      </c>
      <c r="F211" s="508">
        <v>3378.2833333333333</v>
      </c>
      <c r="G211" s="508">
        <v>3340.0666666666666</v>
      </c>
      <c r="H211" s="508">
        <v>3487.0666666666666</v>
      </c>
      <c r="I211" s="508">
        <v>3525.2833333333328</v>
      </c>
      <c r="J211" s="508">
        <v>3560.5666666666666</v>
      </c>
      <c r="K211" s="507">
        <v>3490</v>
      </c>
      <c r="L211" s="507">
        <v>3416.5</v>
      </c>
      <c r="M211" s="507">
        <v>5.6485200000000004</v>
      </c>
    </row>
    <row r="212" spans="1:13">
      <c r="A212" s="254">
        <v>202</v>
      </c>
      <c r="B212" s="510" t="s">
        <v>383</v>
      </c>
      <c r="C212" s="507">
        <v>45.2</v>
      </c>
      <c r="D212" s="508">
        <v>45.466666666666669</v>
      </c>
      <c r="E212" s="508">
        <v>44.333333333333336</v>
      </c>
      <c r="F212" s="508">
        <v>43.466666666666669</v>
      </c>
      <c r="G212" s="508">
        <v>42.333333333333336</v>
      </c>
      <c r="H212" s="508">
        <v>46.333333333333336</v>
      </c>
      <c r="I212" s="508">
        <v>47.466666666666661</v>
      </c>
      <c r="J212" s="508">
        <v>48.333333333333336</v>
      </c>
      <c r="K212" s="507">
        <v>46.6</v>
      </c>
      <c r="L212" s="507">
        <v>44.6</v>
      </c>
      <c r="M212" s="507">
        <v>50.140560000000001</v>
      </c>
    </row>
    <row r="213" spans="1:13">
      <c r="A213" s="254">
        <v>203</v>
      </c>
      <c r="B213" s="510" t="s">
        <v>112</v>
      </c>
      <c r="C213" s="507">
        <v>333.25</v>
      </c>
      <c r="D213" s="508">
        <v>335.36666666666662</v>
      </c>
      <c r="E213" s="508">
        <v>326.33333333333326</v>
      </c>
      <c r="F213" s="508">
        <v>319.41666666666663</v>
      </c>
      <c r="G213" s="508">
        <v>310.38333333333327</v>
      </c>
      <c r="H213" s="508">
        <v>342.28333333333325</v>
      </c>
      <c r="I213" s="508">
        <v>351.31666666666666</v>
      </c>
      <c r="J213" s="508">
        <v>358.23333333333323</v>
      </c>
      <c r="K213" s="507">
        <v>344.4</v>
      </c>
      <c r="L213" s="507">
        <v>328.45</v>
      </c>
      <c r="M213" s="507">
        <v>138.83599000000001</v>
      </c>
    </row>
    <row r="214" spans="1:13">
      <c r="A214" s="254">
        <v>204</v>
      </c>
      <c r="B214" s="510" t="s">
        <v>384</v>
      </c>
      <c r="C214" s="507">
        <v>1065.45</v>
      </c>
      <c r="D214" s="508">
        <v>1069.4666666666667</v>
      </c>
      <c r="E214" s="508">
        <v>1049.9833333333333</v>
      </c>
      <c r="F214" s="508">
        <v>1034.5166666666667</v>
      </c>
      <c r="G214" s="508">
        <v>1015.0333333333333</v>
      </c>
      <c r="H214" s="508">
        <v>1084.9333333333334</v>
      </c>
      <c r="I214" s="508">
        <v>1104.416666666667</v>
      </c>
      <c r="J214" s="508">
        <v>1119.8833333333334</v>
      </c>
      <c r="K214" s="507">
        <v>1088.95</v>
      </c>
      <c r="L214" s="507">
        <v>1054</v>
      </c>
      <c r="M214" s="507">
        <v>2.77128</v>
      </c>
    </row>
    <row r="215" spans="1:13">
      <c r="A215" s="254">
        <v>205</v>
      </c>
      <c r="B215" s="510" t="s">
        <v>385</v>
      </c>
      <c r="C215" s="507">
        <v>137.80000000000001</v>
      </c>
      <c r="D215" s="508">
        <v>138.43333333333334</v>
      </c>
      <c r="E215" s="508">
        <v>133.16666666666669</v>
      </c>
      <c r="F215" s="508">
        <v>128.53333333333336</v>
      </c>
      <c r="G215" s="508">
        <v>123.26666666666671</v>
      </c>
      <c r="H215" s="508">
        <v>143.06666666666666</v>
      </c>
      <c r="I215" s="508">
        <v>148.33333333333331</v>
      </c>
      <c r="J215" s="508">
        <v>152.96666666666664</v>
      </c>
      <c r="K215" s="507">
        <v>143.69999999999999</v>
      </c>
      <c r="L215" s="507">
        <v>133.80000000000001</v>
      </c>
      <c r="M215" s="507">
        <v>54.153759999999998</v>
      </c>
    </row>
    <row r="216" spans="1:13">
      <c r="A216" s="254">
        <v>206</v>
      </c>
      <c r="B216" s="510" t="s">
        <v>113</v>
      </c>
      <c r="C216" s="507">
        <v>238.2</v>
      </c>
      <c r="D216" s="508">
        <v>239.23333333333332</v>
      </c>
      <c r="E216" s="508">
        <v>232.36666666666665</v>
      </c>
      <c r="F216" s="508">
        <v>226.53333333333333</v>
      </c>
      <c r="G216" s="508">
        <v>219.66666666666666</v>
      </c>
      <c r="H216" s="508">
        <v>245.06666666666663</v>
      </c>
      <c r="I216" s="508">
        <v>251.93333333333331</v>
      </c>
      <c r="J216" s="508">
        <v>257.76666666666665</v>
      </c>
      <c r="K216" s="507">
        <v>246.1</v>
      </c>
      <c r="L216" s="507">
        <v>233.4</v>
      </c>
      <c r="M216" s="507">
        <v>127.65130000000001</v>
      </c>
    </row>
    <row r="217" spans="1:13">
      <c r="A217" s="254">
        <v>207</v>
      </c>
      <c r="B217" s="510" t="s">
        <v>114</v>
      </c>
      <c r="C217" s="507">
        <v>2198.5</v>
      </c>
      <c r="D217" s="508">
        <v>2188.5166666666669</v>
      </c>
      <c r="E217" s="508">
        <v>2172.0333333333338</v>
      </c>
      <c r="F217" s="508">
        <v>2145.5666666666671</v>
      </c>
      <c r="G217" s="508">
        <v>2129.0833333333339</v>
      </c>
      <c r="H217" s="508">
        <v>2214.9833333333336</v>
      </c>
      <c r="I217" s="508">
        <v>2231.4666666666662</v>
      </c>
      <c r="J217" s="508">
        <v>2257.9333333333334</v>
      </c>
      <c r="K217" s="507">
        <v>2205</v>
      </c>
      <c r="L217" s="507">
        <v>2162.0500000000002</v>
      </c>
      <c r="M217" s="507">
        <v>17.11842</v>
      </c>
    </row>
    <row r="218" spans="1:13">
      <c r="A218" s="254">
        <v>208</v>
      </c>
      <c r="B218" s="510" t="s">
        <v>250</v>
      </c>
      <c r="C218" s="507">
        <v>297.64999999999998</v>
      </c>
      <c r="D218" s="508">
        <v>302.41666666666669</v>
      </c>
      <c r="E218" s="508">
        <v>288.93333333333339</v>
      </c>
      <c r="F218" s="508">
        <v>280.2166666666667</v>
      </c>
      <c r="G218" s="508">
        <v>266.73333333333341</v>
      </c>
      <c r="H218" s="508">
        <v>311.13333333333338</v>
      </c>
      <c r="I218" s="508">
        <v>324.61666666666662</v>
      </c>
      <c r="J218" s="508">
        <v>333.33333333333337</v>
      </c>
      <c r="K218" s="507">
        <v>315.89999999999998</v>
      </c>
      <c r="L218" s="507">
        <v>293.7</v>
      </c>
      <c r="M218" s="507">
        <v>10.952819999999999</v>
      </c>
    </row>
    <row r="219" spans="1:13">
      <c r="A219" s="254">
        <v>209</v>
      </c>
      <c r="B219" s="510" t="s">
        <v>386</v>
      </c>
      <c r="C219" s="507">
        <v>48330.5</v>
      </c>
      <c r="D219" s="508">
        <v>48193.483333333337</v>
      </c>
      <c r="E219" s="508">
        <v>47637.016666666677</v>
      </c>
      <c r="F219" s="508">
        <v>46943.53333333334</v>
      </c>
      <c r="G219" s="508">
        <v>46387.06666666668</v>
      </c>
      <c r="H219" s="508">
        <v>48886.966666666674</v>
      </c>
      <c r="I219" s="508">
        <v>49443.433333333334</v>
      </c>
      <c r="J219" s="508">
        <v>50136.916666666672</v>
      </c>
      <c r="K219" s="507">
        <v>48749.95</v>
      </c>
      <c r="L219" s="507">
        <v>47500</v>
      </c>
      <c r="M219" s="507">
        <v>7.1400000000000005E-2</v>
      </c>
    </row>
    <row r="220" spans="1:13">
      <c r="A220" s="254">
        <v>210</v>
      </c>
      <c r="B220" s="510" t="s">
        <v>251</v>
      </c>
      <c r="C220" s="507">
        <v>48.1</v>
      </c>
      <c r="D220" s="508">
        <v>48.833333333333336</v>
      </c>
      <c r="E220" s="508">
        <v>46.766666666666673</v>
      </c>
      <c r="F220" s="508">
        <v>45.433333333333337</v>
      </c>
      <c r="G220" s="508">
        <v>43.366666666666674</v>
      </c>
      <c r="H220" s="508">
        <v>50.166666666666671</v>
      </c>
      <c r="I220" s="508">
        <v>52.233333333333334</v>
      </c>
      <c r="J220" s="508">
        <v>53.56666666666667</v>
      </c>
      <c r="K220" s="507">
        <v>50.9</v>
      </c>
      <c r="L220" s="507">
        <v>47.5</v>
      </c>
      <c r="M220" s="507">
        <v>34.377180000000003</v>
      </c>
    </row>
    <row r="221" spans="1:13">
      <c r="A221" s="254">
        <v>211</v>
      </c>
      <c r="B221" s="510" t="s">
        <v>108</v>
      </c>
      <c r="C221" s="507">
        <v>2577.3000000000002</v>
      </c>
      <c r="D221" s="508">
        <v>2558.2666666666669</v>
      </c>
      <c r="E221" s="508">
        <v>2532.1333333333337</v>
      </c>
      <c r="F221" s="508">
        <v>2486.9666666666667</v>
      </c>
      <c r="G221" s="508">
        <v>2460.8333333333335</v>
      </c>
      <c r="H221" s="508">
        <v>2603.4333333333338</v>
      </c>
      <c r="I221" s="508">
        <v>2629.5666666666671</v>
      </c>
      <c r="J221" s="508">
        <v>2674.733333333334</v>
      </c>
      <c r="K221" s="507">
        <v>2584.4</v>
      </c>
      <c r="L221" s="507">
        <v>2513.1</v>
      </c>
      <c r="M221" s="507">
        <v>28.776620000000001</v>
      </c>
    </row>
    <row r="222" spans="1:13">
      <c r="A222" s="254">
        <v>212</v>
      </c>
      <c r="B222" s="510" t="s">
        <v>836</v>
      </c>
      <c r="C222" s="507">
        <v>276.64999999999998</v>
      </c>
      <c r="D222" s="508">
        <v>278.65000000000003</v>
      </c>
      <c r="E222" s="508">
        <v>273.05000000000007</v>
      </c>
      <c r="F222" s="508">
        <v>269.45000000000005</v>
      </c>
      <c r="G222" s="508">
        <v>263.85000000000008</v>
      </c>
      <c r="H222" s="508">
        <v>282.25000000000006</v>
      </c>
      <c r="I222" s="508">
        <v>287.85000000000008</v>
      </c>
      <c r="J222" s="508">
        <v>291.45000000000005</v>
      </c>
      <c r="K222" s="507">
        <v>284.25</v>
      </c>
      <c r="L222" s="507">
        <v>275.05</v>
      </c>
      <c r="M222" s="507">
        <v>0.83052000000000004</v>
      </c>
    </row>
    <row r="223" spans="1:13">
      <c r="A223" s="254">
        <v>213</v>
      </c>
      <c r="B223" s="510" t="s">
        <v>116</v>
      </c>
      <c r="C223" s="507">
        <v>625.1</v>
      </c>
      <c r="D223" s="508">
        <v>621.91666666666663</v>
      </c>
      <c r="E223" s="508">
        <v>615.48333333333323</v>
      </c>
      <c r="F223" s="508">
        <v>605.86666666666656</v>
      </c>
      <c r="G223" s="508">
        <v>599.43333333333317</v>
      </c>
      <c r="H223" s="508">
        <v>631.5333333333333</v>
      </c>
      <c r="I223" s="508">
        <v>637.9666666666667</v>
      </c>
      <c r="J223" s="508">
        <v>647.58333333333337</v>
      </c>
      <c r="K223" s="507">
        <v>628.35</v>
      </c>
      <c r="L223" s="507">
        <v>612.29999999999995</v>
      </c>
      <c r="M223" s="507">
        <v>230.56249</v>
      </c>
    </row>
    <row r="224" spans="1:13">
      <c r="A224" s="254">
        <v>214</v>
      </c>
      <c r="B224" s="510" t="s">
        <v>252</v>
      </c>
      <c r="C224" s="507">
        <v>1468.25</v>
      </c>
      <c r="D224" s="508">
        <v>1466</v>
      </c>
      <c r="E224" s="508">
        <v>1440.3</v>
      </c>
      <c r="F224" s="508">
        <v>1412.35</v>
      </c>
      <c r="G224" s="508">
        <v>1386.6499999999999</v>
      </c>
      <c r="H224" s="508">
        <v>1493.95</v>
      </c>
      <c r="I224" s="508">
        <v>1519.6499999999999</v>
      </c>
      <c r="J224" s="508">
        <v>1547.6000000000001</v>
      </c>
      <c r="K224" s="507">
        <v>1491.7</v>
      </c>
      <c r="L224" s="507">
        <v>1438.05</v>
      </c>
      <c r="M224" s="507">
        <v>7.1173999999999999</v>
      </c>
    </row>
    <row r="225" spans="1:13">
      <c r="A225" s="254">
        <v>215</v>
      </c>
      <c r="B225" s="510" t="s">
        <v>117</v>
      </c>
      <c r="C225" s="507">
        <v>486.2</v>
      </c>
      <c r="D225" s="508">
        <v>487.13333333333338</v>
      </c>
      <c r="E225" s="508">
        <v>476.46666666666675</v>
      </c>
      <c r="F225" s="508">
        <v>466.73333333333335</v>
      </c>
      <c r="G225" s="508">
        <v>456.06666666666672</v>
      </c>
      <c r="H225" s="508">
        <v>496.86666666666679</v>
      </c>
      <c r="I225" s="508">
        <v>507.53333333333342</v>
      </c>
      <c r="J225" s="508">
        <v>517.26666666666688</v>
      </c>
      <c r="K225" s="507">
        <v>497.8</v>
      </c>
      <c r="L225" s="507">
        <v>477.4</v>
      </c>
      <c r="M225" s="507">
        <v>41.390450000000001</v>
      </c>
    </row>
    <row r="226" spans="1:13">
      <c r="A226" s="254">
        <v>216</v>
      </c>
      <c r="B226" s="510" t="s">
        <v>387</v>
      </c>
      <c r="C226" s="507">
        <v>404.95</v>
      </c>
      <c r="D226" s="508">
        <v>410.11666666666662</v>
      </c>
      <c r="E226" s="508">
        <v>398.83333333333326</v>
      </c>
      <c r="F226" s="508">
        <v>392.71666666666664</v>
      </c>
      <c r="G226" s="508">
        <v>381.43333333333328</v>
      </c>
      <c r="H226" s="508">
        <v>416.23333333333323</v>
      </c>
      <c r="I226" s="508">
        <v>427.51666666666665</v>
      </c>
      <c r="J226" s="508">
        <v>433.63333333333321</v>
      </c>
      <c r="K226" s="507">
        <v>421.4</v>
      </c>
      <c r="L226" s="507">
        <v>404</v>
      </c>
      <c r="M226" s="507">
        <v>4.8402099999999999</v>
      </c>
    </row>
    <row r="227" spans="1:13">
      <c r="A227" s="254">
        <v>217</v>
      </c>
      <c r="B227" s="510" t="s">
        <v>388</v>
      </c>
      <c r="C227" s="507">
        <v>2786.25</v>
      </c>
      <c r="D227" s="508">
        <v>2793.6833333333329</v>
      </c>
      <c r="E227" s="508">
        <v>2762.5666666666657</v>
      </c>
      <c r="F227" s="508">
        <v>2738.8833333333328</v>
      </c>
      <c r="G227" s="508">
        <v>2707.7666666666655</v>
      </c>
      <c r="H227" s="508">
        <v>2817.3666666666659</v>
      </c>
      <c r="I227" s="508">
        <v>2848.4833333333336</v>
      </c>
      <c r="J227" s="508">
        <v>2872.1666666666661</v>
      </c>
      <c r="K227" s="507">
        <v>2824.8</v>
      </c>
      <c r="L227" s="507">
        <v>2770</v>
      </c>
      <c r="M227" s="507">
        <v>1.1860000000000001E-2</v>
      </c>
    </row>
    <row r="228" spans="1:13">
      <c r="A228" s="254">
        <v>218</v>
      </c>
      <c r="B228" s="510" t="s">
        <v>253</v>
      </c>
      <c r="C228" s="507">
        <v>36.450000000000003</v>
      </c>
      <c r="D228" s="508">
        <v>36.699999999999996</v>
      </c>
      <c r="E228" s="508">
        <v>35.649999999999991</v>
      </c>
      <c r="F228" s="508">
        <v>34.849999999999994</v>
      </c>
      <c r="G228" s="508">
        <v>33.79999999999999</v>
      </c>
      <c r="H228" s="508">
        <v>37.499999999999993</v>
      </c>
      <c r="I228" s="508">
        <v>38.54999999999999</v>
      </c>
      <c r="J228" s="508">
        <v>39.349999999999994</v>
      </c>
      <c r="K228" s="507">
        <v>37.75</v>
      </c>
      <c r="L228" s="507">
        <v>35.9</v>
      </c>
      <c r="M228" s="507">
        <v>245.15916999999999</v>
      </c>
    </row>
    <row r="229" spans="1:13">
      <c r="A229" s="254">
        <v>219</v>
      </c>
      <c r="B229" s="510" t="s">
        <v>119</v>
      </c>
      <c r="C229" s="507">
        <v>66.650000000000006</v>
      </c>
      <c r="D229" s="508">
        <v>66.86666666666666</v>
      </c>
      <c r="E229" s="508">
        <v>65.383333333333326</v>
      </c>
      <c r="F229" s="508">
        <v>64.11666666666666</v>
      </c>
      <c r="G229" s="508">
        <v>62.633333333333326</v>
      </c>
      <c r="H229" s="508">
        <v>68.133333333333326</v>
      </c>
      <c r="I229" s="508">
        <v>69.616666666666646</v>
      </c>
      <c r="J229" s="508">
        <v>70.883333333333326</v>
      </c>
      <c r="K229" s="507">
        <v>68.349999999999994</v>
      </c>
      <c r="L229" s="507">
        <v>65.599999999999994</v>
      </c>
      <c r="M229" s="507">
        <v>274.00447000000003</v>
      </c>
    </row>
    <row r="230" spans="1:13">
      <c r="A230" s="254">
        <v>220</v>
      </c>
      <c r="B230" s="510" t="s">
        <v>389</v>
      </c>
      <c r="C230" s="507">
        <v>54.2</v>
      </c>
      <c r="D230" s="508">
        <v>54.31666666666667</v>
      </c>
      <c r="E230" s="508">
        <v>52.033333333333339</v>
      </c>
      <c r="F230" s="508">
        <v>49.866666666666667</v>
      </c>
      <c r="G230" s="508">
        <v>47.583333333333336</v>
      </c>
      <c r="H230" s="508">
        <v>56.483333333333341</v>
      </c>
      <c r="I230" s="508">
        <v>58.766666666666673</v>
      </c>
      <c r="J230" s="508">
        <v>60.933333333333344</v>
      </c>
      <c r="K230" s="507">
        <v>56.6</v>
      </c>
      <c r="L230" s="507">
        <v>52.15</v>
      </c>
      <c r="M230" s="507">
        <v>70.526700000000005</v>
      </c>
    </row>
    <row r="231" spans="1:13">
      <c r="A231" s="254">
        <v>221</v>
      </c>
      <c r="B231" s="510" t="s">
        <v>390</v>
      </c>
      <c r="C231" s="507">
        <v>1120.7</v>
      </c>
      <c r="D231" s="508">
        <v>1132.1166666666666</v>
      </c>
      <c r="E231" s="508">
        <v>1094.2333333333331</v>
      </c>
      <c r="F231" s="508">
        <v>1067.7666666666667</v>
      </c>
      <c r="G231" s="508">
        <v>1029.8833333333332</v>
      </c>
      <c r="H231" s="508">
        <v>1158.583333333333</v>
      </c>
      <c r="I231" s="508">
        <v>1196.4666666666667</v>
      </c>
      <c r="J231" s="508">
        <v>1222.9333333333329</v>
      </c>
      <c r="K231" s="507">
        <v>1170</v>
      </c>
      <c r="L231" s="507">
        <v>1105.6500000000001</v>
      </c>
      <c r="M231" s="507">
        <v>0.31253999999999998</v>
      </c>
    </row>
    <row r="232" spans="1:13">
      <c r="A232" s="254">
        <v>222</v>
      </c>
      <c r="B232" s="510" t="s">
        <v>391</v>
      </c>
      <c r="C232" s="507">
        <v>296.8</v>
      </c>
      <c r="D232" s="508">
        <v>293.08333333333331</v>
      </c>
      <c r="E232" s="508">
        <v>284.26666666666665</v>
      </c>
      <c r="F232" s="508">
        <v>271.73333333333335</v>
      </c>
      <c r="G232" s="508">
        <v>262.91666666666669</v>
      </c>
      <c r="H232" s="508">
        <v>305.61666666666662</v>
      </c>
      <c r="I232" s="508">
        <v>314.43333333333334</v>
      </c>
      <c r="J232" s="508">
        <v>326.96666666666658</v>
      </c>
      <c r="K232" s="507">
        <v>301.89999999999998</v>
      </c>
      <c r="L232" s="507">
        <v>280.55</v>
      </c>
      <c r="M232" s="507">
        <v>6.6735499999999996</v>
      </c>
    </row>
    <row r="233" spans="1:13">
      <c r="A233" s="254">
        <v>223</v>
      </c>
      <c r="B233" s="510" t="s">
        <v>746</v>
      </c>
      <c r="C233" s="507">
        <v>1206.45</v>
      </c>
      <c r="D233" s="508">
        <v>1204.8999999999999</v>
      </c>
      <c r="E233" s="508">
        <v>1194.5999999999997</v>
      </c>
      <c r="F233" s="508">
        <v>1182.7499999999998</v>
      </c>
      <c r="G233" s="508">
        <v>1172.4499999999996</v>
      </c>
      <c r="H233" s="508">
        <v>1216.7499999999998</v>
      </c>
      <c r="I233" s="508">
        <v>1227.05</v>
      </c>
      <c r="J233" s="508">
        <v>1238.8999999999999</v>
      </c>
      <c r="K233" s="507">
        <v>1215.2</v>
      </c>
      <c r="L233" s="507">
        <v>1193.05</v>
      </c>
      <c r="M233" s="507">
        <v>0.46894000000000002</v>
      </c>
    </row>
    <row r="234" spans="1:13">
      <c r="A234" s="254">
        <v>224</v>
      </c>
      <c r="B234" s="510" t="s">
        <v>750</v>
      </c>
      <c r="C234" s="507">
        <v>634.20000000000005</v>
      </c>
      <c r="D234" s="508">
        <v>642.43333333333339</v>
      </c>
      <c r="E234" s="508">
        <v>622.91666666666674</v>
      </c>
      <c r="F234" s="508">
        <v>611.63333333333333</v>
      </c>
      <c r="G234" s="508">
        <v>592.11666666666667</v>
      </c>
      <c r="H234" s="508">
        <v>653.71666666666681</v>
      </c>
      <c r="I234" s="508">
        <v>673.23333333333346</v>
      </c>
      <c r="J234" s="508">
        <v>684.51666666666688</v>
      </c>
      <c r="K234" s="507">
        <v>661.95</v>
      </c>
      <c r="L234" s="507">
        <v>631.15</v>
      </c>
      <c r="M234" s="507">
        <v>4.6669600000000004</v>
      </c>
    </row>
    <row r="235" spans="1:13">
      <c r="A235" s="254">
        <v>225</v>
      </c>
      <c r="B235" s="510" t="s">
        <v>392</v>
      </c>
      <c r="C235" s="507">
        <v>121</v>
      </c>
      <c r="D235" s="508">
        <v>122.45</v>
      </c>
      <c r="E235" s="508">
        <v>116.55000000000001</v>
      </c>
      <c r="F235" s="508">
        <v>112.10000000000001</v>
      </c>
      <c r="G235" s="508">
        <v>106.20000000000002</v>
      </c>
      <c r="H235" s="508">
        <v>126.9</v>
      </c>
      <c r="I235" s="508">
        <v>132.80000000000001</v>
      </c>
      <c r="J235" s="508">
        <v>137.25</v>
      </c>
      <c r="K235" s="507">
        <v>128.35</v>
      </c>
      <c r="L235" s="507">
        <v>118</v>
      </c>
      <c r="M235" s="507">
        <v>52.742260000000002</v>
      </c>
    </row>
    <row r="236" spans="1:13">
      <c r="A236" s="254">
        <v>226</v>
      </c>
      <c r="B236" s="510" t="s">
        <v>393</v>
      </c>
      <c r="C236" s="507">
        <v>88.35</v>
      </c>
      <c r="D236" s="508">
        <v>88.75</v>
      </c>
      <c r="E236" s="508">
        <v>87.6</v>
      </c>
      <c r="F236" s="508">
        <v>86.85</v>
      </c>
      <c r="G236" s="508">
        <v>85.699999999999989</v>
      </c>
      <c r="H236" s="508">
        <v>89.5</v>
      </c>
      <c r="I236" s="508">
        <v>90.65</v>
      </c>
      <c r="J236" s="508">
        <v>91.4</v>
      </c>
      <c r="K236" s="507">
        <v>89.9</v>
      </c>
      <c r="L236" s="507">
        <v>88</v>
      </c>
      <c r="M236" s="507">
        <v>52.102029999999999</v>
      </c>
    </row>
    <row r="237" spans="1:13">
      <c r="A237" s="254">
        <v>227</v>
      </c>
      <c r="B237" s="510" t="s">
        <v>126</v>
      </c>
      <c r="C237" s="507">
        <v>207.8</v>
      </c>
      <c r="D237" s="508">
        <v>207.43333333333331</v>
      </c>
      <c r="E237" s="508">
        <v>205.11666666666662</v>
      </c>
      <c r="F237" s="508">
        <v>202.43333333333331</v>
      </c>
      <c r="G237" s="508">
        <v>200.11666666666662</v>
      </c>
      <c r="H237" s="508">
        <v>210.11666666666662</v>
      </c>
      <c r="I237" s="508">
        <v>212.43333333333328</v>
      </c>
      <c r="J237" s="508">
        <v>215.11666666666662</v>
      </c>
      <c r="K237" s="507">
        <v>209.75</v>
      </c>
      <c r="L237" s="507">
        <v>204.75</v>
      </c>
      <c r="M237" s="507">
        <v>225.93086</v>
      </c>
    </row>
    <row r="238" spans="1:13">
      <c r="A238" s="254">
        <v>228</v>
      </c>
      <c r="B238" s="510" t="s">
        <v>395</v>
      </c>
      <c r="C238" s="507">
        <v>127</v>
      </c>
      <c r="D238" s="508">
        <v>128.1</v>
      </c>
      <c r="E238" s="508">
        <v>125.19999999999999</v>
      </c>
      <c r="F238" s="508">
        <v>123.39999999999999</v>
      </c>
      <c r="G238" s="508">
        <v>120.49999999999999</v>
      </c>
      <c r="H238" s="508">
        <v>129.89999999999998</v>
      </c>
      <c r="I238" s="508">
        <v>132.80000000000001</v>
      </c>
      <c r="J238" s="508">
        <v>134.6</v>
      </c>
      <c r="K238" s="507">
        <v>131</v>
      </c>
      <c r="L238" s="507">
        <v>126.3</v>
      </c>
      <c r="M238" s="507">
        <v>6.2183999999999999</v>
      </c>
    </row>
    <row r="239" spans="1:13">
      <c r="A239" s="254">
        <v>229</v>
      </c>
      <c r="B239" s="510" t="s">
        <v>396</v>
      </c>
      <c r="C239" s="507">
        <v>173.1</v>
      </c>
      <c r="D239" s="508">
        <v>172.18333333333331</v>
      </c>
      <c r="E239" s="508">
        <v>168.41666666666663</v>
      </c>
      <c r="F239" s="508">
        <v>163.73333333333332</v>
      </c>
      <c r="G239" s="508">
        <v>159.96666666666664</v>
      </c>
      <c r="H239" s="508">
        <v>176.86666666666662</v>
      </c>
      <c r="I239" s="508">
        <v>180.63333333333333</v>
      </c>
      <c r="J239" s="508">
        <v>185.31666666666661</v>
      </c>
      <c r="K239" s="507">
        <v>175.95</v>
      </c>
      <c r="L239" s="507">
        <v>167.5</v>
      </c>
      <c r="M239" s="507">
        <v>21.436679999999999</v>
      </c>
    </row>
    <row r="240" spans="1:13">
      <c r="A240" s="254">
        <v>230</v>
      </c>
      <c r="B240" s="510" t="s">
        <v>115</v>
      </c>
      <c r="C240" s="507">
        <v>229.5</v>
      </c>
      <c r="D240" s="508">
        <v>230.54999999999998</v>
      </c>
      <c r="E240" s="508">
        <v>221.09999999999997</v>
      </c>
      <c r="F240" s="508">
        <v>212.7</v>
      </c>
      <c r="G240" s="508">
        <v>203.24999999999997</v>
      </c>
      <c r="H240" s="508">
        <v>238.94999999999996</v>
      </c>
      <c r="I240" s="508">
        <v>248.39999999999995</v>
      </c>
      <c r="J240" s="508">
        <v>256.79999999999995</v>
      </c>
      <c r="K240" s="507">
        <v>240</v>
      </c>
      <c r="L240" s="507">
        <v>222.15</v>
      </c>
      <c r="M240" s="507">
        <v>209.97017</v>
      </c>
    </row>
    <row r="241" spans="1:13">
      <c r="A241" s="254">
        <v>231</v>
      </c>
      <c r="B241" s="510" t="s">
        <v>397</v>
      </c>
      <c r="C241" s="507">
        <v>114</v>
      </c>
      <c r="D241" s="508">
        <v>113.60000000000001</v>
      </c>
      <c r="E241" s="508">
        <v>109.40000000000002</v>
      </c>
      <c r="F241" s="508">
        <v>104.80000000000001</v>
      </c>
      <c r="G241" s="508">
        <v>100.60000000000002</v>
      </c>
      <c r="H241" s="508">
        <v>118.20000000000002</v>
      </c>
      <c r="I241" s="508">
        <v>122.4</v>
      </c>
      <c r="J241" s="508">
        <v>127.00000000000001</v>
      </c>
      <c r="K241" s="507">
        <v>117.8</v>
      </c>
      <c r="L241" s="507">
        <v>109</v>
      </c>
      <c r="M241" s="507">
        <v>157.58789999999999</v>
      </c>
    </row>
    <row r="242" spans="1:13">
      <c r="A242" s="254">
        <v>232</v>
      </c>
      <c r="B242" s="510" t="s">
        <v>747</v>
      </c>
      <c r="C242" s="507">
        <v>7751.15</v>
      </c>
      <c r="D242" s="508">
        <v>7857.2</v>
      </c>
      <c r="E242" s="508">
        <v>7499.5</v>
      </c>
      <c r="F242" s="508">
        <v>7247.85</v>
      </c>
      <c r="G242" s="508">
        <v>6890.1500000000005</v>
      </c>
      <c r="H242" s="508">
        <v>8108.8499999999995</v>
      </c>
      <c r="I242" s="508">
        <v>8466.5499999999993</v>
      </c>
      <c r="J242" s="508">
        <v>8718.1999999999989</v>
      </c>
      <c r="K242" s="507">
        <v>8214.9</v>
      </c>
      <c r="L242" s="507">
        <v>7605.55</v>
      </c>
      <c r="M242" s="507">
        <v>1.85104</v>
      </c>
    </row>
    <row r="243" spans="1:13">
      <c r="A243" s="254">
        <v>233</v>
      </c>
      <c r="B243" s="510" t="s">
        <v>254</v>
      </c>
      <c r="C243" s="507">
        <v>135.15</v>
      </c>
      <c r="D243" s="508">
        <v>136.71666666666667</v>
      </c>
      <c r="E243" s="508">
        <v>132.43333333333334</v>
      </c>
      <c r="F243" s="508">
        <v>129.71666666666667</v>
      </c>
      <c r="G243" s="508">
        <v>125.43333333333334</v>
      </c>
      <c r="H243" s="508">
        <v>139.43333333333334</v>
      </c>
      <c r="I243" s="508">
        <v>143.7166666666667</v>
      </c>
      <c r="J243" s="508">
        <v>146.43333333333334</v>
      </c>
      <c r="K243" s="507">
        <v>141</v>
      </c>
      <c r="L243" s="507">
        <v>134</v>
      </c>
      <c r="M243" s="507">
        <v>16.39639</v>
      </c>
    </row>
    <row r="244" spans="1:13">
      <c r="A244" s="254">
        <v>234</v>
      </c>
      <c r="B244" s="510" t="s">
        <v>398</v>
      </c>
      <c r="C244" s="507">
        <v>301.45</v>
      </c>
      <c r="D244" s="508">
        <v>304.13333333333327</v>
      </c>
      <c r="E244" s="508">
        <v>296.36666666666656</v>
      </c>
      <c r="F244" s="508">
        <v>291.2833333333333</v>
      </c>
      <c r="G244" s="508">
        <v>283.51666666666659</v>
      </c>
      <c r="H244" s="508">
        <v>309.21666666666653</v>
      </c>
      <c r="I244" s="508">
        <v>316.98333333333329</v>
      </c>
      <c r="J244" s="508">
        <v>322.06666666666649</v>
      </c>
      <c r="K244" s="507">
        <v>311.89999999999998</v>
      </c>
      <c r="L244" s="507">
        <v>299.05</v>
      </c>
      <c r="M244" s="507">
        <v>9.4652499999999993</v>
      </c>
    </row>
    <row r="245" spans="1:13">
      <c r="A245" s="254">
        <v>235</v>
      </c>
      <c r="B245" s="510" t="s">
        <v>255</v>
      </c>
      <c r="C245" s="507">
        <v>123.85</v>
      </c>
      <c r="D245" s="508">
        <v>124.93333333333334</v>
      </c>
      <c r="E245" s="508">
        <v>121.91666666666667</v>
      </c>
      <c r="F245" s="508">
        <v>119.98333333333333</v>
      </c>
      <c r="G245" s="508">
        <v>116.96666666666667</v>
      </c>
      <c r="H245" s="508">
        <v>126.86666666666667</v>
      </c>
      <c r="I245" s="508">
        <v>129.88333333333333</v>
      </c>
      <c r="J245" s="508">
        <v>131.81666666666666</v>
      </c>
      <c r="K245" s="507">
        <v>127.95</v>
      </c>
      <c r="L245" s="507">
        <v>123</v>
      </c>
      <c r="M245" s="507">
        <v>22.05348</v>
      </c>
    </row>
    <row r="246" spans="1:13">
      <c r="A246" s="254">
        <v>236</v>
      </c>
      <c r="B246" s="510" t="s">
        <v>125</v>
      </c>
      <c r="C246" s="507">
        <v>100.55</v>
      </c>
      <c r="D246" s="508">
        <v>100.88333333333333</v>
      </c>
      <c r="E246" s="508">
        <v>98.866666666666646</v>
      </c>
      <c r="F246" s="508">
        <v>97.183333333333323</v>
      </c>
      <c r="G246" s="508">
        <v>95.166666666666643</v>
      </c>
      <c r="H246" s="508">
        <v>102.56666666666665</v>
      </c>
      <c r="I246" s="508">
        <v>104.58333333333333</v>
      </c>
      <c r="J246" s="508">
        <v>106.26666666666665</v>
      </c>
      <c r="K246" s="507">
        <v>102.9</v>
      </c>
      <c r="L246" s="507">
        <v>99.2</v>
      </c>
      <c r="M246" s="507">
        <v>299.25268999999997</v>
      </c>
    </row>
    <row r="247" spans="1:13">
      <c r="A247" s="254">
        <v>237</v>
      </c>
      <c r="B247" s="510" t="s">
        <v>399</v>
      </c>
      <c r="C247" s="507">
        <v>17.75</v>
      </c>
      <c r="D247" s="508">
        <v>17.983333333333334</v>
      </c>
      <c r="E247" s="508">
        <v>17.116666666666667</v>
      </c>
      <c r="F247" s="508">
        <v>16.483333333333334</v>
      </c>
      <c r="G247" s="508">
        <v>15.616666666666667</v>
      </c>
      <c r="H247" s="508">
        <v>18.616666666666667</v>
      </c>
      <c r="I247" s="508">
        <v>19.483333333333334</v>
      </c>
      <c r="J247" s="508">
        <v>20.116666666666667</v>
      </c>
      <c r="K247" s="507">
        <v>18.850000000000001</v>
      </c>
      <c r="L247" s="507">
        <v>17.350000000000001</v>
      </c>
      <c r="M247" s="507">
        <v>219.51600999999999</v>
      </c>
    </row>
    <row r="248" spans="1:13">
      <c r="A248" s="254">
        <v>238</v>
      </c>
      <c r="B248" s="510" t="s">
        <v>772</v>
      </c>
      <c r="C248" s="507">
        <v>2026.7</v>
      </c>
      <c r="D248" s="508">
        <v>2038.2333333333333</v>
      </c>
      <c r="E248" s="508">
        <v>2003.4666666666667</v>
      </c>
      <c r="F248" s="508">
        <v>1980.2333333333333</v>
      </c>
      <c r="G248" s="508">
        <v>1945.4666666666667</v>
      </c>
      <c r="H248" s="508">
        <v>2061.4666666666667</v>
      </c>
      <c r="I248" s="508">
        <v>2096.2333333333336</v>
      </c>
      <c r="J248" s="508">
        <v>2119.4666666666667</v>
      </c>
      <c r="K248" s="507">
        <v>2073</v>
      </c>
      <c r="L248" s="507">
        <v>2015</v>
      </c>
      <c r="M248" s="507">
        <v>47.824640000000002</v>
      </c>
    </row>
    <row r="249" spans="1:13">
      <c r="A249" s="254">
        <v>239</v>
      </c>
      <c r="B249" s="510" t="s">
        <v>748</v>
      </c>
      <c r="C249" s="507">
        <v>287.55</v>
      </c>
      <c r="D249" s="508">
        <v>286.83333333333331</v>
      </c>
      <c r="E249" s="508">
        <v>278.76666666666665</v>
      </c>
      <c r="F249" s="508">
        <v>269.98333333333335</v>
      </c>
      <c r="G249" s="508">
        <v>261.91666666666669</v>
      </c>
      <c r="H249" s="508">
        <v>295.61666666666662</v>
      </c>
      <c r="I249" s="508">
        <v>303.68333333333334</v>
      </c>
      <c r="J249" s="508">
        <v>312.46666666666658</v>
      </c>
      <c r="K249" s="507">
        <v>294.89999999999998</v>
      </c>
      <c r="L249" s="507">
        <v>278.05</v>
      </c>
      <c r="M249" s="507">
        <v>8.2089099999999995</v>
      </c>
    </row>
    <row r="250" spans="1:13">
      <c r="A250" s="254">
        <v>240</v>
      </c>
      <c r="B250" s="510" t="s">
        <v>120</v>
      </c>
      <c r="C250" s="507">
        <v>518.15</v>
      </c>
      <c r="D250" s="508">
        <v>522.41666666666663</v>
      </c>
      <c r="E250" s="508">
        <v>510.33333333333326</v>
      </c>
      <c r="F250" s="508">
        <v>502.51666666666665</v>
      </c>
      <c r="G250" s="508">
        <v>490.43333333333328</v>
      </c>
      <c r="H250" s="508">
        <v>530.23333333333323</v>
      </c>
      <c r="I250" s="508">
        <v>542.31666666666649</v>
      </c>
      <c r="J250" s="508">
        <v>550.13333333333321</v>
      </c>
      <c r="K250" s="507">
        <v>534.5</v>
      </c>
      <c r="L250" s="507">
        <v>514.6</v>
      </c>
      <c r="M250" s="507">
        <v>15.911720000000001</v>
      </c>
    </row>
    <row r="251" spans="1:13">
      <c r="A251" s="254">
        <v>241</v>
      </c>
      <c r="B251" s="510" t="s">
        <v>827</v>
      </c>
      <c r="C251" s="507">
        <v>252.1</v>
      </c>
      <c r="D251" s="508">
        <v>252.66666666666666</v>
      </c>
      <c r="E251" s="508">
        <v>248.93333333333334</v>
      </c>
      <c r="F251" s="508">
        <v>245.76666666666668</v>
      </c>
      <c r="G251" s="508">
        <v>242.03333333333336</v>
      </c>
      <c r="H251" s="508">
        <v>255.83333333333331</v>
      </c>
      <c r="I251" s="508">
        <v>259.56666666666661</v>
      </c>
      <c r="J251" s="508">
        <v>262.73333333333329</v>
      </c>
      <c r="K251" s="507">
        <v>256.39999999999998</v>
      </c>
      <c r="L251" s="507">
        <v>249.5</v>
      </c>
      <c r="M251" s="507">
        <v>25.510840000000002</v>
      </c>
    </row>
    <row r="252" spans="1:13">
      <c r="A252" s="254">
        <v>242</v>
      </c>
      <c r="B252" s="510" t="s">
        <v>122</v>
      </c>
      <c r="C252" s="507">
        <v>1024.8</v>
      </c>
      <c r="D252" s="508">
        <v>1021.7999999999998</v>
      </c>
      <c r="E252" s="508">
        <v>1007.9999999999998</v>
      </c>
      <c r="F252" s="508">
        <v>991.19999999999993</v>
      </c>
      <c r="G252" s="508">
        <v>977.39999999999986</v>
      </c>
      <c r="H252" s="508">
        <v>1038.5999999999997</v>
      </c>
      <c r="I252" s="508">
        <v>1052.3999999999996</v>
      </c>
      <c r="J252" s="508">
        <v>1069.1999999999996</v>
      </c>
      <c r="K252" s="507">
        <v>1035.5999999999999</v>
      </c>
      <c r="L252" s="507">
        <v>1005</v>
      </c>
      <c r="M252" s="507">
        <v>99.15907</v>
      </c>
    </row>
    <row r="253" spans="1:13">
      <c r="A253" s="254">
        <v>243</v>
      </c>
      <c r="B253" s="510" t="s">
        <v>256</v>
      </c>
      <c r="C253" s="507">
        <v>4864</v>
      </c>
      <c r="D253" s="508">
        <v>4874</v>
      </c>
      <c r="E253" s="508">
        <v>4764</v>
      </c>
      <c r="F253" s="508">
        <v>4664</v>
      </c>
      <c r="G253" s="508">
        <v>4554</v>
      </c>
      <c r="H253" s="508">
        <v>4974</v>
      </c>
      <c r="I253" s="508">
        <v>5084</v>
      </c>
      <c r="J253" s="508">
        <v>5184</v>
      </c>
      <c r="K253" s="507">
        <v>4984</v>
      </c>
      <c r="L253" s="507">
        <v>4774</v>
      </c>
      <c r="M253" s="507">
        <v>5.1977200000000003</v>
      </c>
    </row>
    <row r="254" spans="1:13">
      <c r="A254" s="254">
        <v>244</v>
      </c>
      <c r="B254" s="510" t="s">
        <v>124</v>
      </c>
      <c r="C254" s="507">
        <v>1345.55</v>
      </c>
      <c r="D254" s="508">
        <v>1338.25</v>
      </c>
      <c r="E254" s="508">
        <v>1326.05</v>
      </c>
      <c r="F254" s="508">
        <v>1306.55</v>
      </c>
      <c r="G254" s="508">
        <v>1294.3499999999999</v>
      </c>
      <c r="H254" s="508">
        <v>1357.75</v>
      </c>
      <c r="I254" s="508">
        <v>1369.9499999999998</v>
      </c>
      <c r="J254" s="508">
        <v>1389.45</v>
      </c>
      <c r="K254" s="507">
        <v>1350.45</v>
      </c>
      <c r="L254" s="507">
        <v>1318.75</v>
      </c>
      <c r="M254" s="507">
        <v>65.181730000000002</v>
      </c>
    </row>
    <row r="255" spans="1:13">
      <c r="A255" s="254">
        <v>245</v>
      </c>
      <c r="B255" s="510" t="s">
        <v>749</v>
      </c>
      <c r="C255" s="507">
        <v>733</v>
      </c>
      <c r="D255" s="508">
        <v>734.51666666666677</v>
      </c>
      <c r="E255" s="508">
        <v>729.03333333333353</v>
      </c>
      <c r="F255" s="508">
        <v>725.06666666666672</v>
      </c>
      <c r="G255" s="508">
        <v>719.58333333333348</v>
      </c>
      <c r="H255" s="508">
        <v>738.48333333333358</v>
      </c>
      <c r="I255" s="508">
        <v>743.96666666666692</v>
      </c>
      <c r="J255" s="508">
        <v>747.93333333333362</v>
      </c>
      <c r="K255" s="507">
        <v>740</v>
      </c>
      <c r="L255" s="507">
        <v>730.55</v>
      </c>
      <c r="M255" s="507">
        <v>0.10391</v>
      </c>
    </row>
    <row r="256" spans="1:13">
      <c r="A256" s="254">
        <v>246</v>
      </c>
      <c r="B256" s="510" t="s">
        <v>400</v>
      </c>
      <c r="C256" s="507">
        <v>327.14999999999998</v>
      </c>
      <c r="D256" s="508">
        <v>325.88333333333333</v>
      </c>
      <c r="E256" s="508">
        <v>321.76666666666665</v>
      </c>
      <c r="F256" s="508">
        <v>316.38333333333333</v>
      </c>
      <c r="G256" s="508">
        <v>312.26666666666665</v>
      </c>
      <c r="H256" s="508">
        <v>331.26666666666665</v>
      </c>
      <c r="I256" s="508">
        <v>335.38333333333333</v>
      </c>
      <c r="J256" s="508">
        <v>340.76666666666665</v>
      </c>
      <c r="K256" s="507">
        <v>330</v>
      </c>
      <c r="L256" s="507">
        <v>320.5</v>
      </c>
      <c r="M256" s="507">
        <v>5.3359199999999998</v>
      </c>
    </row>
    <row r="257" spans="1:13">
      <c r="A257" s="254">
        <v>247</v>
      </c>
      <c r="B257" s="510" t="s">
        <v>121</v>
      </c>
      <c r="C257" s="507">
        <v>1688.7</v>
      </c>
      <c r="D257" s="508">
        <v>1691.7166666666665</v>
      </c>
      <c r="E257" s="508">
        <v>1655.9833333333329</v>
      </c>
      <c r="F257" s="508">
        <v>1623.2666666666664</v>
      </c>
      <c r="G257" s="508">
        <v>1587.5333333333328</v>
      </c>
      <c r="H257" s="508">
        <v>1724.4333333333329</v>
      </c>
      <c r="I257" s="508">
        <v>1760.1666666666665</v>
      </c>
      <c r="J257" s="508">
        <v>1792.883333333333</v>
      </c>
      <c r="K257" s="507">
        <v>1727.45</v>
      </c>
      <c r="L257" s="507">
        <v>1659</v>
      </c>
      <c r="M257" s="507">
        <v>12.72447</v>
      </c>
    </row>
    <row r="258" spans="1:13">
      <c r="A258" s="254">
        <v>248</v>
      </c>
      <c r="B258" s="510" t="s">
        <v>257</v>
      </c>
      <c r="C258" s="507">
        <v>1940.75</v>
      </c>
      <c r="D258" s="508">
        <v>1940.0833333333333</v>
      </c>
      <c r="E258" s="508">
        <v>1915.1666666666665</v>
      </c>
      <c r="F258" s="508">
        <v>1889.5833333333333</v>
      </c>
      <c r="G258" s="508">
        <v>1864.6666666666665</v>
      </c>
      <c r="H258" s="508">
        <v>1965.6666666666665</v>
      </c>
      <c r="I258" s="508">
        <v>1990.583333333333</v>
      </c>
      <c r="J258" s="508">
        <v>2016.1666666666665</v>
      </c>
      <c r="K258" s="507">
        <v>1965</v>
      </c>
      <c r="L258" s="507">
        <v>1914.5</v>
      </c>
      <c r="M258" s="507">
        <v>2.0789599999999999</v>
      </c>
    </row>
    <row r="259" spans="1:13">
      <c r="A259" s="254">
        <v>249</v>
      </c>
      <c r="B259" s="510" t="s">
        <v>401</v>
      </c>
      <c r="C259" s="507">
        <v>1198</v>
      </c>
      <c r="D259" s="508">
        <v>1199.6666666666667</v>
      </c>
      <c r="E259" s="508">
        <v>1189.3333333333335</v>
      </c>
      <c r="F259" s="508">
        <v>1180.6666666666667</v>
      </c>
      <c r="G259" s="508">
        <v>1170.3333333333335</v>
      </c>
      <c r="H259" s="508">
        <v>1208.3333333333335</v>
      </c>
      <c r="I259" s="508">
        <v>1218.666666666667</v>
      </c>
      <c r="J259" s="508">
        <v>1227.3333333333335</v>
      </c>
      <c r="K259" s="507">
        <v>1210</v>
      </c>
      <c r="L259" s="507">
        <v>1191</v>
      </c>
      <c r="M259" s="507">
        <v>0.60855999999999999</v>
      </c>
    </row>
    <row r="260" spans="1:13">
      <c r="A260" s="254">
        <v>250</v>
      </c>
      <c r="B260" s="510" t="s">
        <v>402</v>
      </c>
      <c r="C260" s="507">
        <v>2877.75</v>
      </c>
      <c r="D260" s="508">
        <v>2835.5499999999997</v>
      </c>
      <c r="E260" s="508">
        <v>2771.1999999999994</v>
      </c>
      <c r="F260" s="508">
        <v>2664.6499999999996</v>
      </c>
      <c r="G260" s="508">
        <v>2600.2999999999993</v>
      </c>
      <c r="H260" s="508">
        <v>2942.0999999999995</v>
      </c>
      <c r="I260" s="508">
        <v>3006.45</v>
      </c>
      <c r="J260" s="508">
        <v>3112.9999999999995</v>
      </c>
      <c r="K260" s="507">
        <v>2899.9</v>
      </c>
      <c r="L260" s="507">
        <v>2729</v>
      </c>
      <c r="M260" s="507">
        <v>2.1967599999999998</v>
      </c>
    </row>
    <row r="261" spans="1:13">
      <c r="A261" s="254">
        <v>251</v>
      </c>
      <c r="B261" s="510" t="s">
        <v>403</v>
      </c>
      <c r="C261" s="507">
        <v>437.3</v>
      </c>
      <c r="D261" s="508">
        <v>436.84999999999997</v>
      </c>
      <c r="E261" s="508">
        <v>430.69999999999993</v>
      </c>
      <c r="F261" s="508">
        <v>424.09999999999997</v>
      </c>
      <c r="G261" s="508">
        <v>417.94999999999993</v>
      </c>
      <c r="H261" s="508">
        <v>443.44999999999993</v>
      </c>
      <c r="I261" s="508">
        <v>449.59999999999991</v>
      </c>
      <c r="J261" s="508">
        <v>456.19999999999993</v>
      </c>
      <c r="K261" s="507">
        <v>443</v>
      </c>
      <c r="L261" s="507">
        <v>430.25</v>
      </c>
      <c r="M261" s="507">
        <v>4.87066</v>
      </c>
    </row>
    <row r="262" spans="1:13">
      <c r="A262" s="254">
        <v>252</v>
      </c>
      <c r="B262" s="510" t="s">
        <v>404</v>
      </c>
      <c r="C262" s="507">
        <v>152.9</v>
      </c>
      <c r="D262" s="508">
        <v>154.03333333333333</v>
      </c>
      <c r="E262" s="508">
        <v>150.21666666666667</v>
      </c>
      <c r="F262" s="508">
        <v>147.53333333333333</v>
      </c>
      <c r="G262" s="508">
        <v>143.71666666666667</v>
      </c>
      <c r="H262" s="508">
        <v>156.71666666666667</v>
      </c>
      <c r="I262" s="508">
        <v>160.53333333333333</v>
      </c>
      <c r="J262" s="508">
        <v>163.21666666666667</v>
      </c>
      <c r="K262" s="507">
        <v>157.85</v>
      </c>
      <c r="L262" s="507">
        <v>151.35</v>
      </c>
      <c r="M262" s="507">
        <v>7.34232</v>
      </c>
    </row>
    <row r="263" spans="1:13">
      <c r="A263" s="254">
        <v>253</v>
      </c>
      <c r="B263" s="510" t="s">
        <v>405</v>
      </c>
      <c r="C263" s="507">
        <v>123.25</v>
      </c>
      <c r="D263" s="508">
        <v>123.89999999999999</v>
      </c>
      <c r="E263" s="508">
        <v>122.34999999999998</v>
      </c>
      <c r="F263" s="508">
        <v>121.44999999999999</v>
      </c>
      <c r="G263" s="508">
        <v>119.89999999999998</v>
      </c>
      <c r="H263" s="508">
        <v>124.79999999999998</v>
      </c>
      <c r="I263" s="508">
        <v>126.35</v>
      </c>
      <c r="J263" s="508">
        <v>127.24999999999999</v>
      </c>
      <c r="K263" s="507">
        <v>125.45</v>
      </c>
      <c r="L263" s="507">
        <v>123</v>
      </c>
      <c r="M263" s="507">
        <v>11.43655</v>
      </c>
    </row>
    <row r="264" spans="1:13">
      <c r="A264" s="254">
        <v>254</v>
      </c>
      <c r="B264" s="510" t="s">
        <v>406</v>
      </c>
      <c r="C264" s="507">
        <v>97.55</v>
      </c>
      <c r="D264" s="508">
        <v>97.25</v>
      </c>
      <c r="E264" s="508">
        <v>92.8</v>
      </c>
      <c r="F264" s="508">
        <v>88.05</v>
      </c>
      <c r="G264" s="508">
        <v>83.6</v>
      </c>
      <c r="H264" s="508">
        <v>102</v>
      </c>
      <c r="I264" s="508">
        <v>106.44999999999999</v>
      </c>
      <c r="J264" s="508">
        <v>111.2</v>
      </c>
      <c r="K264" s="507">
        <v>101.7</v>
      </c>
      <c r="L264" s="507">
        <v>92.5</v>
      </c>
      <c r="M264" s="507">
        <v>63.312089999999998</v>
      </c>
    </row>
    <row r="265" spans="1:13">
      <c r="A265" s="254">
        <v>255</v>
      </c>
      <c r="B265" s="510" t="s">
        <v>258</v>
      </c>
      <c r="C265" s="507">
        <v>83.7</v>
      </c>
      <c r="D265" s="508">
        <v>85.166666666666671</v>
      </c>
      <c r="E265" s="508">
        <v>80.933333333333337</v>
      </c>
      <c r="F265" s="508">
        <v>78.166666666666671</v>
      </c>
      <c r="G265" s="508">
        <v>73.933333333333337</v>
      </c>
      <c r="H265" s="508">
        <v>87.933333333333337</v>
      </c>
      <c r="I265" s="508">
        <v>92.166666666666657</v>
      </c>
      <c r="J265" s="508">
        <v>94.933333333333337</v>
      </c>
      <c r="K265" s="507">
        <v>89.4</v>
      </c>
      <c r="L265" s="507">
        <v>82.4</v>
      </c>
      <c r="M265" s="507">
        <v>117.1648</v>
      </c>
    </row>
    <row r="266" spans="1:13">
      <c r="A266" s="254">
        <v>256</v>
      </c>
      <c r="B266" s="510" t="s">
        <v>128</v>
      </c>
      <c r="C266" s="507">
        <v>401.6</v>
      </c>
      <c r="D266" s="508">
        <v>404.38333333333338</v>
      </c>
      <c r="E266" s="508">
        <v>394.01666666666677</v>
      </c>
      <c r="F266" s="508">
        <v>386.43333333333339</v>
      </c>
      <c r="G266" s="508">
        <v>376.06666666666678</v>
      </c>
      <c r="H266" s="508">
        <v>411.96666666666675</v>
      </c>
      <c r="I266" s="508">
        <v>422.33333333333343</v>
      </c>
      <c r="J266" s="508">
        <v>429.91666666666674</v>
      </c>
      <c r="K266" s="507">
        <v>414.75</v>
      </c>
      <c r="L266" s="507">
        <v>396.8</v>
      </c>
      <c r="M266" s="507">
        <v>54.778469999999999</v>
      </c>
    </row>
    <row r="267" spans="1:13">
      <c r="A267" s="254">
        <v>257</v>
      </c>
      <c r="B267" s="510" t="s">
        <v>751</v>
      </c>
      <c r="C267" s="507">
        <v>90.45</v>
      </c>
      <c r="D267" s="508">
        <v>91.716666666666683</v>
      </c>
      <c r="E267" s="508">
        <v>88.53333333333336</v>
      </c>
      <c r="F267" s="508">
        <v>86.616666666666674</v>
      </c>
      <c r="G267" s="508">
        <v>83.433333333333351</v>
      </c>
      <c r="H267" s="508">
        <v>93.633333333333368</v>
      </c>
      <c r="I267" s="508">
        <v>96.816666666666677</v>
      </c>
      <c r="J267" s="508">
        <v>98.733333333333377</v>
      </c>
      <c r="K267" s="507">
        <v>94.9</v>
      </c>
      <c r="L267" s="507">
        <v>89.8</v>
      </c>
      <c r="M267" s="507">
        <v>4.7153799999999997</v>
      </c>
    </row>
    <row r="268" spans="1:13">
      <c r="A268" s="254">
        <v>258</v>
      </c>
      <c r="B268" s="510" t="s">
        <v>407</v>
      </c>
      <c r="C268" s="507">
        <v>56.6</v>
      </c>
      <c r="D268" s="508">
        <v>56.81666666666667</v>
      </c>
      <c r="E268" s="508">
        <v>55.433333333333337</v>
      </c>
      <c r="F268" s="508">
        <v>54.266666666666666</v>
      </c>
      <c r="G268" s="508">
        <v>52.883333333333333</v>
      </c>
      <c r="H268" s="508">
        <v>57.983333333333341</v>
      </c>
      <c r="I268" s="508">
        <v>59.366666666666681</v>
      </c>
      <c r="J268" s="508">
        <v>60.533333333333346</v>
      </c>
      <c r="K268" s="507">
        <v>58.2</v>
      </c>
      <c r="L268" s="507">
        <v>55.65</v>
      </c>
      <c r="M268" s="507">
        <v>5.6250799999999996</v>
      </c>
    </row>
    <row r="269" spans="1:13">
      <c r="A269" s="254">
        <v>259</v>
      </c>
      <c r="B269" s="510" t="s">
        <v>408</v>
      </c>
      <c r="C269" s="507">
        <v>101.35</v>
      </c>
      <c r="D269" s="508">
        <v>102.46666666666665</v>
      </c>
      <c r="E269" s="508">
        <v>99.033333333333303</v>
      </c>
      <c r="F269" s="508">
        <v>96.716666666666654</v>
      </c>
      <c r="G269" s="508">
        <v>93.283333333333303</v>
      </c>
      <c r="H269" s="508">
        <v>104.7833333333333</v>
      </c>
      <c r="I269" s="508">
        <v>108.21666666666667</v>
      </c>
      <c r="J269" s="508">
        <v>110.5333333333333</v>
      </c>
      <c r="K269" s="507">
        <v>105.9</v>
      </c>
      <c r="L269" s="507">
        <v>100.15</v>
      </c>
      <c r="M269" s="507">
        <v>23.967949999999998</v>
      </c>
    </row>
    <row r="270" spans="1:13">
      <c r="A270" s="254">
        <v>260</v>
      </c>
      <c r="B270" s="510" t="s">
        <v>409</v>
      </c>
      <c r="C270" s="507">
        <v>29.1</v>
      </c>
      <c r="D270" s="508">
        <v>29.216666666666669</v>
      </c>
      <c r="E270" s="508">
        <v>28.683333333333337</v>
      </c>
      <c r="F270" s="508">
        <v>28.266666666666669</v>
      </c>
      <c r="G270" s="508">
        <v>27.733333333333338</v>
      </c>
      <c r="H270" s="508">
        <v>29.633333333333336</v>
      </c>
      <c r="I270" s="508">
        <v>30.166666666666668</v>
      </c>
      <c r="J270" s="508">
        <v>30.583333333333336</v>
      </c>
      <c r="K270" s="507">
        <v>29.75</v>
      </c>
      <c r="L270" s="507">
        <v>28.8</v>
      </c>
      <c r="M270" s="507">
        <v>15.36637</v>
      </c>
    </row>
    <row r="271" spans="1:13">
      <c r="A271" s="254">
        <v>261</v>
      </c>
      <c r="B271" s="510" t="s">
        <v>410</v>
      </c>
      <c r="C271" s="507">
        <v>68.95</v>
      </c>
      <c r="D271" s="508">
        <v>69.45</v>
      </c>
      <c r="E271" s="508">
        <v>67.7</v>
      </c>
      <c r="F271" s="508">
        <v>66.45</v>
      </c>
      <c r="G271" s="508">
        <v>64.7</v>
      </c>
      <c r="H271" s="508">
        <v>70.7</v>
      </c>
      <c r="I271" s="508">
        <v>72.45</v>
      </c>
      <c r="J271" s="508">
        <v>73.7</v>
      </c>
      <c r="K271" s="507">
        <v>71.2</v>
      </c>
      <c r="L271" s="507">
        <v>68.2</v>
      </c>
      <c r="M271" s="507">
        <v>8.1587200000000006</v>
      </c>
    </row>
    <row r="272" spans="1:13">
      <c r="A272" s="254">
        <v>262</v>
      </c>
      <c r="B272" s="510" t="s">
        <v>411</v>
      </c>
      <c r="C272" s="507">
        <v>82.6</v>
      </c>
      <c r="D272" s="508">
        <v>83.433333333333337</v>
      </c>
      <c r="E272" s="508">
        <v>80.366666666666674</v>
      </c>
      <c r="F272" s="508">
        <v>78.13333333333334</v>
      </c>
      <c r="G272" s="508">
        <v>75.066666666666677</v>
      </c>
      <c r="H272" s="508">
        <v>85.666666666666671</v>
      </c>
      <c r="I272" s="508">
        <v>88.733333333333334</v>
      </c>
      <c r="J272" s="508">
        <v>90.966666666666669</v>
      </c>
      <c r="K272" s="507">
        <v>86.5</v>
      </c>
      <c r="L272" s="507">
        <v>81.2</v>
      </c>
      <c r="M272" s="507">
        <v>27.13842</v>
      </c>
    </row>
    <row r="273" spans="1:13">
      <c r="A273" s="254">
        <v>263</v>
      </c>
      <c r="B273" s="510" t="s">
        <v>412</v>
      </c>
      <c r="C273" s="507">
        <v>123.6</v>
      </c>
      <c r="D273" s="508">
        <v>125.03333333333335</v>
      </c>
      <c r="E273" s="508">
        <v>121.16666666666669</v>
      </c>
      <c r="F273" s="508">
        <v>118.73333333333333</v>
      </c>
      <c r="G273" s="508">
        <v>114.86666666666667</v>
      </c>
      <c r="H273" s="508">
        <v>127.4666666666667</v>
      </c>
      <c r="I273" s="508">
        <v>131.33333333333334</v>
      </c>
      <c r="J273" s="508">
        <v>133.76666666666671</v>
      </c>
      <c r="K273" s="507">
        <v>128.9</v>
      </c>
      <c r="L273" s="507">
        <v>122.6</v>
      </c>
      <c r="M273" s="507">
        <v>2.0943399999999999</v>
      </c>
    </row>
    <row r="274" spans="1:13">
      <c r="A274" s="254">
        <v>264</v>
      </c>
      <c r="B274" s="510" t="s">
        <v>413</v>
      </c>
      <c r="C274" s="507">
        <v>72.25</v>
      </c>
      <c r="D274" s="508">
        <v>73.033333333333346</v>
      </c>
      <c r="E274" s="508">
        <v>71.266666666666694</v>
      </c>
      <c r="F274" s="508">
        <v>70.283333333333346</v>
      </c>
      <c r="G274" s="508">
        <v>68.516666666666694</v>
      </c>
      <c r="H274" s="508">
        <v>74.016666666666694</v>
      </c>
      <c r="I274" s="508">
        <v>75.783333333333346</v>
      </c>
      <c r="J274" s="508">
        <v>76.766666666666694</v>
      </c>
      <c r="K274" s="507">
        <v>74.8</v>
      </c>
      <c r="L274" s="507">
        <v>72.05</v>
      </c>
      <c r="M274" s="507">
        <v>3.8016200000000002</v>
      </c>
    </row>
    <row r="275" spans="1:13">
      <c r="A275" s="254">
        <v>265</v>
      </c>
      <c r="B275" s="510" t="s">
        <v>127</v>
      </c>
      <c r="C275" s="507">
        <v>312.85000000000002</v>
      </c>
      <c r="D275" s="508">
        <v>317.28333333333336</v>
      </c>
      <c r="E275" s="508">
        <v>304.9666666666667</v>
      </c>
      <c r="F275" s="508">
        <v>297.08333333333331</v>
      </c>
      <c r="G275" s="508">
        <v>284.76666666666665</v>
      </c>
      <c r="H275" s="508">
        <v>325.16666666666674</v>
      </c>
      <c r="I275" s="508">
        <v>337.48333333333346</v>
      </c>
      <c r="J275" s="508">
        <v>345.36666666666679</v>
      </c>
      <c r="K275" s="507">
        <v>329.6</v>
      </c>
      <c r="L275" s="507">
        <v>309.39999999999998</v>
      </c>
      <c r="M275" s="507">
        <v>81.212919999999997</v>
      </c>
    </row>
    <row r="276" spans="1:13">
      <c r="A276" s="254">
        <v>266</v>
      </c>
      <c r="B276" s="510" t="s">
        <v>414</v>
      </c>
      <c r="C276" s="507">
        <v>2772.55</v>
      </c>
      <c r="D276" s="508">
        <v>2786</v>
      </c>
      <c r="E276" s="508">
        <v>2713.55</v>
      </c>
      <c r="F276" s="508">
        <v>2654.55</v>
      </c>
      <c r="G276" s="508">
        <v>2582.1000000000004</v>
      </c>
      <c r="H276" s="508">
        <v>2845</v>
      </c>
      <c r="I276" s="508">
        <v>2917.45</v>
      </c>
      <c r="J276" s="508">
        <v>2976.45</v>
      </c>
      <c r="K276" s="507">
        <v>2858.45</v>
      </c>
      <c r="L276" s="507">
        <v>2727</v>
      </c>
      <c r="M276" s="507">
        <v>0.11128</v>
      </c>
    </row>
    <row r="277" spans="1:13">
      <c r="A277" s="254">
        <v>267</v>
      </c>
      <c r="B277" s="510" t="s">
        <v>129</v>
      </c>
      <c r="C277" s="507">
        <v>2992.35</v>
      </c>
      <c r="D277" s="508">
        <v>3004.0166666666664</v>
      </c>
      <c r="E277" s="508">
        <v>2948.333333333333</v>
      </c>
      <c r="F277" s="508">
        <v>2904.3166666666666</v>
      </c>
      <c r="G277" s="508">
        <v>2848.6333333333332</v>
      </c>
      <c r="H277" s="508">
        <v>3048.0333333333328</v>
      </c>
      <c r="I277" s="508">
        <v>3103.7166666666662</v>
      </c>
      <c r="J277" s="508">
        <v>3147.7333333333327</v>
      </c>
      <c r="K277" s="507">
        <v>3059.7</v>
      </c>
      <c r="L277" s="507">
        <v>2960</v>
      </c>
      <c r="M277" s="507">
        <v>4.4858700000000002</v>
      </c>
    </row>
    <row r="278" spans="1:13">
      <c r="A278" s="254">
        <v>268</v>
      </c>
      <c r="B278" s="510" t="s">
        <v>130</v>
      </c>
      <c r="C278" s="507">
        <v>983.35</v>
      </c>
      <c r="D278" s="508">
        <v>985.4</v>
      </c>
      <c r="E278" s="508">
        <v>950.8</v>
      </c>
      <c r="F278" s="508">
        <v>918.25</v>
      </c>
      <c r="G278" s="508">
        <v>883.65</v>
      </c>
      <c r="H278" s="508">
        <v>1017.9499999999999</v>
      </c>
      <c r="I278" s="508">
        <v>1052.5500000000002</v>
      </c>
      <c r="J278" s="508">
        <v>1085.0999999999999</v>
      </c>
      <c r="K278" s="507">
        <v>1020</v>
      </c>
      <c r="L278" s="507">
        <v>952.85</v>
      </c>
      <c r="M278" s="507">
        <v>34.667230000000004</v>
      </c>
    </row>
    <row r="279" spans="1:13">
      <c r="A279" s="254">
        <v>269</v>
      </c>
      <c r="B279" s="510" t="s">
        <v>415</v>
      </c>
      <c r="C279" s="507">
        <v>147.55000000000001</v>
      </c>
      <c r="D279" s="508">
        <v>147.96666666666667</v>
      </c>
      <c r="E279" s="508">
        <v>146.28333333333333</v>
      </c>
      <c r="F279" s="508">
        <v>145.01666666666665</v>
      </c>
      <c r="G279" s="508">
        <v>143.33333333333331</v>
      </c>
      <c r="H279" s="508">
        <v>149.23333333333335</v>
      </c>
      <c r="I279" s="508">
        <v>150.91666666666669</v>
      </c>
      <c r="J279" s="508">
        <v>152.18333333333337</v>
      </c>
      <c r="K279" s="507">
        <v>149.65</v>
      </c>
      <c r="L279" s="507">
        <v>146.69999999999999</v>
      </c>
      <c r="M279" s="507">
        <v>3.9672000000000001</v>
      </c>
    </row>
    <row r="280" spans="1:13">
      <c r="A280" s="254">
        <v>270</v>
      </c>
      <c r="B280" s="510" t="s">
        <v>417</v>
      </c>
      <c r="C280" s="507">
        <v>495.15</v>
      </c>
      <c r="D280" s="508">
        <v>493.61666666666662</v>
      </c>
      <c r="E280" s="508">
        <v>489.78333333333325</v>
      </c>
      <c r="F280" s="508">
        <v>484.41666666666663</v>
      </c>
      <c r="G280" s="508">
        <v>480.58333333333326</v>
      </c>
      <c r="H280" s="508">
        <v>498.98333333333323</v>
      </c>
      <c r="I280" s="508">
        <v>502.81666666666661</v>
      </c>
      <c r="J280" s="508">
        <v>508.18333333333322</v>
      </c>
      <c r="K280" s="507">
        <v>497.45</v>
      </c>
      <c r="L280" s="507">
        <v>488.25</v>
      </c>
      <c r="M280" s="507">
        <v>0.93457000000000001</v>
      </c>
    </row>
    <row r="281" spans="1:13">
      <c r="A281" s="254">
        <v>271</v>
      </c>
      <c r="B281" s="510" t="s">
        <v>418</v>
      </c>
      <c r="C281" s="507">
        <v>211.1</v>
      </c>
      <c r="D281" s="508">
        <v>213.18333333333331</v>
      </c>
      <c r="E281" s="508">
        <v>207.91666666666663</v>
      </c>
      <c r="F281" s="508">
        <v>204.73333333333332</v>
      </c>
      <c r="G281" s="508">
        <v>199.46666666666664</v>
      </c>
      <c r="H281" s="508">
        <v>216.36666666666662</v>
      </c>
      <c r="I281" s="508">
        <v>221.63333333333333</v>
      </c>
      <c r="J281" s="508">
        <v>224.81666666666661</v>
      </c>
      <c r="K281" s="507">
        <v>218.45</v>
      </c>
      <c r="L281" s="507">
        <v>210</v>
      </c>
      <c r="M281" s="507">
        <v>4.0052199999999996</v>
      </c>
    </row>
    <row r="282" spans="1:13">
      <c r="A282" s="254">
        <v>272</v>
      </c>
      <c r="B282" s="510" t="s">
        <v>419</v>
      </c>
      <c r="C282" s="507">
        <v>195.85</v>
      </c>
      <c r="D282" s="508">
        <v>197.05000000000004</v>
      </c>
      <c r="E282" s="508">
        <v>193.10000000000008</v>
      </c>
      <c r="F282" s="508">
        <v>190.35000000000005</v>
      </c>
      <c r="G282" s="508">
        <v>186.40000000000009</v>
      </c>
      <c r="H282" s="508">
        <v>199.80000000000007</v>
      </c>
      <c r="I282" s="508">
        <v>203.75000000000006</v>
      </c>
      <c r="J282" s="508">
        <v>206.50000000000006</v>
      </c>
      <c r="K282" s="507">
        <v>201</v>
      </c>
      <c r="L282" s="507">
        <v>194.3</v>
      </c>
      <c r="M282" s="507">
        <v>7.4686199999999996</v>
      </c>
    </row>
    <row r="283" spans="1:13">
      <c r="A283" s="254">
        <v>273</v>
      </c>
      <c r="B283" s="510" t="s">
        <v>752</v>
      </c>
      <c r="C283" s="507">
        <v>810.65</v>
      </c>
      <c r="D283" s="508">
        <v>814</v>
      </c>
      <c r="E283" s="508">
        <v>792</v>
      </c>
      <c r="F283" s="508">
        <v>773.35</v>
      </c>
      <c r="G283" s="508">
        <v>751.35</v>
      </c>
      <c r="H283" s="508">
        <v>832.65</v>
      </c>
      <c r="I283" s="508">
        <v>854.65</v>
      </c>
      <c r="J283" s="508">
        <v>873.3</v>
      </c>
      <c r="K283" s="507">
        <v>836</v>
      </c>
      <c r="L283" s="507">
        <v>795.35</v>
      </c>
      <c r="M283" s="507">
        <v>0.57525999999999999</v>
      </c>
    </row>
    <row r="284" spans="1:13">
      <c r="A284" s="254">
        <v>274</v>
      </c>
      <c r="B284" s="510" t="s">
        <v>420</v>
      </c>
      <c r="C284" s="507">
        <v>975.85</v>
      </c>
      <c r="D284" s="508">
        <v>987.01666666666677</v>
      </c>
      <c r="E284" s="508">
        <v>954.03333333333353</v>
      </c>
      <c r="F284" s="508">
        <v>932.21666666666681</v>
      </c>
      <c r="G284" s="508">
        <v>899.23333333333358</v>
      </c>
      <c r="H284" s="508">
        <v>1008.8333333333335</v>
      </c>
      <c r="I284" s="508">
        <v>1041.8166666666668</v>
      </c>
      <c r="J284" s="508">
        <v>1063.6333333333334</v>
      </c>
      <c r="K284" s="507">
        <v>1020</v>
      </c>
      <c r="L284" s="507">
        <v>965.2</v>
      </c>
      <c r="M284" s="507">
        <v>4.8531599999999999</v>
      </c>
    </row>
    <row r="285" spans="1:13">
      <c r="A285" s="254">
        <v>275</v>
      </c>
      <c r="B285" s="510" t="s">
        <v>421</v>
      </c>
      <c r="C285" s="507">
        <v>393.2</v>
      </c>
      <c r="D285" s="508">
        <v>393.11666666666662</v>
      </c>
      <c r="E285" s="508">
        <v>386.18333333333322</v>
      </c>
      <c r="F285" s="508">
        <v>379.16666666666663</v>
      </c>
      <c r="G285" s="508">
        <v>372.23333333333323</v>
      </c>
      <c r="H285" s="508">
        <v>400.13333333333321</v>
      </c>
      <c r="I285" s="508">
        <v>407.06666666666661</v>
      </c>
      <c r="J285" s="508">
        <v>414.0833333333332</v>
      </c>
      <c r="K285" s="507">
        <v>400.05</v>
      </c>
      <c r="L285" s="507">
        <v>386.1</v>
      </c>
      <c r="M285" s="507">
        <v>2.52223</v>
      </c>
    </row>
    <row r="286" spans="1:13">
      <c r="A286" s="254">
        <v>276</v>
      </c>
      <c r="B286" s="510" t="s">
        <v>422</v>
      </c>
      <c r="C286" s="507">
        <v>588.95000000000005</v>
      </c>
      <c r="D286" s="508">
        <v>588.11666666666667</v>
      </c>
      <c r="E286" s="508">
        <v>584.23333333333335</v>
      </c>
      <c r="F286" s="508">
        <v>579.51666666666665</v>
      </c>
      <c r="G286" s="508">
        <v>575.63333333333333</v>
      </c>
      <c r="H286" s="508">
        <v>592.83333333333337</v>
      </c>
      <c r="I286" s="508">
        <v>596.71666666666681</v>
      </c>
      <c r="J286" s="508">
        <v>601.43333333333339</v>
      </c>
      <c r="K286" s="507">
        <v>592</v>
      </c>
      <c r="L286" s="507">
        <v>583.4</v>
      </c>
      <c r="M286" s="507">
        <v>3.4494799999999999</v>
      </c>
    </row>
    <row r="287" spans="1:13">
      <c r="A287" s="254">
        <v>277</v>
      </c>
      <c r="B287" s="510" t="s">
        <v>423</v>
      </c>
      <c r="C287" s="507">
        <v>67.8</v>
      </c>
      <c r="D287" s="508">
        <v>68.11666666666666</v>
      </c>
      <c r="E287" s="508">
        <v>66.883333333333326</v>
      </c>
      <c r="F287" s="508">
        <v>65.966666666666669</v>
      </c>
      <c r="G287" s="508">
        <v>64.733333333333334</v>
      </c>
      <c r="H287" s="508">
        <v>69.033333333333317</v>
      </c>
      <c r="I287" s="508">
        <v>70.266666666666637</v>
      </c>
      <c r="J287" s="508">
        <v>71.183333333333309</v>
      </c>
      <c r="K287" s="507">
        <v>69.349999999999994</v>
      </c>
      <c r="L287" s="507">
        <v>67.2</v>
      </c>
      <c r="M287" s="507">
        <v>26.204899999999999</v>
      </c>
    </row>
    <row r="288" spans="1:13">
      <c r="A288" s="254">
        <v>278</v>
      </c>
      <c r="B288" s="510" t="s">
        <v>424</v>
      </c>
      <c r="C288" s="507">
        <v>61.3</v>
      </c>
      <c r="D288" s="508">
        <v>61.04999999999999</v>
      </c>
      <c r="E288" s="508">
        <v>59.799999999999983</v>
      </c>
      <c r="F288" s="508">
        <v>58.29999999999999</v>
      </c>
      <c r="G288" s="508">
        <v>57.049999999999983</v>
      </c>
      <c r="H288" s="508">
        <v>62.549999999999983</v>
      </c>
      <c r="I288" s="508">
        <v>63.8</v>
      </c>
      <c r="J288" s="508">
        <v>65.299999999999983</v>
      </c>
      <c r="K288" s="507">
        <v>62.3</v>
      </c>
      <c r="L288" s="507">
        <v>59.55</v>
      </c>
      <c r="M288" s="507">
        <v>31.457339999999999</v>
      </c>
    </row>
    <row r="289" spans="1:13">
      <c r="A289" s="254">
        <v>279</v>
      </c>
      <c r="B289" s="510" t="s">
        <v>425</v>
      </c>
      <c r="C289" s="507">
        <v>505.7</v>
      </c>
      <c r="D289" s="508">
        <v>508</v>
      </c>
      <c r="E289" s="508">
        <v>502.5</v>
      </c>
      <c r="F289" s="508">
        <v>499.3</v>
      </c>
      <c r="G289" s="508">
        <v>493.8</v>
      </c>
      <c r="H289" s="508">
        <v>511.2</v>
      </c>
      <c r="I289" s="508">
        <v>516.70000000000005</v>
      </c>
      <c r="J289" s="508">
        <v>519.9</v>
      </c>
      <c r="K289" s="507">
        <v>513.5</v>
      </c>
      <c r="L289" s="507">
        <v>504.8</v>
      </c>
      <c r="M289" s="507">
        <v>1.2506999999999999</v>
      </c>
    </row>
    <row r="290" spans="1:13">
      <c r="A290" s="254">
        <v>280</v>
      </c>
      <c r="B290" s="510" t="s">
        <v>426</v>
      </c>
      <c r="C290" s="507">
        <v>455.9</v>
      </c>
      <c r="D290" s="508">
        <v>460.71666666666664</v>
      </c>
      <c r="E290" s="508">
        <v>447.48333333333329</v>
      </c>
      <c r="F290" s="508">
        <v>439.06666666666666</v>
      </c>
      <c r="G290" s="508">
        <v>425.83333333333331</v>
      </c>
      <c r="H290" s="508">
        <v>469.13333333333327</v>
      </c>
      <c r="I290" s="508">
        <v>482.36666666666662</v>
      </c>
      <c r="J290" s="508">
        <v>490.78333333333325</v>
      </c>
      <c r="K290" s="507">
        <v>473.95</v>
      </c>
      <c r="L290" s="507">
        <v>452.3</v>
      </c>
      <c r="M290" s="507">
        <v>1.59389</v>
      </c>
    </row>
    <row r="291" spans="1:13">
      <c r="A291" s="254">
        <v>281</v>
      </c>
      <c r="B291" s="510" t="s">
        <v>427</v>
      </c>
      <c r="C291" s="507">
        <v>238.85</v>
      </c>
      <c r="D291" s="508">
        <v>239.93333333333331</v>
      </c>
      <c r="E291" s="508">
        <v>236.06666666666661</v>
      </c>
      <c r="F291" s="508">
        <v>233.2833333333333</v>
      </c>
      <c r="G291" s="508">
        <v>229.4166666666666</v>
      </c>
      <c r="H291" s="508">
        <v>242.71666666666661</v>
      </c>
      <c r="I291" s="508">
        <v>246.58333333333334</v>
      </c>
      <c r="J291" s="508">
        <v>249.36666666666662</v>
      </c>
      <c r="K291" s="507">
        <v>243.8</v>
      </c>
      <c r="L291" s="507">
        <v>237.15</v>
      </c>
      <c r="M291" s="507">
        <v>0.56562999999999997</v>
      </c>
    </row>
    <row r="292" spans="1:13">
      <c r="A292" s="254">
        <v>282</v>
      </c>
      <c r="B292" s="510" t="s">
        <v>131</v>
      </c>
      <c r="C292" s="507">
        <v>1978.95</v>
      </c>
      <c r="D292" s="508">
        <v>1962.5833333333333</v>
      </c>
      <c r="E292" s="508">
        <v>1934.1666666666665</v>
      </c>
      <c r="F292" s="508">
        <v>1889.3833333333332</v>
      </c>
      <c r="G292" s="508">
        <v>1860.9666666666665</v>
      </c>
      <c r="H292" s="508">
        <v>2007.3666666666666</v>
      </c>
      <c r="I292" s="508">
        <v>2035.7833333333331</v>
      </c>
      <c r="J292" s="508">
        <v>2080.5666666666666</v>
      </c>
      <c r="K292" s="507">
        <v>1991</v>
      </c>
      <c r="L292" s="507">
        <v>1917.8</v>
      </c>
      <c r="M292" s="507">
        <v>79.183449999999993</v>
      </c>
    </row>
    <row r="293" spans="1:13">
      <c r="A293" s="254">
        <v>283</v>
      </c>
      <c r="B293" s="510" t="s">
        <v>132</v>
      </c>
      <c r="C293" s="507">
        <v>105.55</v>
      </c>
      <c r="D293" s="508">
        <v>106.26666666666667</v>
      </c>
      <c r="E293" s="508">
        <v>102.08333333333333</v>
      </c>
      <c r="F293" s="508">
        <v>98.61666666666666</v>
      </c>
      <c r="G293" s="508">
        <v>94.433333333333323</v>
      </c>
      <c r="H293" s="508">
        <v>109.73333333333333</v>
      </c>
      <c r="I293" s="508">
        <v>113.91666666666667</v>
      </c>
      <c r="J293" s="508">
        <v>117.38333333333334</v>
      </c>
      <c r="K293" s="507">
        <v>110.45</v>
      </c>
      <c r="L293" s="507">
        <v>102.8</v>
      </c>
      <c r="M293" s="507">
        <v>169.96486999999999</v>
      </c>
    </row>
    <row r="294" spans="1:13">
      <c r="A294" s="254">
        <v>284</v>
      </c>
      <c r="B294" s="510" t="s">
        <v>259</v>
      </c>
      <c r="C294" s="507">
        <v>2740.3</v>
      </c>
      <c r="D294" s="508">
        <v>2713.4666666666667</v>
      </c>
      <c r="E294" s="508">
        <v>2656.9333333333334</v>
      </c>
      <c r="F294" s="508">
        <v>2573.5666666666666</v>
      </c>
      <c r="G294" s="508">
        <v>2517.0333333333333</v>
      </c>
      <c r="H294" s="508">
        <v>2796.8333333333335</v>
      </c>
      <c r="I294" s="508">
        <v>2853.3666666666672</v>
      </c>
      <c r="J294" s="508">
        <v>2936.7333333333336</v>
      </c>
      <c r="K294" s="507">
        <v>2770</v>
      </c>
      <c r="L294" s="507">
        <v>2630.1</v>
      </c>
      <c r="M294" s="507">
        <v>2.1555399999999998</v>
      </c>
    </row>
    <row r="295" spans="1:13">
      <c r="A295" s="254">
        <v>285</v>
      </c>
      <c r="B295" s="510" t="s">
        <v>133</v>
      </c>
      <c r="C295" s="507">
        <v>429.05</v>
      </c>
      <c r="D295" s="508">
        <v>430.38333333333338</v>
      </c>
      <c r="E295" s="508">
        <v>421.66666666666674</v>
      </c>
      <c r="F295" s="508">
        <v>414.28333333333336</v>
      </c>
      <c r="G295" s="508">
        <v>405.56666666666672</v>
      </c>
      <c r="H295" s="508">
        <v>437.76666666666677</v>
      </c>
      <c r="I295" s="508">
        <v>446.48333333333335</v>
      </c>
      <c r="J295" s="508">
        <v>453.86666666666679</v>
      </c>
      <c r="K295" s="507">
        <v>439.1</v>
      </c>
      <c r="L295" s="507">
        <v>423</v>
      </c>
      <c r="M295" s="507">
        <v>41.40737</v>
      </c>
    </row>
    <row r="296" spans="1:13">
      <c r="A296" s="254">
        <v>286</v>
      </c>
      <c r="B296" s="510" t="s">
        <v>753</v>
      </c>
      <c r="C296" s="507">
        <v>228.25</v>
      </c>
      <c r="D296" s="508">
        <v>228.38333333333335</v>
      </c>
      <c r="E296" s="508">
        <v>223.91666666666671</v>
      </c>
      <c r="F296" s="508">
        <v>219.58333333333337</v>
      </c>
      <c r="G296" s="508">
        <v>215.11666666666673</v>
      </c>
      <c r="H296" s="508">
        <v>232.7166666666667</v>
      </c>
      <c r="I296" s="508">
        <v>237.18333333333334</v>
      </c>
      <c r="J296" s="508">
        <v>241.51666666666668</v>
      </c>
      <c r="K296" s="507">
        <v>232.85</v>
      </c>
      <c r="L296" s="507">
        <v>224.05</v>
      </c>
      <c r="M296" s="507">
        <v>1.97241</v>
      </c>
    </row>
    <row r="297" spans="1:13">
      <c r="A297" s="254">
        <v>287</v>
      </c>
      <c r="B297" s="510" t="s">
        <v>428</v>
      </c>
      <c r="C297" s="507">
        <v>6497.05</v>
      </c>
      <c r="D297" s="508">
        <v>6460.3666666666659</v>
      </c>
      <c r="E297" s="508">
        <v>6420.7333333333318</v>
      </c>
      <c r="F297" s="508">
        <v>6344.4166666666661</v>
      </c>
      <c r="G297" s="508">
        <v>6304.7833333333319</v>
      </c>
      <c r="H297" s="508">
        <v>6536.6833333333316</v>
      </c>
      <c r="I297" s="508">
        <v>6576.3166666666648</v>
      </c>
      <c r="J297" s="508">
        <v>6652.6333333333314</v>
      </c>
      <c r="K297" s="507">
        <v>6500</v>
      </c>
      <c r="L297" s="507">
        <v>6384.05</v>
      </c>
      <c r="M297" s="507">
        <v>0.13664000000000001</v>
      </c>
    </row>
    <row r="298" spans="1:13">
      <c r="A298" s="254">
        <v>288</v>
      </c>
      <c r="B298" s="510" t="s">
        <v>260</v>
      </c>
      <c r="C298" s="507">
        <v>3896.5</v>
      </c>
      <c r="D298" s="508">
        <v>3892.1166666666668</v>
      </c>
      <c r="E298" s="508">
        <v>3864.2333333333336</v>
      </c>
      <c r="F298" s="508">
        <v>3831.9666666666667</v>
      </c>
      <c r="G298" s="508">
        <v>3804.0833333333335</v>
      </c>
      <c r="H298" s="508">
        <v>3924.3833333333337</v>
      </c>
      <c r="I298" s="508">
        <v>3952.2666666666669</v>
      </c>
      <c r="J298" s="508">
        <v>3984.5333333333338</v>
      </c>
      <c r="K298" s="507">
        <v>3920</v>
      </c>
      <c r="L298" s="507">
        <v>3859.85</v>
      </c>
      <c r="M298" s="507">
        <v>1.0089300000000001</v>
      </c>
    </row>
    <row r="299" spans="1:13">
      <c r="A299" s="254">
        <v>289</v>
      </c>
      <c r="B299" s="510" t="s">
        <v>134</v>
      </c>
      <c r="C299" s="507">
        <v>1508.3</v>
      </c>
      <c r="D299" s="508">
        <v>1510.8</v>
      </c>
      <c r="E299" s="508">
        <v>1489.3</v>
      </c>
      <c r="F299" s="508">
        <v>1470.3</v>
      </c>
      <c r="G299" s="508">
        <v>1448.8</v>
      </c>
      <c r="H299" s="508">
        <v>1529.8</v>
      </c>
      <c r="I299" s="508">
        <v>1551.3</v>
      </c>
      <c r="J299" s="508">
        <v>1570.3</v>
      </c>
      <c r="K299" s="507">
        <v>1532.3</v>
      </c>
      <c r="L299" s="507">
        <v>1491.8</v>
      </c>
      <c r="M299" s="507">
        <v>37.799480000000003</v>
      </c>
    </row>
    <row r="300" spans="1:13">
      <c r="A300" s="254">
        <v>290</v>
      </c>
      <c r="B300" s="510" t="s">
        <v>429</v>
      </c>
      <c r="C300" s="507">
        <v>346.75</v>
      </c>
      <c r="D300" s="508">
        <v>345.25</v>
      </c>
      <c r="E300" s="508">
        <v>337.5</v>
      </c>
      <c r="F300" s="508">
        <v>328.25</v>
      </c>
      <c r="G300" s="508">
        <v>320.5</v>
      </c>
      <c r="H300" s="508">
        <v>354.5</v>
      </c>
      <c r="I300" s="508">
        <v>362.25</v>
      </c>
      <c r="J300" s="508">
        <v>371.5</v>
      </c>
      <c r="K300" s="507">
        <v>353</v>
      </c>
      <c r="L300" s="507">
        <v>336</v>
      </c>
      <c r="M300" s="507">
        <v>91.735380000000006</v>
      </c>
    </row>
    <row r="301" spans="1:13">
      <c r="A301" s="254">
        <v>291</v>
      </c>
      <c r="B301" s="510" t="s">
        <v>430</v>
      </c>
      <c r="C301" s="507">
        <v>41.85</v>
      </c>
      <c r="D301" s="508">
        <v>42.366666666666667</v>
      </c>
      <c r="E301" s="508">
        <v>41.083333333333336</v>
      </c>
      <c r="F301" s="508">
        <v>40.31666666666667</v>
      </c>
      <c r="G301" s="508">
        <v>39.033333333333339</v>
      </c>
      <c r="H301" s="508">
        <v>43.133333333333333</v>
      </c>
      <c r="I301" s="508">
        <v>44.416666666666664</v>
      </c>
      <c r="J301" s="508">
        <v>45.18333333333333</v>
      </c>
      <c r="K301" s="507">
        <v>43.65</v>
      </c>
      <c r="L301" s="507">
        <v>41.6</v>
      </c>
      <c r="M301" s="507">
        <v>15.895210000000001</v>
      </c>
    </row>
    <row r="302" spans="1:13">
      <c r="A302" s="254">
        <v>292</v>
      </c>
      <c r="B302" s="510" t="s">
        <v>431</v>
      </c>
      <c r="C302" s="507">
        <v>1626.45</v>
      </c>
      <c r="D302" s="508">
        <v>1651.2333333333333</v>
      </c>
      <c r="E302" s="508">
        <v>1577.4666666666667</v>
      </c>
      <c r="F302" s="508">
        <v>1528.4833333333333</v>
      </c>
      <c r="G302" s="508">
        <v>1454.7166666666667</v>
      </c>
      <c r="H302" s="508">
        <v>1700.2166666666667</v>
      </c>
      <c r="I302" s="508">
        <v>1773.9833333333336</v>
      </c>
      <c r="J302" s="508">
        <v>1822.9666666666667</v>
      </c>
      <c r="K302" s="507">
        <v>1725</v>
      </c>
      <c r="L302" s="507">
        <v>1602.25</v>
      </c>
      <c r="M302" s="507">
        <v>0.57808000000000004</v>
      </c>
    </row>
    <row r="303" spans="1:13">
      <c r="A303" s="254">
        <v>293</v>
      </c>
      <c r="B303" s="510" t="s">
        <v>135</v>
      </c>
      <c r="C303" s="507">
        <v>1031.8499999999999</v>
      </c>
      <c r="D303" s="508">
        <v>1034.7666666666667</v>
      </c>
      <c r="E303" s="508">
        <v>1010.5833333333333</v>
      </c>
      <c r="F303" s="508">
        <v>989.31666666666661</v>
      </c>
      <c r="G303" s="508">
        <v>965.13333333333321</v>
      </c>
      <c r="H303" s="508">
        <v>1056.0333333333333</v>
      </c>
      <c r="I303" s="508">
        <v>1080.2166666666667</v>
      </c>
      <c r="J303" s="508">
        <v>1101.4833333333333</v>
      </c>
      <c r="K303" s="507">
        <v>1058.95</v>
      </c>
      <c r="L303" s="507">
        <v>1013.5</v>
      </c>
      <c r="M303" s="507">
        <v>16.557269999999999</v>
      </c>
    </row>
    <row r="304" spans="1:13">
      <c r="A304" s="254">
        <v>294</v>
      </c>
      <c r="B304" s="510" t="s">
        <v>432</v>
      </c>
      <c r="C304" s="507">
        <v>1748.8</v>
      </c>
      <c r="D304" s="508">
        <v>1734.6000000000001</v>
      </c>
      <c r="E304" s="508">
        <v>1694.2000000000003</v>
      </c>
      <c r="F304" s="508">
        <v>1639.6000000000001</v>
      </c>
      <c r="G304" s="508">
        <v>1599.2000000000003</v>
      </c>
      <c r="H304" s="508">
        <v>1789.2000000000003</v>
      </c>
      <c r="I304" s="508">
        <v>1829.6000000000004</v>
      </c>
      <c r="J304" s="508">
        <v>1884.2000000000003</v>
      </c>
      <c r="K304" s="507">
        <v>1775</v>
      </c>
      <c r="L304" s="507">
        <v>1680</v>
      </c>
      <c r="M304" s="507">
        <v>0.41058</v>
      </c>
    </row>
    <row r="305" spans="1:13">
      <c r="A305" s="254">
        <v>295</v>
      </c>
      <c r="B305" s="510" t="s">
        <v>433</v>
      </c>
      <c r="C305" s="507">
        <v>880.75</v>
      </c>
      <c r="D305" s="508">
        <v>888.41666666666663</v>
      </c>
      <c r="E305" s="508">
        <v>862.83333333333326</v>
      </c>
      <c r="F305" s="508">
        <v>844.91666666666663</v>
      </c>
      <c r="G305" s="508">
        <v>819.33333333333326</v>
      </c>
      <c r="H305" s="508">
        <v>906.33333333333326</v>
      </c>
      <c r="I305" s="508">
        <v>931.91666666666652</v>
      </c>
      <c r="J305" s="508">
        <v>949.83333333333326</v>
      </c>
      <c r="K305" s="507">
        <v>914</v>
      </c>
      <c r="L305" s="507">
        <v>870.5</v>
      </c>
      <c r="M305" s="507">
        <v>0.19370000000000001</v>
      </c>
    </row>
    <row r="306" spans="1:13">
      <c r="A306" s="254">
        <v>296</v>
      </c>
      <c r="B306" s="510" t="s">
        <v>434</v>
      </c>
      <c r="C306" s="507">
        <v>41.65</v>
      </c>
      <c r="D306" s="508">
        <v>42.916666666666664</v>
      </c>
      <c r="E306" s="508">
        <v>39.883333333333326</v>
      </c>
      <c r="F306" s="508">
        <v>38.11666666666666</v>
      </c>
      <c r="G306" s="508">
        <v>35.083333333333321</v>
      </c>
      <c r="H306" s="508">
        <v>44.68333333333333</v>
      </c>
      <c r="I306" s="508">
        <v>47.716666666666676</v>
      </c>
      <c r="J306" s="508">
        <v>49.483333333333334</v>
      </c>
      <c r="K306" s="507">
        <v>45.95</v>
      </c>
      <c r="L306" s="507">
        <v>41.15</v>
      </c>
      <c r="M306" s="507">
        <v>67.921149999999997</v>
      </c>
    </row>
    <row r="307" spans="1:13">
      <c r="A307" s="254">
        <v>297</v>
      </c>
      <c r="B307" s="510" t="s">
        <v>435</v>
      </c>
      <c r="C307" s="507">
        <v>160.44999999999999</v>
      </c>
      <c r="D307" s="508">
        <v>161.38333333333333</v>
      </c>
      <c r="E307" s="508">
        <v>157.06666666666666</v>
      </c>
      <c r="F307" s="508">
        <v>153.68333333333334</v>
      </c>
      <c r="G307" s="508">
        <v>149.36666666666667</v>
      </c>
      <c r="H307" s="508">
        <v>164.76666666666665</v>
      </c>
      <c r="I307" s="508">
        <v>169.08333333333331</v>
      </c>
      <c r="J307" s="508">
        <v>172.46666666666664</v>
      </c>
      <c r="K307" s="507">
        <v>165.7</v>
      </c>
      <c r="L307" s="507">
        <v>158</v>
      </c>
      <c r="M307" s="507">
        <v>9.5678099999999997</v>
      </c>
    </row>
    <row r="308" spans="1:13">
      <c r="A308" s="254">
        <v>298</v>
      </c>
      <c r="B308" s="510" t="s">
        <v>146</v>
      </c>
      <c r="C308" s="507">
        <v>89067.7</v>
      </c>
      <c r="D308" s="508">
        <v>88857.733333333337</v>
      </c>
      <c r="E308" s="508">
        <v>88209.966666666674</v>
      </c>
      <c r="F308" s="508">
        <v>87352.233333333337</v>
      </c>
      <c r="G308" s="508">
        <v>86704.466666666674</v>
      </c>
      <c r="H308" s="508">
        <v>89715.466666666674</v>
      </c>
      <c r="I308" s="508">
        <v>90363.233333333337</v>
      </c>
      <c r="J308" s="508">
        <v>91220.966666666674</v>
      </c>
      <c r="K308" s="507">
        <v>89505.5</v>
      </c>
      <c r="L308" s="507">
        <v>88000</v>
      </c>
      <c r="M308" s="507">
        <v>0.24443000000000001</v>
      </c>
    </row>
    <row r="309" spans="1:13">
      <c r="A309" s="254">
        <v>299</v>
      </c>
      <c r="B309" s="510" t="s">
        <v>143</v>
      </c>
      <c r="C309" s="507">
        <v>1180</v>
      </c>
      <c r="D309" s="508">
        <v>1188.7</v>
      </c>
      <c r="E309" s="508">
        <v>1162.45</v>
      </c>
      <c r="F309" s="508">
        <v>1144.9000000000001</v>
      </c>
      <c r="G309" s="508">
        <v>1118.6500000000001</v>
      </c>
      <c r="H309" s="508">
        <v>1206.25</v>
      </c>
      <c r="I309" s="508">
        <v>1232.5</v>
      </c>
      <c r="J309" s="508">
        <v>1250.05</v>
      </c>
      <c r="K309" s="507">
        <v>1214.95</v>
      </c>
      <c r="L309" s="507">
        <v>1171.1500000000001</v>
      </c>
      <c r="M309" s="507">
        <v>4.2148000000000003</v>
      </c>
    </row>
    <row r="310" spans="1:13">
      <c r="A310" s="254">
        <v>300</v>
      </c>
      <c r="B310" s="510" t="s">
        <v>436</v>
      </c>
      <c r="C310" s="507">
        <v>3679.5</v>
      </c>
      <c r="D310" s="508">
        <v>3686.7999999999997</v>
      </c>
      <c r="E310" s="508">
        <v>3661.6999999999994</v>
      </c>
      <c r="F310" s="508">
        <v>3643.8999999999996</v>
      </c>
      <c r="G310" s="508">
        <v>3618.7999999999993</v>
      </c>
      <c r="H310" s="508">
        <v>3704.5999999999995</v>
      </c>
      <c r="I310" s="508">
        <v>3729.7</v>
      </c>
      <c r="J310" s="508">
        <v>3747.4999999999995</v>
      </c>
      <c r="K310" s="507">
        <v>3711.9</v>
      </c>
      <c r="L310" s="507">
        <v>3669</v>
      </c>
      <c r="M310" s="507">
        <v>2.3519999999999999E-2</v>
      </c>
    </row>
    <row r="311" spans="1:13">
      <c r="A311" s="254">
        <v>301</v>
      </c>
      <c r="B311" s="510" t="s">
        <v>437</v>
      </c>
      <c r="C311" s="507">
        <v>297.10000000000002</v>
      </c>
      <c r="D311" s="508">
        <v>299.8</v>
      </c>
      <c r="E311" s="508">
        <v>291.60000000000002</v>
      </c>
      <c r="F311" s="508">
        <v>286.10000000000002</v>
      </c>
      <c r="G311" s="508">
        <v>277.90000000000003</v>
      </c>
      <c r="H311" s="508">
        <v>305.3</v>
      </c>
      <c r="I311" s="508">
        <v>313.49999999999994</v>
      </c>
      <c r="J311" s="508">
        <v>319</v>
      </c>
      <c r="K311" s="507">
        <v>308</v>
      </c>
      <c r="L311" s="507">
        <v>294.3</v>
      </c>
      <c r="M311" s="507">
        <v>0.75673000000000001</v>
      </c>
    </row>
    <row r="312" spans="1:13">
      <c r="A312" s="254">
        <v>302</v>
      </c>
      <c r="B312" s="510" t="s">
        <v>137</v>
      </c>
      <c r="C312" s="507">
        <v>208.65</v>
      </c>
      <c r="D312" s="508">
        <v>207.71666666666667</v>
      </c>
      <c r="E312" s="508">
        <v>202.93333333333334</v>
      </c>
      <c r="F312" s="508">
        <v>197.21666666666667</v>
      </c>
      <c r="G312" s="508">
        <v>192.43333333333334</v>
      </c>
      <c r="H312" s="508">
        <v>213.43333333333334</v>
      </c>
      <c r="I312" s="508">
        <v>218.2166666666667</v>
      </c>
      <c r="J312" s="508">
        <v>223.93333333333334</v>
      </c>
      <c r="K312" s="507">
        <v>212.5</v>
      </c>
      <c r="L312" s="507">
        <v>202</v>
      </c>
      <c r="M312" s="507">
        <v>131.82304999999999</v>
      </c>
    </row>
    <row r="313" spans="1:13">
      <c r="A313" s="254">
        <v>303</v>
      </c>
      <c r="B313" s="510" t="s">
        <v>136</v>
      </c>
      <c r="C313" s="507">
        <v>852</v>
      </c>
      <c r="D313" s="508">
        <v>853.23333333333323</v>
      </c>
      <c r="E313" s="508">
        <v>840.76666666666642</v>
      </c>
      <c r="F313" s="508">
        <v>829.53333333333319</v>
      </c>
      <c r="G313" s="508">
        <v>817.06666666666638</v>
      </c>
      <c r="H313" s="508">
        <v>864.46666666666647</v>
      </c>
      <c r="I313" s="508">
        <v>876.93333333333339</v>
      </c>
      <c r="J313" s="508">
        <v>888.16666666666652</v>
      </c>
      <c r="K313" s="507">
        <v>865.7</v>
      </c>
      <c r="L313" s="507">
        <v>842</v>
      </c>
      <c r="M313" s="507">
        <v>35.36262</v>
      </c>
    </row>
    <row r="314" spans="1:13">
      <c r="A314" s="254">
        <v>304</v>
      </c>
      <c r="B314" s="510" t="s">
        <v>438</v>
      </c>
      <c r="C314" s="507">
        <v>176.6</v>
      </c>
      <c r="D314" s="508">
        <v>177.69999999999996</v>
      </c>
      <c r="E314" s="508">
        <v>174.19999999999993</v>
      </c>
      <c r="F314" s="508">
        <v>171.79999999999998</v>
      </c>
      <c r="G314" s="508">
        <v>168.29999999999995</v>
      </c>
      <c r="H314" s="508">
        <v>180.09999999999991</v>
      </c>
      <c r="I314" s="508">
        <v>183.59999999999997</v>
      </c>
      <c r="J314" s="508">
        <v>185.99999999999989</v>
      </c>
      <c r="K314" s="507">
        <v>181.2</v>
      </c>
      <c r="L314" s="507">
        <v>175.3</v>
      </c>
      <c r="M314" s="507">
        <v>1.1485000000000001</v>
      </c>
    </row>
    <row r="315" spans="1:13">
      <c r="A315" s="254">
        <v>305</v>
      </c>
      <c r="B315" s="510" t="s">
        <v>439</v>
      </c>
      <c r="C315" s="507">
        <v>229.15</v>
      </c>
      <c r="D315" s="508">
        <v>230.73333333333335</v>
      </c>
      <c r="E315" s="508">
        <v>226.8666666666667</v>
      </c>
      <c r="F315" s="508">
        <v>224.58333333333334</v>
      </c>
      <c r="G315" s="508">
        <v>220.7166666666667</v>
      </c>
      <c r="H315" s="508">
        <v>233.01666666666671</v>
      </c>
      <c r="I315" s="508">
        <v>236.88333333333338</v>
      </c>
      <c r="J315" s="508">
        <v>239.16666666666671</v>
      </c>
      <c r="K315" s="507">
        <v>234.6</v>
      </c>
      <c r="L315" s="507">
        <v>228.45</v>
      </c>
      <c r="M315" s="507">
        <v>0.39279999999999998</v>
      </c>
    </row>
    <row r="316" spans="1:13">
      <c r="A316" s="254">
        <v>306</v>
      </c>
      <c r="B316" s="510" t="s">
        <v>440</v>
      </c>
      <c r="C316" s="507">
        <v>538.45000000000005</v>
      </c>
      <c r="D316" s="508">
        <v>537.19999999999993</v>
      </c>
      <c r="E316" s="508">
        <v>531.39999999999986</v>
      </c>
      <c r="F316" s="508">
        <v>524.34999999999991</v>
      </c>
      <c r="G316" s="508">
        <v>518.54999999999984</v>
      </c>
      <c r="H316" s="508">
        <v>544.24999999999989</v>
      </c>
      <c r="I316" s="508">
        <v>550.04999999999984</v>
      </c>
      <c r="J316" s="508">
        <v>557.09999999999991</v>
      </c>
      <c r="K316" s="507">
        <v>543</v>
      </c>
      <c r="L316" s="507">
        <v>530.15</v>
      </c>
      <c r="M316" s="507">
        <v>1.11721</v>
      </c>
    </row>
    <row r="317" spans="1:13">
      <c r="A317" s="254">
        <v>307</v>
      </c>
      <c r="B317" s="510" t="s">
        <v>138</v>
      </c>
      <c r="C317" s="507">
        <v>161.80000000000001</v>
      </c>
      <c r="D317" s="508">
        <v>162.38333333333335</v>
      </c>
      <c r="E317" s="508">
        <v>159.4666666666667</v>
      </c>
      <c r="F317" s="508">
        <v>157.13333333333335</v>
      </c>
      <c r="G317" s="508">
        <v>154.2166666666667</v>
      </c>
      <c r="H317" s="508">
        <v>164.7166666666667</v>
      </c>
      <c r="I317" s="508">
        <v>167.63333333333338</v>
      </c>
      <c r="J317" s="508">
        <v>169.9666666666667</v>
      </c>
      <c r="K317" s="507">
        <v>165.3</v>
      </c>
      <c r="L317" s="507">
        <v>160.05000000000001</v>
      </c>
      <c r="M317" s="507">
        <v>46.959699999999998</v>
      </c>
    </row>
    <row r="318" spans="1:13">
      <c r="A318" s="254">
        <v>308</v>
      </c>
      <c r="B318" s="510" t="s">
        <v>261</v>
      </c>
      <c r="C318" s="507">
        <v>42.35</v>
      </c>
      <c r="D318" s="508">
        <v>42.800000000000004</v>
      </c>
      <c r="E318" s="508">
        <v>40.650000000000006</v>
      </c>
      <c r="F318" s="508">
        <v>38.950000000000003</v>
      </c>
      <c r="G318" s="508">
        <v>36.800000000000004</v>
      </c>
      <c r="H318" s="508">
        <v>44.500000000000007</v>
      </c>
      <c r="I318" s="508">
        <v>46.65</v>
      </c>
      <c r="J318" s="508">
        <v>48.350000000000009</v>
      </c>
      <c r="K318" s="507">
        <v>44.95</v>
      </c>
      <c r="L318" s="507">
        <v>41.1</v>
      </c>
      <c r="M318" s="507">
        <v>39.185769999999998</v>
      </c>
    </row>
    <row r="319" spans="1:13">
      <c r="A319" s="254">
        <v>309</v>
      </c>
      <c r="B319" s="510" t="s">
        <v>139</v>
      </c>
      <c r="C319" s="507">
        <v>401.3</v>
      </c>
      <c r="D319" s="508">
        <v>401.3</v>
      </c>
      <c r="E319" s="508">
        <v>399.05</v>
      </c>
      <c r="F319" s="508">
        <v>396.8</v>
      </c>
      <c r="G319" s="508">
        <v>394.55</v>
      </c>
      <c r="H319" s="508">
        <v>403.55</v>
      </c>
      <c r="I319" s="508">
        <v>405.8</v>
      </c>
      <c r="J319" s="508">
        <v>408.05</v>
      </c>
      <c r="K319" s="507">
        <v>403.55</v>
      </c>
      <c r="L319" s="507">
        <v>399.05</v>
      </c>
      <c r="M319" s="507">
        <v>15.46208</v>
      </c>
    </row>
    <row r="320" spans="1:13">
      <c r="A320" s="254">
        <v>310</v>
      </c>
      <c r="B320" s="510" t="s">
        <v>140</v>
      </c>
      <c r="C320" s="507">
        <v>7301.55</v>
      </c>
      <c r="D320" s="508">
        <v>7295.6500000000005</v>
      </c>
      <c r="E320" s="508">
        <v>7261.9000000000015</v>
      </c>
      <c r="F320" s="508">
        <v>7222.2500000000009</v>
      </c>
      <c r="G320" s="508">
        <v>7188.5000000000018</v>
      </c>
      <c r="H320" s="508">
        <v>7335.3000000000011</v>
      </c>
      <c r="I320" s="508">
        <v>7369.0499999999993</v>
      </c>
      <c r="J320" s="508">
        <v>7408.7000000000007</v>
      </c>
      <c r="K320" s="507">
        <v>7329.4</v>
      </c>
      <c r="L320" s="507">
        <v>7256</v>
      </c>
      <c r="M320" s="507">
        <v>6.7848499999999996</v>
      </c>
    </row>
    <row r="321" spans="1:13">
      <c r="A321" s="254">
        <v>311</v>
      </c>
      <c r="B321" s="510" t="s">
        <v>142</v>
      </c>
      <c r="C321" s="507">
        <v>915.15</v>
      </c>
      <c r="D321" s="508">
        <v>918.80000000000007</v>
      </c>
      <c r="E321" s="508">
        <v>907.60000000000014</v>
      </c>
      <c r="F321" s="508">
        <v>900.05000000000007</v>
      </c>
      <c r="G321" s="508">
        <v>888.85000000000014</v>
      </c>
      <c r="H321" s="508">
        <v>926.35000000000014</v>
      </c>
      <c r="I321" s="508">
        <v>937.55000000000018</v>
      </c>
      <c r="J321" s="508">
        <v>945.10000000000014</v>
      </c>
      <c r="K321" s="507">
        <v>930</v>
      </c>
      <c r="L321" s="507">
        <v>911.25</v>
      </c>
      <c r="M321" s="507">
        <v>7.3012600000000001</v>
      </c>
    </row>
    <row r="322" spans="1:13">
      <c r="A322" s="254">
        <v>312</v>
      </c>
      <c r="B322" s="510" t="s">
        <v>441</v>
      </c>
      <c r="C322" s="507">
        <v>1909.25</v>
      </c>
      <c r="D322" s="508">
        <v>1909.0666666666666</v>
      </c>
      <c r="E322" s="508">
        <v>1888.1833333333332</v>
      </c>
      <c r="F322" s="508">
        <v>1867.1166666666666</v>
      </c>
      <c r="G322" s="508">
        <v>1846.2333333333331</v>
      </c>
      <c r="H322" s="508">
        <v>1930.1333333333332</v>
      </c>
      <c r="I322" s="508">
        <v>1951.0166666666664</v>
      </c>
      <c r="J322" s="508">
        <v>1972.0833333333333</v>
      </c>
      <c r="K322" s="507">
        <v>1929.95</v>
      </c>
      <c r="L322" s="507">
        <v>1888</v>
      </c>
      <c r="M322" s="507">
        <v>1.0252699999999999</v>
      </c>
    </row>
    <row r="323" spans="1:13">
      <c r="A323" s="254">
        <v>313</v>
      </c>
      <c r="B323" s="510" t="s">
        <v>144</v>
      </c>
      <c r="C323" s="507">
        <v>1796.35</v>
      </c>
      <c r="D323" s="508">
        <v>1783.7833333333335</v>
      </c>
      <c r="E323" s="508">
        <v>1737.5666666666671</v>
      </c>
      <c r="F323" s="508">
        <v>1678.7833333333335</v>
      </c>
      <c r="G323" s="508">
        <v>1632.5666666666671</v>
      </c>
      <c r="H323" s="508">
        <v>1842.5666666666671</v>
      </c>
      <c r="I323" s="508">
        <v>1888.7833333333338</v>
      </c>
      <c r="J323" s="508">
        <v>1947.5666666666671</v>
      </c>
      <c r="K323" s="507">
        <v>1830</v>
      </c>
      <c r="L323" s="507">
        <v>1725</v>
      </c>
      <c r="M323" s="507">
        <v>7.3208200000000003</v>
      </c>
    </row>
    <row r="324" spans="1:13">
      <c r="A324" s="254">
        <v>314</v>
      </c>
      <c r="B324" s="510" t="s">
        <v>442</v>
      </c>
      <c r="C324" s="507">
        <v>101.6</v>
      </c>
      <c r="D324" s="508">
        <v>101.25</v>
      </c>
      <c r="E324" s="508">
        <v>99.95</v>
      </c>
      <c r="F324" s="508">
        <v>98.3</v>
      </c>
      <c r="G324" s="508">
        <v>97</v>
      </c>
      <c r="H324" s="508">
        <v>102.9</v>
      </c>
      <c r="I324" s="508">
        <v>104.20000000000002</v>
      </c>
      <c r="J324" s="508">
        <v>105.85000000000001</v>
      </c>
      <c r="K324" s="507">
        <v>102.55</v>
      </c>
      <c r="L324" s="507">
        <v>99.6</v>
      </c>
      <c r="M324" s="507">
        <v>7.4933699999999996</v>
      </c>
    </row>
    <row r="325" spans="1:13">
      <c r="A325" s="254">
        <v>315</v>
      </c>
      <c r="B325" s="510" t="s">
        <v>443</v>
      </c>
      <c r="C325" s="507">
        <v>549.75</v>
      </c>
      <c r="D325" s="508">
        <v>549.58333333333337</v>
      </c>
      <c r="E325" s="508">
        <v>536.16666666666674</v>
      </c>
      <c r="F325" s="508">
        <v>522.58333333333337</v>
      </c>
      <c r="G325" s="508">
        <v>509.16666666666674</v>
      </c>
      <c r="H325" s="508">
        <v>563.16666666666674</v>
      </c>
      <c r="I325" s="508">
        <v>576.58333333333348</v>
      </c>
      <c r="J325" s="508">
        <v>590.16666666666674</v>
      </c>
      <c r="K325" s="507">
        <v>563</v>
      </c>
      <c r="L325" s="507">
        <v>536</v>
      </c>
      <c r="M325" s="507">
        <v>1.0151399999999999</v>
      </c>
    </row>
    <row r="326" spans="1:13">
      <c r="A326" s="254">
        <v>316</v>
      </c>
      <c r="B326" s="510" t="s">
        <v>754</v>
      </c>
      <c r="C326" s="507">
        <v>196</v>
      </c>
      <c r="D326" s="508">
        <v>197</v>
      </c>
      <c r="E326" s="508">
        <v>192.3</v>
      </c>
      <c r="F326" s="508">
        <v>188.60000000000002</v>
      </c>
      <c r="G326" s="508">
        <v>183.90000000000003</v>
      </c>
      <c r="H326" s="508">
        <v>200.7</v>
      </c>
      <c r="I326" s="508">
        <v>205.39999999999998</v>
      </c>
      <c r="J326" s="508">
        <v>209.09999999999997</v>
      </c>
      <c r="K326" s="507">
        <v>201.7</v>
      </c>
      <c r="L326" s="507">
        <v>193.3</v>
      </c>
      <c r="M326" s="507">
        <v>15.05</v>
      </c>
    </row>
    <row r="327" spans="1:13">
      <c r="A327" s="254">
        <v>317</v>
      </c>
      <c r="B327" s="510" t="s">
        <v>145</v>
      </c>
      <c r="C327" s="507">
        <v>216.45</v>
      </c>
      <c r="D327" s="508">
        <v>220.11666666666667</v>
      </c>
      <c r="E327" s="508">
        <v>211.33333333333334</v>
      </c>
      <c r="F327" s="508">
        <v>206.21666666666667</v>
      </c>
      <c r="G327" s="508">
        <v>197.43333333333334</v>
      </c>
      <c r="H327" s="508">
        <v>225.23333333333335</v>
      </c>
      <c r="I327" s="508">
        <v>234.01666666666665</v>
      </c>
      <c r="J327" s="508">
        <v>239.13333333333335</v>
      </c>
      <c r="K327" s="507">
        <v>228.9</v>
      </c>
      <c r="L327" s="507">
        <v>215</v>
      </c>
      <c r="M327" s="507">
        <v>169.95632000000001</v>
      </c>
    </row>
    <row r="328" spans="1:13">
      <c r="A328" s="254">
        <v>318</v>
      </c>
      <c r="B328" s="510" t="s">
        <v>444</v>
      </c>
      <c r="C328" s="507">
        <v>662.45</v>
      </c>
      <c r="D328" s="508">
        <v>668.26666666666677</v>
      </c>
      <c r="E328" s="508">
        <v>645.43333333333351</v>
      </c>
      <c r="F328" s="508">
        <v>628.41666666666674</v>
      </c>
      <c r="G328" s="508">
        <v>605.58333333333348</v>
      </c>
      <c r="H328" s="508">
        <v>685.28333333333353</v>
      </c>
      <c r="I328" s="508">
        <v>708.11666666666679</v>
      </c>
      <c r="J328" s="508">
        <v>725.13333333333355</v>
      </c>
      <c r="K328" s="507">
        <v>691.1</v>
      </c>
      <c r="L328" s="507">
        <v>651.25</v>
      </c>
      <c r="M328" s="507">
        <v>3.13198</v>
      </c>
    </row>
    <row r="329" spans="1:13">
      <c r="A329" s="254">
        <v>319</v>
      </c>
      <c r="B329" s="510" t="s">
        <v>262</v>
      </c>
      <c r="C329" s="507">
        <v>1592.9</v>
      </c>
      <c r="D329" s="508">
        <v>1598.6833333333334</v>
      </c>
      <c r="E329" s="508">
        <v>1569.4666666666667</v>
      </c>
      <c r="F329" s="508">
        <v>1546.0333333333333</v>
      </c>
      <c r="G329" s="508">
        <v>1516.8166666666666</v>
      </c>
      <c r="H329" s="508">
        <v>1622.1166666666668</v>
      </c>
      <c r="I329" s="508">
        <v>1651.3333333333335</v>
      </c>
      <c r="J329" s="508">
        <v>1674.7666666666669</v>
      </c>
      <c r="K329" s="507">
        <v>1627.9</v>
      </c>
      <c r="L329" s="507">
        <v>1575.25</v>
      </c>
      <c r="M329" s="507">
        <v>3.1953800000000001</v>
      </c>
    </row>
    <row r="330" spans="1:13">
      <c r="A330" s="254">
        <v>320</v>
      </c>
      <c r="B330" s="510" t="s">
        <v>445</v>
      </c>
      <c r="C330" s="507">
        <v>1515.65</v>
      </c>
      <c r="D330" s="508">
        <v>1520</v>
      </c>
      <c r="E330" s="508">
        <v>1495.65</v>
      </c>
      <c r="F330" s="508">
        <v>1475.65</v>
      </c>
      <c r="G330" s="508">
        <v>1451.3000000000002</v>
      </c>
      <c r="H330" s="508">
        <v>1540</v>
      </c>
      <c r="I330" s="508">
        <v>1564.35</v>
      </c>
      <c r="J330" s="508">
        <v>1584.35</v>
      </c>
      <c r="K330" s="507">
        <v>1544.35</v>
      </c>
      <c r="L330" s="507">
        <v>1500</v>
      </c>
      <c r="M330" s="507">
        <v>1.6070199999999999</v>
      </c>
    </row>
    <row r="331" spans="1:13">
      <c r="A331" s="254">
        <v>321</v>
      </c>
      <c r="B331" s="510" t="s">
        <v>147</v>
      </c>
      <c r="C331" s="507">
        <v>1261.5999999999999</v>
      </c>
      <c r="D331" s="508">
        <v>1258.1666666666667</v>
      </c>
      <c r="E331" s="508">
        <v>1247.4333333333334</v>
      </c>
      <c r="F331" s="508">
        <v>1233.2666666666667</v>
      </c>
      <c r="G331" s="508">
        <v>1222.5333333333333</v>
      </c>
      <c r="H331" s="508">
        <v>1272.3333333333335</v>
      </c>
      <c r="I331" s="508">
        <v>1283.0666666666666</v>
      </c>
      <c r="J331" s="508">
        <v>1297.2333333333336</v>
      </c>
      <c r="K331" s="507">
        <v>1268.9000000000001</v>
      </c>
      <c r="L331" s="507">
        <v>1244</v>
      </c>
      <c r="M331" s="507">
        <v>9.6019500000000004</v>
      </c>
    </row>
    <row r="332" spans="1:13">
      <c r="A332" s="254">
        <v>322</v>
      </c>
      <c r="B332" s="510" t="s">
        <v>263</v>
      </c>
      <c r="C332" s="507">
        <v>845.05</v>
      </c>
      <c r="D332" s="508">
        <v>844.88333333333333</v>
      </c>
      <c r="E332" s="508">
        <v>823.16666666666663</v>
      </c>
      <c r="F332" s="508">
        <v>801.2833333333333</v>
      </c>
      <c r="G332" s="508">
        <v>779.56666666666661</v>
      </c>
      <c r="H332" s="508">
        <v>866.76666666666665</v>
      </c>
      <c r="I332" s="508">
        <v>888.48333333333335</v>
      </c>
      <c r="J332" s="508">
        <v>910.36666666666667</v>
      </c>
      <c r="K332" s="507">
        <v>866.6</v>
      </c>
      <c r="L332" s="507">
        <v>823</v>
      </c>
      <c r="M332" s="507">
        <v>3.9282499999999998</v>
      </c>
    </row>
    <row r="333" spans="1:13">
      <c r="A333" s="254">
        <v>323</v>
      </c>
      <c r="B333" s="510" t="s">
        <v>149</v>
      </c>
      <c r="C333" s="507">
        <v>49.4</v>
      </c>
      <c r="D333" s="508">
        <v>49.533333333333331</v>
      </c>
      <c r="E333" s="508">
        <v>47.266666666666666</v>
      </c>
      <c r="F333" s="508">
        <v>45.133333333333333</v>
      </c>
      <c r="G333" s="508">
        <v>42.866666666666667</v>
      </c>
      <c r="H333" s="508">
        <v>51.666666666666664</v>
      </c>
      <c r="I333" s="508">
        <v>53.93333333333333</v>
      </c>
      <c r="J333" s="508">
        <v>56.066666666666663</v>
      </c>
      <c r="K333" s="507">
        <v>51.8</v>
      </c>
      <c r="L333" s="507">
        <v>47.4</v>
      </c>
      <c r="M333" s="507">
        <v>147.6901</v>
      </c>
    </row>
    <row r="334" spans="1:13">
      <c r="A334" s="254">
        <v>324</v>
      </c>
      <c r="B334" s="510" t="s">
        <v>150</v>
      </c>
      <c r="C334" s="507">
        <v>85.25</v>
      </c>
      <c r="D334" s="508">
        <v>86.683333333333337</v>
      </c>
      <c r="E334" s="508">
        <v>83.26666666666668</v>
      </c>
      <c r="F334" s="508">
        <v>81.283333333333346</v>
      </c>
      <c r="G334" s="508">
        <v>77.866666666666688</v>
      </c>
      <c r="H334" s="508">
        <v>88.666666666666671</v>
      </c>
      <c r="I334" s="508">
        <v>92.083333333333329</v>
      </c>
      <c r="J334" s="508">
        <v>94.066666666666663</v>
      </c>
      <c r="K334" s="507">
        <v>90.1</v>
      </c>
      <c r="L334" s="507">
        <v>84.7</v>
      </c>
      <c r="M334" s="507">
        <v>55.827860000000001</v>
      </c>
    </row>
    <row r="335" spans="1:13">
      <c r="A335" s="254">
        <v>325</v>
      </c>
      <c r="B335" s="510" t="s">
        <v>446</v>
      </c>
      <c r="C335" s="507">
        <v>591.35</v>
      </c>
      <c r="D335" s="508">
        <v>594.44999999999993</v>
      </c>
      <c r="E335" s="508">
        <v>586.89999999999986</v>
      </c>
      <c r="F335" s="508">
        <v>582.44999999999993</v>
      </c>
      <c r="G335" s="508">
        <v>574.89999999999986</v>
      </c>
      <c r="H335" s="508">
        <v>598.89999999999986</v>
      </c>
      <c r="I335" s="508">
        <v>606.44999999999982</v>
      </c>
      <c r="J335" s="508">
        <v>610.89999999999986</v>
      </c>
      <c r="K335" s="507">
        <v>602</v>
      </c>
      <c r="L335" s="507">
        <v>590</v>
      </c>
      <c r="M335" s="507">
        <v>0.40899999999999997</v>
      </c>
    </row>
    <row r="336" spans="1:13">
      <c r="A336" s="254">
        <v>326</v>
      </c>
      <c r="B336" s="510" t="s">
        <v>264</v>
      </c>
      <c r="C336" s="507">
        <v>25.5</v>
      </c>
      <c r="D336" s="508">
        <v>25.599999999999998</v>
      </c>
      <c r="E336" s="508">
        <v>25.149999999999995</v>
      </c>
      <c r="F336" s="508">
        <v>24.799999999999997</v>
      </c>
      <c r="G336" s="508">
        <v>24.349999999999994</v>
      </c>
      <c r="H336" s="508">
        <v>25.949999999999996</v>
      </c>
      <c r="I336" s="508">
        <v>26.4</v>
      </c>
      <c r="J336" s="508">
        <v>26.749999999999996</v>
      </c>
      <c r="K336" s="507">
        <v>26.05</v>
      </c>
      <c r="L336" s="507">
        <v>25.25</v>
      </c>
      <c r="M336" s="507">
        <v>47.650640000000003</v>
      </c>
    </row>
    <row r="337" spans="1:13">
      <c r="A337" s="254">
        <v>327</v>
      </c>
      <c r="B337" s="510" t="s">
        <v>447</v>
      </c>
      <c r="C337" s="507">
        <v>52.9</v>
      </c>
      <c r="D337" s="508">
        <v>53.383333333333333</v>
      </c>
      <c r="E337" s="508">
        <v>52.166666666666664</v>
      </c>
      <c r="F337" s="508">
        <v>51.43333333333333</v>
      </c>
      <c r="G337" s="508">
        <v>50.216666666666661</v>
      </c>
      <c r="H337" s="508">
        <v>54.116666666666667</v>
      </c>
      <c r="I337" s="508">
        <v>55.333333333333336</v>
      </c>
      <c r="J337" s="508">
        <v>56.06666666666667</v>
      </c>
      <c r="K337" s="507">
        <v>54.6</v>
      </c>
      <c r="L337" s="507">
        <v>52.65</v>
      </c>
      <c r="M337" s="507">
        <v>12.866849999999999</v>
      </c>
    </row>
    <row r="338" spans="1:13">
      <c r="A338" s="254">
        <v>328</v>
      </c>
      <c r="B338" s="510" t="s">
        <v>152</v>
      </c>
      <c r="C338" s="507">
        <v>131.55000000000001</v>
      </c>
      <c r="D338" s="508">
        <v>133.23333333333335</v>
      </c>
      <c r="E338" s="508">
        <v>126.81666666666669</v>
      </c>
      <c r="F338" s="508">
        <v>122.08333333333334</v>
      </c>
      <c r="G338" s="508">
        <v>115.66666666666669</v>
      </c>
      <c r="H338" s="508">
        <v>137.9666666666667</v>
      </c>
      <c r="I338" s="508">
        <v>144.38333333333333</v>
      </c>
      <c r="J338" s="508">
        <v>149.1166666666667</v>
      </c>
      <c r="K338" s="507">
        <v>139.65</v>
      </c>
      <c r="L338" s="507">
        <v>128.5</v>
      </c>
      <c r="M338" s="507">
        <v>146.33340999999999</v>
      </c>
    </row>
    <row r="339" spans="1:13">
      <c r="A339" s="254">
        <v>329</v>
      </c>
      <c r="B339" s="510" t="s">
        <v>694</v>
      </c>
      <c r="C339" s="507">
        <v>176.9</v>
      </c>
      <c r="D339" s="508">
        <v>177.46666666666667</v>
      </c>
      <c r="E339" s="508">
        <v>172.68333333333334</v>
      </c>
      <c r="F339" s="508">
        <v>168.46666666666667</v>
      </c>
      <c r="G339" s="508">
        <v>163.68333333333334</v>
      </c>
      <c r="H339" s="508">
        <v>181.68333333333334</v>
      </c>
      <c r="I339" s="508">
        <v>186.4666666666667</v>
      </c>
      <c r="J339" s="508">
        <v>190.68333333333334</v>
      </c>
      <c r="K339" s="507">
        <v>182.25</v>
      </c>
      <c r="L339" s="507">
        <v>173.25</v>
      </c>
      <c r="M339" s="507">
        <v>8.9779800000000005</v>
      </c>
    </row>
    <row r="340" spans="1:13">
      <c r="A340" s="254">
        <v>330</v>
      </c>
      <c r="B340" s="510" t="s">
        <v>153</v>
      </c>
      <c r="C340" s="507">
        <v>109.5</v>
      </c>
      <c r="D340" s="508">
        <v>109.60000000000001</v>
      </c>
      <c r="E340" s="508">
        <v>107.35000000000002</v>
      </c>
      <c r="F340" s="508">
        <v>105.20000000000002</v>
      </c>
      <c r="G340" s="508">
        <v>102.95000000000003</v>
      </c>
      <c r="H340" s="508">
        <v>111.75000000000001</v>
      </c>
      <c r="I340" s="508">
        <v>113.99999999999999</v>
      </c>
      <c r="J340" s="508">
        <v>116.15</v>
      </c>
      <c r="K340" s="507">
        <v>111.85</v>
      </c>
      <c r="L340" s="507">
        <v>107.45</v>
      </c>
      <c r="M340" s="507">
        <v>206.11697000000001</v>
      </c>
    </row>
    <row r="341" spans="1:13">
      <c r="A341" s="254">
        <v>331</v>
      </c>
      <c r="B341" s="510" t="s">
        <v>448</v>
      </c>
      <c r="C341" s="507">
        <v>410.1</v>
      </c>
      <c r="D341" s="508">
        <v>412.93333333333334</v>
      </c>
      <c r="E341" s="508">
        <v>405.9666666666667</v>
      </c>
      <c r="F341" s="508">
        <v>401.83333333333337</v>
      </c>
      <c r="G341" s="508">
        <v>394.86666666666673</v>
      </c>
      <c r="H341" s="508">
        <v>417.06666666666666</v>
      </c>
      <c r="I341" s="508">
        <v>424.03333333333325</v>
      </c>
      <c r="J341" s="508">
        <v>428.16666666666663</v>
      </c>
      <c r="K341" s="507">
        <v>419.9</v>
      </c>
      <c r="L341" s="507">
        <v>408.8</v>
      </c>
      <c r="M341" s="507">
        <v>1.6390199999999999</v>
      </c>
    </row>
    <row r="342" spans="1:13">
      <c r="A342" s="254">
        <v>332</v>
      </c>
      <c r="B342" s="510" t="s">
        <v>148</v>
      </c>
      <c r="C342" s="507">
        <v>57.85</v>
      </c>
      <c r="D342" s="508">
        <v>58.533333333333339</v>
      </c>
      <c r="E342" s="508">
        <v>56.116666666666674</v>
      </c>
      <c r="F342" s="508">
        <v>54.383333333333333</v>
      </c>
      <c r="G342" s="508">
        <v>51.966666666666669</v>
      </c>
      <c r="H342" s="508">
        <v>60.26666666666668</v>
      </c>
      <c r="I342" s="508">
        <v>62.683333333333351</v>
      </c>
      <c r="J342" s="508">
        <v>64.416666666666686</v>
      </c>
      <c r="K342" s="507">
        <v>60.95</v>
      </c>
      <c r="L342" s="507">
        <v>56.8</v>
      </c>
      <c r="M342" s="507">
        <v>201.43329</v>
      </c>
    </row>
    <row r="343" spans="1:13">
      <c r="A343" s="254">
        <v>333</v>
      </c>
      <c r="B343" s="510" t="s">
        <v>449</v>
      </c>
      <c r="C343" s="507">
        <v>63.05</v>
      </c>
      <c r="D343" s="508">
        <v>63.783333333333339</v>
      </c>
      <c r="E343" s="508">
        <v>61.566666666666677</v>
      </c>
      <c r="F343" s="508">
        <v>60.083333333333336</v>
      </c>
      <c r="G343" s="508">
        <v>57.866666666666674</v>
      </c>
      <c r="H343" s="508">
        <v>65.26666666666668</v>
      </c>
      <c r="I343" s="508">
        <v>67.483333333333334</v>
      </c>
      <c r="J343" s="508">
        <v>68.966666666666683</v>
      </c>
      <c r="K343" s="507">
        <v>66</v>
      </c>
      <c r="L343" s="507">
        <v>62.3</v>
      </c>
      <c r="M343" s="507">
        <v>26.677499999999998</v>
      </c>
    </row>
    <row r="344" spans="1:13">
      <c r="A344" s="254">
        <v>334</v>
      </c>
      <c r="B344" s="510" t="s">
        <v>450</v>
      </c>
      <c r="C344" s="507">
        <v>2634.35</v>
      </c>
      <c r="D344" s="508">
        <v>2658.0833333333335</v>
      </c>
      <c r="E344" s="508">
        <v>2550.166666666667</v>
      </c>
      <c r="F344" s="508">
        <v>2465.9833333333336</v>
      </c>
      <c r="G344" s="508">
        <v>2358.0666666666671</v>
      </c>
      <c r="H344" s="508">
        <v>2742.2666666666669</v>
      </c>
      <c r="I344" s="508">
        <v>2850.1833333333338</v>
      </c>
      <c r="J344" s="508">
        <v>2934.3666666666668</v>
      </c>
      <c r="K344" s="507">
        <v>2766</v>
      </c>
      <c r="L344" s="507">
        <v>2573.9</v>
      </c>
      <c r="M344" s="507">
        <v>2.0179200000000002</v>
      </c>
    </row>
    <row r="345" spans="1:13">
      <c r="A345" s="254">
        <v>335</v>
      </c>
      <c r="B345" s="510" t="s">
        <v>755</v>
      </c>
      <c r="C345" s="507">
        <v>84.75</v>
      </c>
      <c r="D345" s="508">
        <v>85.3</v>
      </c>
      <c r="E345" s="508">
        <v>83.649999999999991</v>
      </c>
      <c r="F345" s="508">
        <v>82.55</v>
      </c>
      <c r="G345" s="508">
        <v>80.899999999999991</v>
      </c>
      <c r="H345" s="508">
        <v>86.399999999999991</v>
      </c>
      <c r="I345" s="508">
        <v>88.05</v>
      </c>
      <c r="J345" s="508">
        <v>89.149999999999991</v>
      </c>
      <c r="K345" s="507">
        <v>86.95</v>
      </c>
      <c r="L345" s="507">
        <v>84.2</v>
      </c>
      <c r="M345" s="507">
        <v>0.9113</v>
      </c>
    </row>
    <row r="346" spans="1:13">
      <c r="A346" s="254">
        <v>336</v>
      </c>
      <c r="B346" s="510" t="s">
        <v>151</v>
      </c>
      <c r="C346" s="507">
        <v>16910.8</v>
      </c>
      <c r="D346" s="508">
        <v>16840.25</v>
      </c>
      <c r="E346" s="508">
        <v>16730.55</v>
      </c>
      <c r="F346" s="508">
        <v>16550.3</v>
      </c>
      <c r="G346" s="508">
        <v>16440.599999999999</v>
      </c>
      <c r="H346" s="508">
        <v>17020.5</v>
      </c>
      <c r="I346" s="508">
        <v>17130.199999999997</v>
      </c>
      <c r="J346" s="508">
        <v>17310.45</v>
      </c>
      <c r="K346" s="507">
        <v>16949.95</v>
      </c>
      <c r="L346" s="507">
        <v>16660</v>
      </c>
      <c r="M346" s="507">
        <v>0.92717000000000005</v>
      </c>
    </row>
    <row r="347" spans="1:13">
      <c r="A347" s="254">
        <v>337</v>
      </c>
      <c r="B347" s="510" t="s">
        <v>791</v>
      </c>
      <c r="C347" s="507">
        <v>44.6</v>
      </c>
      <c r="D347" s="508">
        <v>43.75</v>
      </c>
      <c r="E347" s="508">
        <v>42</v>
      </c>
      <c r="F347" s="508">
        <v>39.4</v>
      </c>
      <c r="G347" s="508">
        <v>37.65</v>
      </c>
      <c r="H347" s="508">
        <v>46.35</v>
      </c>
      <c r="I347" s="508">
        <v>48.1</v>
      </c>
      <c r="J347" s="508">
        <v>50.7</v>
      </c>
      <c r="K347" s="507">
        <v>45.5</v>
      </c>
      <c r="L347" s="507">
        <v>41.15</v>
      </c>
      <c r="M347" s="507">
        <v>113.69405</v>
      </c>
    </row>
    <row r="348" spans="1:13">
      <c r="A348" s="254">
        <v>338</v>
      </c>
      <c r="B348" s="510" t="s">
        <v>451</v>
      </c>
      <c r="C348" s="507">
        <v>1842.55</v>
      </c>
      <c r="D348" s="508">
        <v>1842.1166666666668</v>
      </c>
      <c r="E348" s="508">
        <v>1833.4333333333336</v>
      </c>
      <c r="F348" s="508">
        <v>1824.3166666666668</v>
      </c>
      <c r="G348" s="508">
        <v>1815.6333333333337</v>
      </c>
      <c r="H348" s="508">
        <v>1851.2333333333336</v>
      </c>
      <c r="I348" s="508">
        <v>1859.916666666667</v>
      </c>
      <c r="J348" s="508">
        <v>1869.0333333333335</v>
      </c>
      <c r="K348" s="507">
        <v>1850.8</v>
      </c>
      <c r="L348" s="507">
        <v>1833</v>
      </c>
      <c r="M348" s="507">
        <v>7.8630000000000005E-2</v>
      </c>
    </row>
    <row r="349" spans="1:13">
      <c r="A349" s="254">
        <v>339</v>
      </c>
      <c r="B349" s="510" t="s">
        <v>790</v>
      </c>
      <c r="C349" s="507">
        <v>349.9</v>
      </c>
      <c r="D349" s="508">
        <v>352.93333333333334</v>
      </c>
      <c r="E349" s="508">
        <v>345.16666666666669</v>
      </c>
      <c r="F349" s="508">
        <v>340.43333333333334</v>
      </c>
      <c r="G349" s="508">
        <v>332.66666666666669</v>
      </c>
      <c r="H349" s="508">
        <v>357.66666666666669</v>
      </c>
      <c r="I349" s="508">
        <v>365.43333333333334</v>
      </c>
      <c r="J349" s="508">
        <v>370.16666666666669</v>
      </c>
      <c r="K349" s="507">
        <v>360.7</v>
      </c>
      <c r="L349" s="507">
        <v>348.2</v>
      </c>
      <c r="M349" s="507">
        <v>5.3501799999999999</v>
      </c>
    </row>
    <row r="350" spans="1:13">
      <c r="A350" s="254">
        <v>340</v>
      </c>
      <c r="B350" s="510" t="s">
        <v>265</v>
      </c>
      <c r="C350" s="507">
        <v>530.54999999999995</v>
      </c>
      <c r="D350" s="508">
        <v>534.0333333333333</v>
      </c>
      <c r="E350" s="508">
        <v>523.51666666666665</v>
      </c>
      <c r="F350" s="508">
        <v>516.48333333333335</v>
      </c>
      <c r="G350" s="508">
        <v>505.9666666666667</v>
      </c>
      <c r="H350" s="508">
        <v>541.06666666666661</v>
      </c>
      <c r="I350" s="508">
        <v>551.58333333333326</v>
      </c>
      <c r="J350" s="508">
        <v>558.61666666666656</v>
      </c>
      <c r="K350" s="507">
        <v>544.54999999999995</v>
      </c>
      <c r="L350" s="507">
        <v>527</v>
      </c>
      <c r="M350" s="507">
        <v>2.9048600000000002</v>
      </c>
    </row>
    <row r="351" spans="1:13">
      <c r="A351" s="254">
        <v>341</v>
      </c>
      <c r="B351" s="510" t="s">
        <v>155</v>
      </c>
      <c r="C351" s="507">
        <v>116.75</v>
      </c>
      <c r="D351" s="508">
        <v>116.83333333333333</v>
      </c>
      <c r="E351" s="508">
        <v>114.11666666666666</v>
      </c>
      <c r="F351" s="508">
        <v>111.48333333333333</v>
      </c>
      <c r="G351" s="508">
        <v>108.76666666666667</v>
      </c>
      <c r="H351" s="508">
        <v>119.46666666666665</v>
      </c>
      <c r="I351" s="508">
        <v>122.18333333333332</v>
      </c>
      <c r="J351" s="508">
        <v>124.81666666666665</v>
      </c>
      <c r="K351" s="507">
        <v>119.55</v>
      </c>
      <c r="L351" s="507">
        <v>114.2</v>
      </c>
      <c r="M351" s="507">
        <v>268.17642999999998</v>
      </c>
    </row>
    <row r="352" spans="1:13">
      <c r="A352" s="254">
        <v>342</v>
      </c>
      <c r="B352" s="510" t="s">
        <v>154</v>
      </c>
      <c r="C352" s="507">
        <v>129.55000000000001</v>
      </c>
      <c r="D352" s="508">
        <v>130.51666666666668</v>
      </c>
      <c r="E352" s="508">
        <v>128.13333333333335</v>
      </c>
      <c r="F352" s="508">
        <v>126.71666666666667</v>
      </c>
      <c r="G352" s="508">
        <v>124.33333333333334</v>
      </c>
      <c r="H352" s="508">
        <v>131.93333333333337</v>
      </c>
      <c r="I352" s="508">
        <v>134.31666666666669</v>
      </c>
      <c r="J352" s="508">
        <v>135.73333333333338</v>
      </c>
      <c r="K352" s="507">
        <v>132.9</v>
      </c>
      <c r="L352" s="507">
        <v>129.1</v>
      </c>
      <c r="M352" s="507">
        <v>21.819310000000002</v>
      </c>
    </row>
    <row r="353" spans="1:13">
      <c r="A353" s="254">
        <v>343</v>
      </c>
      <c r="B353" s="510" t="s">
        <v>452</v>
      </c>
      <c r="C353" s="507">
        <v>69.599999999999994</v>
      </c>
      <c r="D353" s="508">
        <v>69.88333333333334</v>
      </c>
      <c r="E353" s="508">
        <v>68.066666666666677</v>
      </c>
      <c r="F353" s="508">
        <v>66.533333333333331</v>
      </c>
      <c r="G353" s="508">
        <v>64.716666666666669</v>
      </c>
      <c r="H353" s="508">
        <v>71.416666666666686</v>
      </c>
      <c r="I353" s="508">
        <v>73.233333333333348</v>
      </c>
      <c r="J353" s="508">
        <v>74.766666666666694</v>
      </c>
      <c r="K353" s="507">
        <v>71.7</v>
      </c>
      <c r="L353" s="507">
        <v>68.349999999999994</v>
      </c>
      <c r="M353" s="507">
        <v>0.93713000000000002</v>
      </c>
    </row>
    <row r="354" spans="1:13">
      <c r="A354" s="254">
        <v>344</v>
      </c>
      <c r="B354" s="510" t="s">
        <v>266</v>
      </c>
      <c r="C354" s="507">
        <v>3221.4</v>
      </c>
      <c r="D354" s="508">
        <v>3221.2166666666667</v>
      </c>
      <c r="E354" s="508">
        <v>3200.1833333333334</v>
      </c>
      <c r="F354" s="508">
        <v>3178.9666666666667</v>
      </c>
      <c r="G354" s="508">
        <v>3157.9333333333334</v>
      </c>
      <c r="H354" s="508">
        <v>3242.4333333333334</v>
      </c>
      <c r="I354" s="508">
        <v>3263.4666666666672</v>
      </c>
      <c r="J354" s="508">
        <v>3284.6833333333334</v>
      </c>
      <c r="K354" s="507">
        <v>3242.25</v>
      </c>
      <c r="L354" s="507">
        <v>3200</v>
      </c>
      <c r="M354" s="507">
        <v>0.70687</v>
      </c>
    </row>
    <row r="355" spans="1:13">
      <c r="A355" s="254">
        <v>345</v>
      </c>
      <c r="B355" s="510" t="s">
        <v>453</v>
      </c>
      <c r="C355" s="507">
        <v>104.6</v>
      </c>
      <c r="D355" s="508">
        <v>104.93333333333334</v>
      </c>
      <c r="E355" s="508">
        <v>101.96666666666667</v>
      </c>
      <c r="F355" s="508">
        <v>99.333333333333329</v>
      </c>
      <c r="G355" s="508">
        <v>96.36666666666666</v>
      </c>
      <c r="H355" s="508">
        <v>107.56666666666668</v>
      </c>
      <c r="I355" s="508">
        <v>110.53333333333335</v>
      </c>
      <c r="J355" s="508">
        <v>113.16666666666669</v>
      </c>
      <c r="K355" s="507">
        <v>107.9</v>
      </c>
      <c r="L355" s="507">
        <v>102.3</v>
      </c>
      <c r="M355" s="507">
        <v>5.8129900000000001</v>
      </c>
    </row>
    <row r="356" spans="1:13">
      <c r="A356" s="254">
        <v>346</v>
      </c>
      <c r="B356" s="510" t="s">
        <v>454</v>
      </c>
      <c r="C356" s="507">
        <v>283.2</v>
      </c>
      <c r="D356" s="508">
        <v>286.39999999999998</v>
      </c>
      <c r="E356" s="508">
        <v>278.39999999999998</v>
      </c>
      <c r="F356" s="508">
        <v>273.60000000000002</v>
      </c>
      <c r="G356" s="508">
        <v>265.60000000000002</v>
      </c>
      <c r="H356" s="508">
        <v>291.19999999999993</v>
      </c>
      <c r="I356" s="508">
        <v>299.19999999999993</v>
      </c>
      <c r="J356" s="508">
        <v>303.99999999999989</v>
      </c>
      <c r="K356" s="507">
        <v>294.39999999999998</v>
      </c>
      <c r="L356" s="507">
        <v>281.60000000000002</v>
      </c>
      <c r="M356" s="507">
        <v>6.6173000000000002</v>
      </c>
    </row>
    <row r="357" spans="1:13">
      <c r="A357" s="254">
        <v>347</v>
      </c>
      <c r="B357" s="510" t="s">
        <v>455</v>
      </c>
      <c r="C357" s="507">
        <v>222.8</v>
      </c>
      <c r="D357" s="508">
        <v>223.19999999999996</v>
      </c>
      <c r="E357" s="508">
        <v>220.79999999999993</v>
      </c>
      <c r="F357" s="508">
        <v>218.79999999999995</v>
      </c>
      <c r="G357" s="508">
        <v>216.39999999999992</v>
      </c>
      <c r="H357" s="508">
        <v>225.19999999999993</v>
      </c>
      <c r="I357" s="508">
        <v>227.59999999999997</v>
      </c>
      <c r="J357" s="508">
        <v>229.59999999999994</v>
      </c>
      <c r="K357" s="507">
        <v>225.6</v>
      </c>
      <c r="L357" s="507">
        <v>221.2</v>
      </c>
      <c r="M357" s="507">
        <v>0.58787999999999996</v>
      </c>
    </row>
    <row r="358" spans="1:13">
      <c r="A358" s="254">
        <v>348</v>
      </c>
      <c r="B358" s="510" t="s">
        <v>267</v>
      </c>
      <c r="C358" s="507">
        <v>2280.8000000000002</v>
      </c>
      <c r="D358" s="508">
        <v>2275.2999999999997</v>
      </c>
      <c r="E358" s="508">
        <v>2257.3499999999995</v>
      </c>
      <c r="F358" s="508">
        <v>2233.8999999999996</v>
      </c>
      <c r="G358" s="508">
        <v>2215.9499999999994</v>
      </c>
      <c r="H358" s="508">
        <v>2298.7499999999995</v>
      </c>
      <c r="I358" s="508">
        <v>2316.6999999999994</v>
      </c>
      <c r="J358" s="508">
        <v>2340.1499999999996</v>
      </c>
      <c r="K358" s="507">
        <v>2293.25</v>
      </c>
      <c r="L358" s="507">
        <v>2251.85</v>
      </c>
      <c r="M358" s="507">
        <v>2.0269200000000001</v>
      </c>
    </row>
    <row r="359" spans="1:13">
      <c r="A359" s="254">
        <v>349</v>
      </c>
      <c r="B359" s="510" t="s">
        <v>268</v>
      </c>
      <c r="C359" s="507">
        <v>421.9</v>
      </c>
      <c r="D359" s="508">
        <v>425.18333333333334</v>
      </c>
      <c r="E359" s="508">
        <v>415.7166666666667</v>
      </c>
      <c r="F359" s="508">
        <v>409.53333333333336</v>
      </c>
      <c r="G359" s="508">
        <v>400.06666666666672</v>
      </c>
      <c r="H359" s="508">
        <v>431.36666666666667</v>
      </c>
      <c r="I359" s="508">
        <v>440.83333333333326</v>
      </c>
      <c r="J359" s="508">
        <v>447.01666666666665</v>
      </c>
      <c r="K359" s="507">
        <v>434.65</v>
      </c>
      <c r="L359" s="507">
        <v>419</v>
      </c>
      <c r="M359" s="507">
        <v>2.2149100000000002</v>
      </c>
    </row>
    <row r="360" spans="1:13">
      <c r="A360" s="254">
        <v>350</v>
      </c>
      <c r="B360" s="510" t="s">
        <v>456</v>
      </c>
      <c r="C360" s="507">
        <v>260</v>
      </c>
      <c r="D360" s="508">
        <v>264.8</v>
      </c>
      <c r="E360" s="508">
        <v>254.20000000000005</v>
      </c>
      <c r="F360" s="508">
        <v>248.40000000000003</v>
      </c>
      <c r="G360" s="508">
        <v>237.80000000000007</v>
      </c>
      <c r="H360" s="508">
        <v>270.60000000000002</v>
      </c>
      <c r="I360" s="508">
        <v>281.20000000000005</v>
      </c>
      <c r="J360" s="508">
        <v>287</v>
      </c>
      <c r="K360" s="507">
        <v>275.39999999999998</v>
      </c>
      <c r="L360" s="507">
        <v>259</v>
      </c>
      <c r="M360" s="507">
        <v>5.6897099999999998</v>
      </c>
    </row>
    <row r="361" spans="1:13">
      <c r="A361" s="254">
        <v>351</v>
      </c>
      <c r="B361" s="510" t="s">
        <v>758</v>
      </c>
      <c r="C361" s="507">
        <v>480.3</v>
      </c>
      <c r="D361" s="508">
        <v>487.40000000000003</v>
      </c>
      <c r="E361" s="508">
        <v>465.50000000000006</v>
      </c>
      <c r="F361" s="508">
        <v>450.70000000000005</v>
      </c>
      <c r="G361" s="508">
        <v>428.80000000000007</v>
      </c>
      <c r="H361" s="508">
        <v>502.20000000000005</v>
      </c>
      <c r="I361" s="508">
        <v>524.1</v>
      </c>
      <c r="J361" s="508">
        <v>538.90000000000009</v>
      </c>
      <c r="K361" s="507">
        <v>509.3</v>
      </c>
      <c r="L361" s="507">
        <v>472.6</v>
      </c>
      <c r="M361" s="507">
        <v>2.6748799999999999</v>
      </c>
    </row>
    <row r="362" spans="1:13">
      <c r="A362" s="254">
        <v>352</v>
      </c>
      <c r="B362" s="510" t="s">
        <v>457</v>
      </c>
      <c r="C362" s="507">
        <v>75.75</v>
      </c>
      <c r="D362" s="508">
        <v>75.983333333333334</v>
      </c>
      <c r="E362" s="508">
        <v>74.366666666666674</v>
      </c>
      <c r="F362" s="508">
        <v>72.983333333333334</v>
      </c>
      <c r="G362" s="508">
        <v>71.366666666666674</v>
      </c>
      <c r="H362" s="508">
        <v>77.366666666666674</v>
      </c>
      <c r="I362" s="508">
        <v>78.98333333333332</v>
      </c>
      <c r="J362" s="508">
        <v>80.366666666666674</v>
      </c>
      <c r="K362" s="507">
        <v>77.599999999999994</v>
      </c>
      <c r="L362" s="507">
        <v>74.599999999999994</v>
      </c>
      <c r="M362" s="507">
        <v>14.13275</v>
      </c>
    </row>
    <row r="363" spans="1:13">
      <c r="A363" s="254">
        <v>353</v>
      </c>
      <c r="B363" s="510" t="s">
        <v>163</v>
      </c>
      <c r="C363" s="507">
        <v>1409.4</v>
      </c>
      <c r="D363" s="508">
        <v>1427.3666666666668</v>
      </c>
      <c r="E363" s="508">
        <v>1387.0333333333335</v>
      </c>
      <c r="F363" s="508">
        <v>1364.6666666666667</v>
      </c>
      <c r="G363" s="508">
        <v>1324.3333333333335</v>
      </c>
      <c r="H363" s="508">
        <v>1449.7333333333336</v>
      </c>
      <c r="I363" s="508">
        <v>1490.0666666666666</v>
      </c>
      <c r="J363" s="508">
        <v>1512.4333333333336</v>
      </c>
      <c r="K363" s="507">
        <v>1467.7</v>
      </c>
      <c r="L363" s="507">
        <v>1405</v>
      </c>
      <c r="M363" s="507">
        <v>10.334809999999999</v>
      </c>
    </row>
    <row r="364" spans="1:13">
      <c r="A364" s="254">
        <v>354</v>
      </c>
      <c r="B364" s="510" t="s">
        <v>156</v>
      </c>
      <c r="C364" s="507">
        <v>27741.75</v>
      </c>
      <c r="D364" s="508">
        <v>27880.583333333332</v>
      </c>
      <c r="E364" s="508">
        <v>27361.166666666664</v>
      </c>
      <c r="F364" s="508">
        <v>26980.583333333332</v>
      </c>
      <c r="G364" s="508">
        <v>26461.166666666664</v>
      </c>
      <c r="H364" s="508">
        <v>28261.166666666664</v>
      </c>
      <c r="I364" s="508">
        <v>28780.583333333328</v>
      </c>
      <c r="J364" s="508">
        <v>29161.166666666664</v>
      </c>
      <c r="K364" s="507">
        <v>28400</v>
      </c>
      <c r="L364" s="507">
        <v>27500</v>
      </c>
      <c r="M364" s="507">
        <v>0.43286999999999998</v>
      </c>
    </row>
    <row r="365" spans="1:13">
      <c r="A365" s="254">
        <v>355</v>
      </c>
      <c r="B365" s="510" t="s">
        <v>458</v>
      </c>
      <c r="C365" s="507">
        <v>1707.9</v>
      </c>
      <c r="D365" s="508">
        <v>1709.1666666666667</v>
      </c>
      <c r="E365" s="508">
        <v>1694.3333333333335</v>
      </c>
      <c r="F365" s="508">
        <v>1680.7666666666667</v>
      </c>
      <c r="G365" s="508">
        <v>1665.9333333333334</v>
      </c>
      <c r="H365" s="508">
        <v>1722.7333333333336</v>
      </c>
      <c r="I365" s="508">
        <v>1737.5666666666671</v>
      </c>
      <c r="J365" s="508">
        <v>1751.1333333333337</v>
      </c>
      <c r="K365" s="507">
        <v>1724</v>
      </c>
      <c r="L365" s="507">
        <v>1695.6</v>
      </c>
      <c r="M365" s="507">
        <v>0.62597000000000003</v>
      </c>
    </row>
    <row r="366" spans="1:13">
      <c r="A366" s="254">
        <v>356</v>
      </c>
      <c r="B366" s="510" t="s">
        <v>158</v>
      </c>
      <c r="C366" s="507">
        <v>251</v>
      </c>
      <c r="D366" s="508">
        <v>251.83333333333334</v>
      </c>
      <c r="E366" s="508">
        <v>247.16666666666669</v>
      </c>
      <c r="F366" s="508">
        <v>243.33333333333334</v>
      </c>
      <c r="G366" s="508">
        <v>238.66666666666669</v>
      </c>
      <c r="H366" s="508">
        <v>255.66666666666669</v>
      </c>
      <c r="I366" s="508">
        <v>260.33333333333337</v>
      </c>
      <c r="J366" s="508">
        <v>264.16666666666669</v>
      </c>
      <c r="K366" s="507">
        <v>256.5</v>
      </c>
      <c r="L366" s="507">
        <v>248</v>
      </c>
      <c r="M366" s="507">
        <v>34.167180000000002</v>
      </c>
    </row>
    <row r="367" spans="1:13">
      <c r="A367" s="254">
        <v>357</v>
      </c>
      <c r="B367" s="510" t="s">
        <v>269</v>
      </c>
      <c r="C367" s="507">
        <v>4663.8500000000004</v>
      </c>
      <c r="D367" s="508">
        <v>4664.4666666666672</v>
      </c>
      <c r="E367" s="508">
        <v>4622.0833333333339</v>
      </c>
      <c r="F367" s="508">
        <v>4580.3166666666666</v>
      </c>
      <c r="G367" s="508">
        <v>4537.9333333333334</v>
      </c>
      <c r="H367" s="508">
        <v>4706.2333333333345</v>
      </c>
      <c r="I367" s="508">
        <v>4748.6166666666677</v>
      </c>
      <c r="J367" s="508">
        <v>4790.383333333335</v>
      </c>
      <c r="K367" s="507">
        <v>4706.8500000000004</v>
      </c>
      <c r="L367" s="507">
        <v>4622.7</v>
      </c>
      <c r="M367" s="507">
        <v>0.4945</v>
      </c>
    </row>
    <row r="368" spans="1:13">
      <c r="A368" s="254">
        <v>358</v>
      </c>
      <c r="B368" s="510" t="s">
        <v>459</v>
      </c>
      <c r="C368" s="507">
        <v>207.05</v>
      </c>
      <c r="D368" s="508">
        <v>208.88333333333333</v>
      </c>
      <c r="E368" s="508">
        <v>201.56666666666666</v>
      </c>
      <c r="F368" s="508">
        <v>196.08333333333334</v>
      </c>
      <c r="G368" s="508">
        <v>188.76666666666668</v>
      </c>
      <c r="H368" s="508">
        <v>214.36666666666665</v>
      </c>
      <c r="I368" s="508">
        <v>221.68333333333331</v>
      </c>
      <c r="J368" s="508">
        <v>227.16666666666663</v>
      </c>
      <c r="K368" s="507">
        <v>216.2</v>
      </c>
      <c r="L368" s="507">
        <v>203.4</v>
      </c>
      <c r="M368" s="507">
        <v>23.578900000000001</v>
      </c>
    </row>
    <row r="369" spans="1:13">
      <c r="A369" s="254">
        <v>359</v>
      </c>
      <c r="B369" s="510" t="s">
        <v>460</v>
      </c>
      <c r="C369" s="507">
        <v>798.85</v>
      </c>
      <c r="D369" s="508">
        <v>798.61666666666667</v>
      </c>
      <c r="E369" s="508">
        <v>793.23333333333335</v>
      </c>
      <c r="F369" s="508">
        <v>787.61666666666667</v>
      </c>
      <c r="G369" s="508">
        <v>782.23333333333335</v>
      </c>
      <c r="H369" s="508">
        <v>804.23333333333335</v>
      </c>
      <c r="I369" s="508">
        <v>809.61666666666679</v>
      </c>
      <c r="J369" s="508">
        <v>815.23333333333335</v>
      </c>
      <c r="K369" s="507">
        <v>804</v>
      </c>
      <c r="L369" s="507">
        <v>793</v>
      </c>
      <c r="M369" s="507">
        <v>0.31007000000000001</v>
      </c>
    </row>
    <row r="370" spans="1:13">
      <c r="A370" s="254">
        <v>360</v>
      </c>
      <c r="B370" s="510" t="s">
        <v>160</v>
      </c>
      <c r="C370" s="507">
        <v>1736.05</v>
      </c>
      <c r="D370" s="508">
        <v>1735.7</v>
      </c>
      <c r="E370" s="508">
        <v>1725.5</v>
      </c>
      <c r="F370" s="508">
        <v>1714.95</v>
      </c>
      <c r="G370" s="508">
        <v>1704.75</v>
      </c>
      <c r="H370" s="508">
        <v>1746.25</v>
      </c>
      <c r="I370" s="508">
        <v>1756.4500000000003</v>
      </c>
      <c r="J370" s="508">
        <v>1767</v>
      </c>
      <c r="K370" s="507">
        <v>1745.9</v>
      </c>
      <c r="L370" s="507">
        <v>1725.15</v>
      </c>
      <c r="M370" s="507">
        <v>3.3461099999999999</v>
      </c>
    </row>
    <row r="371" spans="1:13">
      <c r="A371" s="254">
        <v>361</v>
      </c>
      <c r="B371" s="510" t="s">
        <v>157</v>
      </c>
      <c r="C371" s="507">
        <v>1908.15</v>
      </c>
      <c r="D371" s="508">
        <v>1908.2</v>
      </c>
      <c r="E371" s="508">
        <v>1868.95</v>
      </c>
      <c r="F371" s="508">
        <v>1829.75</v>
      </c>
      <c r="G371" s="508">
        <v>1790.5</v>
      </c>
      <c r="H371" s="508">
        <v>1947.4</v>
      </c>
      <c r="I371" s="508">
        <v>1986.65</v>
      </c>
      <c r="J371" s="508">
        <v>2025.8500000000001</v>
      </c>
      <c r="K371" s="507">
        <v>1947.45</v>
      </c>
      <c r="L371" s="507">
        <v>1869</v>
      </c>
      <c r="M371" s="507">
        <v>7.6573799999999999</v>
      </c>
    </row>
    <row r="372" spans="1:13">
      <c r="A372" s="254">
        <v>362</v>
      </c>
      <c r="B372" s="510" t="s">
        <v>756</v>
      </c>
      <c r="C372" s="507">
        <v>756.9</v>
      </c>
      <c r="D372" s="508">
        <v>762.0333333333333</v>
      </c>
      <c r="E372" s="508">
        <v>719.86666666666656</v>
      </c>
      <c r="F372" s="508">
        <v>682.83333333333326</v>
      </c>
      <c r="G372" s="508">
        <v>640.66666666666652</v>
      </c>
      <c r="H372" s="508">
        <v>799.06666666666661</v>
      </c>
      <c r="I372" s="508">
        <v>841.23333333333335</v>
      </c>
      <c r="J372" s="508">
        <v>878.26666666666665</v>
      </c>
      <c r="K372" s="507">
        <v>804.2</v>
      </c>
      <c r="L372" s="507">
        <v>725</v>
      </c>
      <c r="M372" s="507">
        <v>4.2657299999999996</v>
      </c>
    </row>
    <row r="373" spans="1:13">
      <c r="A373" s="254">
        <v>363</v>
      </c>
      <c r="B373" s="510" t="s">
        <v>461</v>
      </c>
      <c r="C373" s="507">
        <v>1360.15</v>
      </c>
      <c r="D373" s="508">
        <v>1355.8333333333333</v>
      </c>
      <c r="E373" s="508">
        <v>1349.3666666666666</v>
      </c>
      <c r="F373" s="508">
        <v>1338.5833333333333</v>
      </c>
      <c r="G373" s="508">
        <v>1332.1166666666666</v>
      </c>
      <c r="H373" s="508">
        <v>1366.6166666666666</v>
      </c>
      <c r="I373" s="508">
        <v>1373.0833333333333</v>
      </c>
      <c r="J373" s="508">
        <v>1383.8666666666666</v>
      </c>
      <c r="K373" s="507">
        <v>1362.3</v>
      </c>
      <c r="L373" s="507">
        <v>1345.05</v>
      </c>
      <c r="M373" s="507">
        <v>0.99124000000000001</v>
      </c>
    </row>
    <row r="374" spans="1:13">
      <c r="A374" s="254">
        <v>364</v>
      </c>
      <c r="B374" s="510" t="s">
        <v>757</v>
      </c>
      <c r="C374" s="507">
        <v>901.65</v>
      </c>
      <c r="D374" s="508">
        <v>909.35</v>
      </c>
      <c r="E374" s="508">
        <v>887.30000000000007</v>
      </c>
      <c r="F374" s="508">
        <v>872.95</v>
      </c>
      <c r="G374" s="508">
        <v>850.90000000000009</v>
      </c>
      <c r="H374" s="508">
        <v>923.7</v>
      </c>
      <c r="I374" s="508">
        <v>945.75</v>
      </c>
      <c r="J374" s="508">
        <v>960.1</v>
      </c>
      <c r="K374" s="507">
        <v>931.4</v>
      </c>
      <c r="L374" s="507">
        <v>895</v>
      </c>
      <c r="M374" s="507">
        <v>1.16323</v>
      </c>
    </row>
    <row r="375" spans="1:13">
      <c r="A375" s="254">
        <v>365</v>
      </c>
      <c r="B375" s="510" t="s">
        <v>159</v>
      </c>
      <c r="C375" s="507">
        <v>132.44999999999999</v>
      </c>
      <c r="D375" s="508">
        <v>133.08333333333334</v>
      </c>
      <c r="E375" s="508">
        <v>130.36666666666667</v>
      </c>
      <c r="F375" s="508">
        <v>128.28333333333333</v>
      </c>
      <c r="G375" s="508">
        <v>125.56666666666666</v>
      </c>
      <c r="H375" s="508">
        <v>135.16666666666669</v>
      </c>
      <c r="I375" s="508">
        <v>137.88333333333333</v>
      </c>
      <c r="J375" s="508">
        <v>139.9666666666667</v>
      </c>
      <c r="K375" s="507">
        <v>135.80000000000001</v>
      </c>
      <c r="L375" s="507">
        <v>131</v>
      </c>
      <c r="M375" s="507">
        <v>72.27225</v>
      </c>
    </row>
    <row r="376" spans="1:13">
      <c r="A376" s="254">
        <v>366</v>
      </c>
      <c r="B376" s="510" t="s">
        <v>162</v>
      </c>
      <c r="C376" s="507">
        <v>216</v>
      </c>
      <c r="D376" s="508">
        <v>217.11666666666667</v>
      </c>
      <c r="E376" s="508">
        <v>212.13333333333335</v>
      </c>
      <c r="F376" s="508">
        <v>208.26666666666668</v>
      </c>
      <c r="G376" s="508">
        <v>203.28333333333336</v>
      </c>
      <c r="H376" s="508">
        <v>220.98333333333335</v>
      </c>
      <c r="I376" s="508">
        <v>225.9666666666667</v>
      </c>
      <c r="J376" s="508">
        <v>229.83333333333334</v>
      </c>
      <c r="K376" s="507">
        <v>222.1</v>
      </c>
      <c r="L376" s="507">
        <v>213.25</v>
      </c>
      <c r="M376" s="507">
        <v>70.790670000000006</v>
      </c>
    </row>
    <row r="377" spans="1:13">
      <c r="A377" s="254">
        <v>367</v>
      </c>
      <c r="B377" s="510" t="s">
        <v>462</v>
      </c>
      <c r="C377" s="507">
        <v>187.7</v>
      </c>
      <c r="D377" s="508">
        <v>183.86666666666667</v>
      </c>
      <c r="E377" s="508">
        <v>177.83333333333334</v>
      </c>
      <c r="F377" s="508">
        <v>167.96666666666667</v>
      </c>
      <c r="G377" s="508">
        <v>161.93333333333334</v>
      </c>
      <c r="H377" s="508">
        <v>193.73333333333335</v>
      </c>
      <c r="I377" s="508">
        <v>199.76666666666665</v>
      </c>
      <c r="J377" s="508">
        <v>209.63333333333335</v>
      </c>
      <c r="K377" s="507">
        <v>189.9</v>
      </c>
      <c r="L377" s="507">
        <v>174</v>
      </c>
      <c r="M377" s="507">
        <v>87.850970000000004</v>
      </c>
    </row>
    <row r="378" spans="1:13">
      <c r="A378" s="254">
        <v>368</v>
      </c>
      <c r="B378" s="510" t="s">
        <v>270</v>
      </c>
      <c r="C378" s="507">
        <v>287.8</v>
      </c>
      <c r="D378" s="508">
        <v>289.66666666666669</v>
      </c>
      <c r="E378" s="508">
        <v>282.63333333333338</v>
      </c>
      <c r="F378" s="508">
        <v>277.4666666666667</v>
      </c>
      <c r="G378" s="508">
        <v>270.43333333333339</v>
      </c>
      <c r="H378" s="508">
        <v>294.83333333333337</v>
      </c>
      <c r="I378" s="508">
        <v>301.86666666666667</v>
      </c>
      <c r="J378" s="508">
        <v>307.03333333333336</v>
      </c>
      <c r="K378" s="507">
        <v>296.7</v>
      </c>
      <c r="L378" s="507">
        <v>284.5</v>
      </c>
      <c r="M378" s="507">
        <v>10.110290000000001</v>
      </c>
    </row>
    <row r="379" spans="1:13">
      <c r="A379" s="254">
        <v>369</v>
      </c>
      <c r="B379" s="510" t="s">
        <v>463</v>
      </c>
      <c r="C379" s="507">
        <v>114.85</v>
      </c>
      <c r="D379" s="508">
        <v>115.66666666666667</v>
      </c>
      <c r="E379" s="508">
        <v>113.43333333333334</v>
      </c>
      <c r="F379" s="508">
        <v>112.01666666666667</v>
      </c>
      <c r="G379" s="508">
        <v>109.78333333333333</v>
      </c>
      <c r="H379" s="508">
        <v>117.08333333333334</v>
      </c>
      <c r="I379" s="508">
        <v>119.31666666666666</v>
      </c>
      <c r="J379" s="508">
        <v>120.73333333333335</v>
      </c>
      <c r="K379" s="507">
        <v>117.9</v>
      </c>
      <c r="L379" s="507">
        <v>114.25</v>
      </c>
      <c r="M379" s="507">
        <v>5.2138200000000001</v>
      </c>
    </row>
    <row r="380" spans="1:13">
      <c r="A380" s="254">
        <v>370</v>
      </c>
      <c r="B380" s="510" t="s">
        <v>464</v>
      </c>
      <c r="C380" s="507">
        <v>6737.4</v>
      </c>
      <c r="D380" s="508">
        <v>6730.1333333333341</v>
      </c>
      <c r="E380" s="508">
        <v>6673.9666666666681</v>
      </c>
      <c r="F380" s="508">
        <v>6610.5333333333338</v>
      </c>
      <c r="G380" s="508">
        <v>6554.3666666666677</v>
      </c>
      <c r="H380" s="508">
        <v>6793.5666666666684</v>
      </c>
      <c r="I380" s="508">
        <v>6849.7333333333345</v>
      </c>
      <c r="J380" s="508">
        <v>6913.1666666666688</v>
      </c>
      <c r="K380" s="507">
        <v>6786.3</v>
      </c>
      <c r="L380" s="507">
        <v>6666.7</v>
      </c>
      <c r="M380" s="507">
        <v>3.7969999999999997E-2</v>
      </c>
    </row>
    <row r="381" spans="1:13">
      <c r="A381" s="254">
        <v>371</v>
      </c>
      <c r="B381" s="510" t="s">
        <v>271</v>
      </c>
      <c r="C381" s="507">
        <v>12907.7</v>
      </c>
      <c r="D381" s="508">
        <v>12905.883333333333</v>
      </c>
      <c r="E381" s="508">
        <v>12751.916666666666</v>
      </c>
      <c r="F381" s="508">
        <v>12596.133333333333</v>
      </c>
      <c r="G381" s="508">
        <v>12442.166666666666</v>
      </c>
      <c r="H381" s="508">
        <v>13061.666666666666</v>
      </c>
      <c r="I381" s="508">
        <v>13215.633333333333</v>
      </c>
      <c r="J381" s="508">
        <v>13371.416666666666</v>
      </c>
      <c r="K381" s="507">
        <v>13059.85</v>
      </c>
      <c r="L381" s="507">
        <v>12750.1</v>
      </c>
      <c r="M381" s="507">
        <v>3.3079999999999998E-2</v>
      </c>
    </row>
    <row r="382" spans="1:13">
      <c r="A382" s="254">
        <v>372</v>
      </c>
      <c r="B382" s="510" t="s">
        <v>161</v>
      </c>
      <c r="C382" s="507">
        <v>41.6</v>
      </c>
      <c r="D382" s="508">
        <v>41.56666666666667</v>
      </c>
      <c r="E382" s="508">
        <v>40.783333333333339</v>
      </c>
      <c r="F382" s="508">
        <v>39.966666666666669</v>
      </c>
      <c r="G382" s="508">
        <v>39.183333333333337</v>
      </c>
      <c r="H382" s="508">
        <v>42.38333333333334</v>
      </c>
      <c r="I382" s="508">
        <v>43.166666666666671</v>
      </c>
      <c r="J382" s="508">
        <v>43.983333333333341</v>
      </c>
      <c r="K382" s="507">
        <v>42.35</v>
      </c>
      <c r="L382" s="507">
        <v>40.75</v>
      </c>
      <c r="M382" s="507">
        <v>773.59752000000003</v>
      </c>
    </row>
    <row r="383" spans="1:13">
      <c r="A383" s="254">
        <v>373</v>
      </c>
      <c r="B383" s="510" t="s">
        <v>272</v>
      </c>
      <c r="C383" s="507">
        <v>717.95</v>
      </c>
      <c r="D383" s="508">
        <v>720.23333333333323</v>
      </c>
      <c r="E383" s="508">
        <v>703.71666666666647</v>
      </c>
      <c r="F383" s="508">
        <v>689.48333333333323</v>
      </c>
      <c r="G383" s="508">
        <v>672.96666666666647</v>
      </c>
      <c r="H383" s="508">
        <v>734.46666666666647</v>
      </c>
      <c r="I383" s="508">
        <v>750.98333333333312</v>
      </c>
      <c r="J383" s="508">
        <v>765.21666666666647</v>
      </c>
      <c r="K383" s="507">
        <v>736.75</v>
      </c>
      <c r="L383" s="507">
        <v>706</v>
      </c>
      <c r="M383" s="507">
        <v>1.4962800000000001</v>
      </c>
    </row>
    <row r="384" spans="1:13">
      <c r="A384" s="254">
        <v>374</v>
      </c>
      <c r="B384" s="510" t="s">
        <v>165</v>
      </c>
      <c r="C384" s="507">
        <v>245.45</v>
      </c>
      <c r="D384" s="508">
        <v>247.06666666666669</v>
      </c>
      <c r="E384" s="508">
        <v>240.43333333333339</v>
      </c>
      <c r="F384" s="508">
        <v>235.41666666666671</v>
      </c>
      <c r="G384" s="508">
        <v>228.78333333333342</v>
      </c>
      <c r="H384" s="508">
        <v>252.08333333333337</v>
      </c>
      <c r="I384" s="508">
        <v>258.71666666666664</v>
      </c>
      <c r="J384" s="508">
        <v>263.73333333333335</v>
      </c>
      <c r="K384" s="507">
        <v>253.7</v>
      </c>
      <c r="L384" s="507">
        <v>242.05</v>
      </c>
      <c r="M384" s="507">
        <v>187.66370000000001</v>
      </c>
    </row>
    <row r="385" spans="1:13">
      <c r="A385" s="254">
        <v>375</v>
      </c>
      <c r="B385" s="510" t="s">
        <v>166</v>
      </c>
      <c r="C385" s="507">
        <v>147.6</v>
      </c>
      <c r="D385" s="508">
        <v>147.79999999999998</v>
      </c>
      <c r="E385" s="508">
        <v>145.29999999999995</v>
      </c>
      <c r="F385" s="508">
        <v>142.99999999999997</v>
      </c>
      <c r="G385" s="508">
        <v>140.49999999999994</v>
      </c>
      <c r="H385" s="508">
        <v>150.09999999999997</v>
      </c>
      <c r="I385" s="508">
        <v>152.60000000000002</v>
      </c>
      <c r="J385" s="508">
        <v>154.89999999999998</v>
      </c>
      <c r="K385" s="507">
        <v>150.30000000000001</v>
      </c>
      <c r="L385" s="507">
        <v>145.5</v>
      </c>
      <c r="M385" s="507">
        <v>91.930070000000001</v>
      </c>
    </row>
    <row r="386" spans="1:13">
      <c r="A386" s="254">
        <v>376</v>
      </c>
      <c r="B386" s="510" t="s">
        <v>465</v>
      </c>
      <c r="C386" s="507">
        <v>257.39999999999998</v>
      </c>
      <c r="D386" s="508">
        <v>258.7</v>
      </c>
      <c r="E386" s="508">
        <v>251.54999999999995</v>
      </c>
      <c r="F386" s="508">
        <v>245.69999999999996</v>
      </c>
      <c r="G386" s="508">
        <v>238.54999999999993</v>
      </c>
      <c r="H386" s="508">
        <v>264.54999999999995</v>
      </c>
      <c r="I386" s="508">
        <v>271.69999999999993</v>
      </c>
      <c r="J386" s="508">
        <v>277.55</v>
      </c>
      <c r="K386" s="507">
        <v>265.85000000000002</v>
      </c>
      <c r="L386" s="507">
        <v>252.85</v>
      </c>
      <c r="M386" s="507">
        <v>2.4708600000000001</v>
      </c>
    </row>
    <row r="387" spans="1:13">
      <c r="A387" s="254">
        <v>377</v>
      </c>
      <c r="B387" s="510" t="s">
        <v>466</v>
      </c>
      <c r="C387" s="507">
        <v>574.25</v>
      </c>
      <c r="D387" s="508">
        <v>579.98333333333335</v>
      </c>
      <c r="E387" s="508">
        <v>564.01666666666665</v>
      </c>
      <c r="F387" s="508">
        <v>553.7833333333333</v>
      </c>
      <c r="G387" s="508">
        <v>537.81666666666661</v>
      </c>
      <c r="H387" s="508">
        <v>590.2166666666667</v>
      </c>
      <c r="I387" s="508">
        <v>606.18333333333339</v>
      </c>
      <c r="J387" s="508">
        <v>616.41666666666674</v>
      </c>
      <c r="K387" s="507">
        <v>595.95000000000005</v>
      </c>
      <c r="L387" s="507">
        <v>569.75</v>
      </c>
      <c r="M387" s="507">
        <v>3.9947499999999998</v>
      </c>
    </row>
    <row r="388" spans="1:13">
      <c r="A388" s="254">
        <v>378</v>
      </c>
      <c r="B388" s="510" t="s">
        <v>467</v>
      </c>
      <c r="C388" s="507">
        <v>31.05</v>
      </c>
      <c r="D388" s="508">
        <v>31.266666666666666</v>
      </c>
      <c r="E388" s="508">
        <v>30.333333333333329</v>
      </c>
      <c r="F388" s="508">
        <v>29.616666666666664</v>
      </c>
      <c r="G388" s="508">
        <v>28.683333333333326</v>
      </c>
      <c r="H388" s="508">
        <v>31.983333333333331</v>
      </c>
      <c r="I388" s="508">
        <v>32.916666666666671</v>
      </c>
      <c r="J388" s="508">
        <v>33.633333333333333</v>
      </c>
      <c r="K388" s="507">
        <v>32.200000000000003</v>
      </c>
      <c r="L388" s="507">
        <v>30.55</v>
      </c>
      <c r="M388" s="507">
        <v>35.689929999999997</v>
      </c>
    </row>
    <row r="389" spans="1:13">
      <c r="A389" s="254">
        <v>379</v>
      </c>
      <c r="B389" s="510" t="s">
        <v>468</v>
      </c>
      <c r="C389" s="507">
        <v>147.5</v>
      </c>
      <c r="D389" s="508">
        <v>150.1</v>
      </c>
      <c r="E389" s="508">
        <v>142.5</v>
      </c>
      <c r="F389" s="508">
        <v>137.5</v>
      </c>
      <c r="G389" s="508">
        <v>129.9</v>
      </c>
      <c r="H389" s="508">
        <v>155.1</v>
      </c>
      <c r="I389" s="508">
        <v>162.69999999999996</v>
      </c>
      <c r="J389" s="508">
        <v>167.7</v>
      </c>
      <c r="K389" s="507">
        <v>157.69999999999999</v>
      </c>
      <c r="L389" s="507">
        <v>145.1</v>
      </c>
      <c r="M389" s="507">
        <v>29.107659999999999</v>
      </c>
    </row>
    <row r="390" spans="1:13">
      <c r="A390" s="254">
        <v>380</v>
      </c>
      <c r="B390" s="510" t="s">
        <v>273</v>
      </c>
      <c r="C390" s="507">
        <v>512.20000000000005</v>
      </c>
      <c r="D390" s="508">
        <v>511.45000000000005</v>
      </c>
      <c r="E390" s="508">
        <v>505.45000000000005</v>
      </c>
      <c r="F390" s="508">
        <v>498.7</v>
      </c>
      <c r="G390" s="508">
        <v>492.7</v>
      </c>
      <c r="H390" s="508">
        <v>518.20000000000005</v>
      </c>
      <c r="I390" s="508">
        <v>524.20000000000005</v>
      </c>
      <c r="J390" s="508">
        <v>530.95000000000016</v>
      </c>
      <c r="K390" s="507">
        <v>517.45000000000005</v>
      </c>
      <c r="L390" s="507">
        <v>504.7</v>
      </c>
      <c r="M390" s="507">
        <v>1.8271299999999999</v>
      </c>
    </row>
    <row r="391" spans="1:13">
      <c r="A391" s="254">
        <v>381</v>
      </c>
      <c r="B391" s="510" t="s">
        <v>469</v>
      </c>
      <c r="C391" s="507">
        <v>268.55</v>
      </c>
      <c r="D391" s="508">
        <v>270.78333333333336</v>
      </c>
      <c r="E391" s="508">
        <v>264.9666666666667</v>
      </c>
      <c r="F391" s="508">
        <v>261.38333333333333</v>
      </c>
      <c r="G391" s="508">
        <v>255.56666666666666</v>
      </c>
      <c r="H391" s="508">
        <v>274.36666666666673</v>
      </c>
      <c r="I391" s="508">
        <v>280.18333333333345</v>
      </c>
      <c r="J391" s="508">
        <v>283.76666666666677</v>
      </c>
      <c r="K391" s="507">
        <v>276.60000000000002</v>
      </c>
      <c r="L391" s="507">
        <v>267.2</v>
      </c>
      <c r="M391" s="507">
        <v>4.1252700000000004</v>
      </c>
    </row>
    <row r="392" spans="1:13">
      <c r="A392" s="254">
        <v>382</v>
      </c>
      <c r="B392" s="510" t="s">
        <v>470</v>
      </c>
      <c r="C392" s="507">
        <v>85.55</v>
      </c>
      <c r="D392" s="508">
        <v>86.466666666666654</v>
      </c>
      <c r="E392" s="508">
        <v>83.083333333333314</v>
      </c>
      <c r="F392" s="508">
        <v>80.61666666666666</v>
      </c>
      <c r="G392" s="508">
        <v>77.23333333333332</v>
      </c>
      <c r="H392" s="508">
        <v>88.933333333333309</v>
      </c>
      <c r="I392" s="508">
        <v>92.316666666666663</v>
      </c>
      <c r="J392" s="508">
        <v>94.783333333333303</v>
      </c>
      <c r="K392" s="507">
        <v>89.85</v>
      </c>
      <c r="L392" s="507">
        <v>84</v>
      </c>
      <c r="M392" s="507">
        <v>37.499299999999998</v>
      </c>
    </row>
    <row r="393" spans="1:13">
      <c r="A393" s="254">
        <v>383</v>
      </c>
      <c r="B393" s="510" t="s">
        <v>471</v>
      </c>
      <c r="C393" s="507">
        <v>1891.7</v>
      </c>
      <c r="D393" s="508">
        <v>1901.1833333333334</v>
      </c>
      <c r="E393" s="508">
        <v>1854.5666666666668</v>
      </c>
      <c r="F393" s="508">
        <v>1817.4333333333334</v>
      </c>
      <c r="G393" s="508">
        <v>1770.8166666666668</v>
      </c>
      <c r="H393" s="508">
        <v>1938.3166666666668</v>
      </c>
      <c r="I393" s="508">
        <v>1984.9333333333336</v>
      </c>
      <c r="J393" s="508">
        <v>2022.0666666666668</v>
      </c>
      <c r="K393" s="507">
        <v>1947.8</v>
      </c>
      <c r="L393" s="507">
        <v>1864.05</v>
      </c>
      <c r="M393" s="507">
        <v>0.36654999999999999</v>
      </c>
    </row>
    <row r="394" spans="1:13">
      <c r="A394" s="254">
        <v>384</v>
      </c>
      <c r="B394" s="510" t="s">
        <v>472</v>
      </c>
      <c r="C394" s="507">
        <v>381.5</v>
      </c>
      <c r="D394" s="508">
        <v>382.2833333333333</v>
      </c>
      <c r="E394" s="508">
        <v>371.66666666666663</v>
      </c>
      <c r="F394" s="508">
        <v>361.83333333333331</v>
      </c>
      <c r="G394" s="508">
        <v>351.21666666666664</v>
      </c>
      <c r="H394" s="508">
        <v>392.11666666666662</v>
      </c>
      <c r="I394" s="508">
        <v>402.73333333333329</v>
      </c>
      <c r="J394" s="508">
        <v>412.56666666666661</v>
      </c>
      <c r="K394" s="507">
        <v>392.9</v>
      </c>
      <c r="L394" s="507">
        <v>372.45</v>
      </c>
      <c r="M394" s="507">
        <v>9.9562899999999992</v>
      </c>
    </row>
    <row r="395" spans="1:13">
      <c r="A395" s="254">
        <v>385</v>
      </c>
      <c r="B395" s="510" t="s">
        <v>473</v>
      </c>
      <c r="C395" s="507">
        <v>174.8</v>
      </c>
      <c r="D395" s="508">
        <v>174.93333333333331</v>
      </c>
      <c r="E395" s="508">
        <v>171.86666666666662</v>
      </c>
      <c r="F395" s="508">
        <v>168.93333333333331</v>
      </c>
      <c r="G395" s="508">
        <v>165.86666666666662</v>
      </c>
      <c r="H395" s="508">
        <v>177.86666666666662</v>
      </c>
      <c r="I395" s="508">
        <v>180.93333333333328</v>
      </c>
      <c r="J395" s="508">
        <v>183.86666666666662</v>
      </c>
      <c r="K395" s="507">
        <v>178</v>
      </c>
      <c r="L395" s="507">
        <v>172</v>
      </c>
      <c r="M395" s="507">
        <v>1.4412</v>
      </c>
    </row>
    <row r="396" spans="1:13">
      <c r="A396" s="254">
        <v>386</v>
      </c>
      <c r="B396" s="510" t="s">
        <v>474</v>
      </c>
      <c r="C396" s="507">
        <v>841.1</v>
      </c>
      <c r="D396" s="508">
        <v>839.95000000000016</v>
      </c>
      <c r="E396" s="508">
        <v>832.20000000000027</v>
      </c>
      <c r="F396" s="508">
        <v>823.30000000000007</v>
      </c>
      <c r="G396" s="508">
        <v>815.55000000000018</v>
      </c>
      <c r="H396" s="508">
        <v>848.85000000000036</v>
      </c>
      <c r="I396" s="508">
        <v>856.60000000000014</v>
      </c>
      <c r="J396" s="508">
        <v>865.50000000000045</v>
      </c>
      <c r="K396" s="507">
        <v>847.7</v>
      </c>
      <c r="L396" s="507">
        <v>831.05</v>
      </c>
      <c r="M396" s="507">
        <v>1.0531299999999999</v>
      </c>
    </row>
    <row r="397" spans="1:13">
      <c r="A397" s="254">
        <v>387</v>
      </c>
      <c r="B397" s="510" t="s">
        <v>167</v>
      </c>
      <c r="C397" s="507">
        <v>2191.0500000000002</v>
      </c>
      <c r="D397" s="508">
        <v>2183.8166666666671</v>
      </c>
      <c r="E397" s="508">
        <v>2153.8333333333339</v>
      </c>
      <c r="F397" s="508">
        <v>2116.6166666666668</v>
      </c>
      <c r="G397" s="508">
        <v>2086.6333333333337</v>
      </c>
      <c r="H397" s="508">
        <v>2221.0333333333342</v>
      </c>
      <c r="I397" s="508">
        <v>2251.0166666666669</v>
      </c>
      <c r="J397" s="508">
        <v>2288.2333333333345</v>
      </c>
      <c r="K397" s="507">
        <v>2213.8000000000002</v>
      </c>
      <c r="L397" s="507">
        <v>2146.6</v>
      </c>
      <c r="M397" s="507">
        <v>69.937920000000005</v>
      </c>
    </row>
    <row r="398" spans="1:13">
      <c r="A398" s="254">
        <v>388</v>
      </c>
      <c r="B398" s="510" t="s">
        <v>815</v>
      </c>
      <c r="C398" s="507">
        <v>1055.25</v>
      </c>
      <c r="D398" s="508">
        <v>1064.9666666666667</v>
      </c>
      <c r="E398" s="508">
        <v>1040.2833333333333</v>
      </c>
      <c r="F398" s="508">
        <v>1025.3166666666666</v>
      </c>
      <c r="G398" s="508">
        <v>1000.6333333333332</v>
      </c>
      <c r="H398" s="508">
        <v>1079.9333333333334</v>
      </c>
      <c r="I398" s="508">
        <v>1104.6166666666668</v>
      </c>
      <c r="J398" s="508">
        <v>1119.5833333333335</v>
      </c>
      <c r="K398" s="507">
        <v>1089.6500000000001</v>
      </c>
      <c r="L398" s="507">
        <v>1050</v>
      </c>
      <c r="M398" s="507">
        <v>7.8555299999999999</v>
      </c>
    </row>
    <row r="399" spans="1:13">
      <c r="A399" s="254">
        <v>389</v>
      </c>
      <c r="B399" s="510" t="s">
        <v>274</v>
      </c>
      <c r="C399" s="507">
        <v>971.3</v>
      </c>
      <c r="D399" s="508">
        <v>964.68333333333339</v>
      </c>
      <c r="E399" s="508">
        <v>945.61666666666679</v>
      </c>
      <c r="F399" s="508">
        <v>919.93333333333339</v>
      </c>
      <c r="G399" s="508">
        <v>900.86666666666679</v>
      </c>
      <c r="H399" s="508">
        <v>990.36666666666679</v>
      </c>
      <c r="I399" s="508">
        <v>1009.4333333333334</v>
      </c>
      <c r="J399" s="508">
        <v>1035.1166666666668</v>
      </c>
      <c r="K399" s="507">
        <v>983.75</v>
      </c>
      <c r="L399" s="507">
        <v>939</v>
      </c>
      <c r="M399" s="507">
        <v>110.31435</v>
      </c>
    </row>
    <row r="400" spans="1:13">
      <c r="A400" s="254">
        <v>390</v>
      </c>
      <c r="B400" s="510" t="s">
        <v>476</v>
      </c>
      <c r="C400" s="507">
        <v>26.4</v>
      </c>
      <c r="D400" s="508">
        <v>26.533333333333331</v>
      </c>
      <c r="E400" s="508">
        <v>26.016666666666662</v>
      </c>
      <c r="F400" s="508">
        <v>25.633333333333329</v>
      </c>
      <c r="G400" s="508">
        <v>25.11666666666666</v>
      </c>
      <c r="H400" s="508">
        <v>26.916666666666664</v>
      </c>
      <c r="I400" s="508">
        <v>27.43333333333333</v>
      </c>
      <c r="J400" s="508">
        <v>27.816666666666666</v>
      </c>
      <c r="K400" s="507">
        <v>27.05</v>
      </c>
      <c r="L400" s="507">
        <v>26.15</v>
      </c>
      <c r="M400" s="507">
        <v>19.904540000000001</v>
      </c>
    </row>
    <row r="401" spans="1:13">
      <c r="A401" s="254">
        <v>391</v>
      </c>
      <c r="B401" s="510" t="s">
        <v>477</v>
      </c>
      <c r="C401" s="507">
        <v>2260.6</v>
      </c>
      <c r="D401" s="508">
        <v>2269.2000000000003</v>
      </c>
      <c r="E401" s="508">
        <v>2221.5500000000006</v>
      </c>
      <c r="F401" s="508">
        <v>2182.5000000000005</v>
      </c>
      <c r="G401" s="508">
        <v>2134.8500000000008</v>
      </c>
      <c r="H401" s="508">
        <v>2308.2500000000005</v>
      </c>
      <c r="I401" s="508">
        <v>2355.9</v>
      </c>
      <c r="J401" s="508">
        <v>2394.9500000000003</v>
      </c>
      <c r="K401" s="507">
        <v>2316.85</v>
      </c>
      <c r="L401" s="507">
        <v>2230.15</v>
      </c>
      <c r="M401" s="507">
        <v>0.49412</v>
      </c>
    </row>
    <row r="402" spans="1:13">
      <c r="A402" s="254">
        <v>392</v>
      </c>
      <c r="B402" s="510" t="s">
        <v>172</v>
      </c>
      <c r="C402" s="507">
        <v>5624.35</v>
      </c>
      <c r="D402" s="508">
        <v>5633.0666666666666</v>
      </c>
      <c r="E402" s="508">
        <v>5561.2833333333328</v>
      </c>
      <c r="F402" s="508">
        <v>5498.2166666666662</v>
      </c>
      <c r="G402" s="508">
        <v>5426.4333333333325</v>
      </c>
      <c r="H402" s="508">
        <v>5696.1333333333332</v>
      </c>
      <c r="I402" s="508">
        <v>5767.9166666666679</v>
      </c>
      <c r="J402" s="508">
        <v>5830.9833333333336</v>
      </c>
      <c r="K402" s="507">
        <v>5704.85</v>
      </c>
      <c r="L402" s="507">
        <v>5570</v>
      </c>
      <c r="M402" s="507">
        <v>0.87932999999999995</v>
      </c>
    </row>
    <row r="403" spans="1:13">
      <c r="A403" s="254">
        <v>393</v>
      </c>
      <c r="B403" s="510" t="s">
        <v>478</v>
      </c>
      <c r="C403" s="507">
        <v>8300.7999999999993</v>
      </c>
      <c r="D403" s="508">
        <v>8292.3333333333339</v>
      </c>
      <c r="E403" s="508">
        <v>8244.6666666666679</v>
      </c>
      <c r="F403" s="508">
        <v>8188.5333333333347</v>
      </c>
      <c r="G403" s="508">
        <v>8140.8666666666686</v>
      </c>
      <c r="H403" s="508">
        <v>8348.4666666666672</v>
      </c>
      <c r="I403" s="508">
        <v>8396.133333333335</v>
      </c>
      <c r="J403" s="508">
        <v>8452.2666666666664</v>
      </c>
      <c r="K403" s="507">
        <v>8340</v>
      </c>
      <c r="L403" s="507">
        <v>8236.2000000000007</v>
      </c>
      <c r="M403" s="507">
        <v>0.11094</v>
      </c>
    </row>
    <row r="404" spans="1:13">
      <c r="A404" s="254">
        <v>394</v>
      </c>
      <c r="B404" s="510" t="s">
        <v>479</v>
      </c>
      <c r="C404" s="507">
        <v>5245.15</v>
      </c>
      <c r="D404" s="508">
        <v>5228.3833333333332</v>
      </c>
      <c r="E404" s="508">
        <v>5206.7666666666664</v>
      </c>
      <c r="F404" s="508">
        <v>5168.3833333333332</v>
      </c>
      <c r="G404" s="508">
        <v>5146.7666666666664</v>
      </c>
      <c r="H404" s="508">
        <v>5266.7666666666664</v>
      </c>
      <c r="I404" s="508">
        <v>5288.3833333333332</v>
      </c>
      <c r="J404" s="508">
        <v>5326.7666666666664</v>
      </c>
      <c r="K404" s="507">
        <v>5250</v>
      </c>
      <c r="L404" s="507">
        <v>5190</v>
      </c>
      <c r="M404" s="507">
        <v>7.6730000000000007E-2</v>
      </c>
    </row>
    <row r="405" spans="1:13">
      <c r="A405" s="254">
        <v>395</v>
      </c>
      <c r="B405" s="510" t="s">
        <v>759</v>
      </c>
      <c r="C405" s="507">
        <v>107</v>
      </c>
      <c r="D405" s="508">
        <v>108.01666666666667</v>
      </c>
      <c r="E405" s="508">
        <v>104.63333333333333</v>
      </c>
      <c r="F405" s="508">
        <v>102.26666666666667</v>
      </c>
      <c r="G405" s="508">
        <v>98.883333333333326</v>
      </c>
      <c r="H405" s="508">
        <v>110.38333333333333</v>
      </c>
      <c r="I405" s="508">
        <v>113.76666666666668</v>
      </c>
      <c r="J405" s="508">
        <v>116.13333333333333</v>
      </c>
      <c r="K405" s="507">
        <v>111.4</v>
      </c>
      <c r="L405" s="507">
        <v>105.65</v>
      </c>
      <c r="M405" s="507">
        <v>7.2735200000000004</v>
      </c>
    </row>
    <row r="406" spans="1:13">
      <c r="A406" s="254">
        <v>396</v>
      </c>
      <c r="B406" s="510" t="s">
        <v>480</v>
      </c>
      <c r="C406" s="507">
        <v>422.4</v>
      </c>
      <c r="D406" s="508">
        <v>422.63333333333338</v>
      </c>
      <c r="E406" s="508">
        <v>420.26666666666677</v>
      </c>
      <c r="F406" s="508">
        <v>418.13333333333338</v>
      </c>
      <c r="G406" s="508">
        <v>415.76666666666677</v>
      </c>
      <c r="H406" s="508">
        <v>424.76666666666677</v>
      </c>
      <c r="I406" s="508">
        <v>427.13333333333344</v>
      </c>
      <c r="J406" s="508">
        <v>429.26666666666677</v>
      </c>
      <c r="K406" s="507">
        <v>425</v>
      </c>
      <c r="L406" s="507">
        <v>420.5</v>
      </c>
      <c r="M406" s="507">
        <v>0.59497999999999995</v>
      </c>
    </row>
    <row r="407" spans="1:13">
      <c r="A407" s="254">
        <v>397</v>
      </c>
      <c r="B407" s="510" t="s">
        <v>761</v>
      </c>
      <c r="C407" s="507">
        <v>237.05</v>
      </c>
      <c r="D407" s="508">
        <v>238.56666666666669</v>
      </c>
      <c r="E407" s="508">
        <v>232.63333333333338</v>
      </c>
      <c r="F407" s="508">
        <v>228.2166666666667</v>
      </c>
      <c r="G407" s="508">
        <v>222.28333333333339</v>
      </c>
      <c r="H407" s="508">
        <v>242.98333333333338</v>
      </c>
      <c r="I407" s="508">
        <v>248.91666666666671</v>
      </c>
      <c r="J407" s="508">
        <v>253.33333333333337</v>
      </c>
      <c r="K407" s="507">
        <v>244.5</v>
      </c>
      <c r="L407" s="507">
        <v>234.15</v>
      </c>
      <c r="M407" s="507">
        <v>2.9262600000000001</v>
      </c>
    </row>
    <row r="408" spans="1:13">
      <c r="A408" s="254">
        <v>398</v>
      </c>
      <c r="B408" s="510" t="s">
        <v>481</v>
      </c>
      <c r="C408" s="507">
        <v>2028.15</v>
      </c>
      <c r="D408" s="508">
        <v>2031.3833333333332</v>
      </c>
      <c r="E408" s="508">
        <v>2014.7666666666664</v>
      </c>
      <c r="F408" s="508">
        <v>2001.3833333333332</v>
      </c>
      <c r="G408" s="508">
        <v>1984.7666666666664</v>
      </c>
      <c r="H408" s="508">
        <v>2044.7666666666664</v>
      </c>
      <c r="I408" s="508">
        <v>2061.3833333333332</v>
      </c>
      <c r="J408" s="508">
        <v>2074.7666666666664</v>
      </c>
      <c r="K408" s="507">
        <v>2048</v>
      </c>
      <c r="L408" s="507">
        <v>2018</v>
      </c>
      <c r="M408" s="507">
        <v>0.15545</v>
      </c>
    </row>
    <row r="409" spans="1:13">
      <c r="A409" s="254">
        <v>399</v>
      </c>
      <c r="B409" s="510" t="s">
        <v>482</v>
      </c>
      <c r="C409" s="507">
        <v>367.05</v>
      </c>
      <c r="D409" s="508">
        <v>369.98333333333335</v>
      </c>
      <c r="E409" s="508">
        <v>363.06666666666672</v>
      </c>
      <c r="F409" s="508">
        <v>359.08333333333337</v>
      </c>
      <c r="G409" s="508">
        <v>352.16666666666674</v>
      </c>
      <c r="H409" s="508">
        <v>373.9666666666667</v>
      </c>
      <c r="I409" s="508">
        <v>380.88333333333333</v>
      </c>
      <c r="J409" s="508">
        <v>384.86666666666667</v>
      </c>
      <c r="K409" s="507">
        <v>376.9</v>
      </c>
      <c r="L409" s="507">
        <v>366</v>
      </c>
      <c r="M409" s="507">
        <v>3.8765200000000002</v>
      </c>
    </row>
    <row r="410" spans="1:13">
      <c r="A410" s="254">
        <v>400</v>
      </c>
      <c r="B410" s="510" t="s">
        <v>760</v>
      </c>
      <c r="C410" s="507">
        <v>126.15</v>
      </c>
      <c r="D410" s="508">
        <v>125.66666666666667</v>
      </c>
      <c r="E410" s="508">
        <v>118.83333333333334</v>
      </c>
      <c r="F410" s="508">
        <v>111.51666666666667</v>
      </c>
      <c r="G410" s="508">
        <v>104.68333333333334</v>
      </c>
      <c r="H410" s="508">
        <v>132.98333333333335</v>
      </c>
      <c r="I410" s="508">
        <v>139.81666666666669</v>
      </c>
      <c r="J410" s="508">
        <v>147.13333333333335</v>
      </c>
      <c r="K410" s="507">
        <v>132.5</v>
      </c>
      <c r="L410" s="507">
        <v>118.35</v>
      </c>
      <c r="M410" s="507">
        <v>81.842879999999994</v>
      </c>
    </row>
    <row r="411" spans="1:13">
      <c r="A411" s="254">
        <v>401</v>
      </c>
      <c r="B411" s="510" t="s">
        <v>483</v>
      </c>
      <c r="C411" s="507">
        <v>248.95</v>
      </c>
      <c r="D411" s="508">
        <v>254.01666666666665</v>
      </c>
      <c r="E411" s="508">
        <v>238.08333333333331</v>
      </c>
      <c r="F411" s="508">
        <v>227.21666666666667</v>
      </c>
      <c r="G411" s="508">
        <v>211.28333333333333</v>
      </c>
      <c r="H411" s="508">
        <v>264.88333333333333</v>
      </c>
      <c r="I411" s="508">
        <v>280.81666666666672</v>
      </c>
      <c r="J411" s="508">
        <v>291.68333333333328</v>
      </c>
      <c r="K411" s="507">
        <v>269.95</v>
      </c>
      <c r="L411" s="507">
        <v>243.15</v>
      </c>
      <c r="M411" s="507">
        <v>9.6399299999999997</v>
      </c>
    </row>
    <row r="412" spans="1:13">
      <c r="A412" s="254">
        <v>402</v>
      </c>
      <c r="B412" s="510" t="s">
        <v>170</v>
      </c>
      <c r="C412" s="507">
        <v>27313.15</v>
      </c>
      <c r="D412" s="508">
        <v>27481.666666666668</v>
      </c>
      <c r="E412" s="508">
        <v>26983.333333333336</v>
      </c>
      <c r="F412" s="508">
        <v>26653.516666666666</v>
      </c>
      <c r="G412" s="508">
        <v>26155.183333333334</v>
      </c>
      <c r="H412" s="508">
        <v>27811.483333333337</v>
      </c>
      <c r="I412" s="508">
        <v>28309.816666666673</v>
      </c>
      <c r="J412" s="508">
        <v>28639.633333333339</v>
      </c>
      <c r="K412" s="507">
        <v>27980</v>
      </c>
      <c r="L412" s="507">
        <v>27151.85</v>
      </c>
      <c r="M412" s="507">
        <v>0.59204000000000001</v>
      </c>
    </row>
    <row r="413" spans="1:13">
      <c r="A413" s="254">
        <v>403</v>
      </c>
      <c r="B413" s="510" t="s">
        <v>484</v>
      </c>
      <c r="C413" s="507">
        <v>1503.1</v>
      </c>
      <c r="D413" s="508">
        <v>1511.6833333333334</v>
      </c>
      <c r="E413" s="508">
        <v>1483.3666666666668</v>
      </c>
      <c r="F413" s="508">
        <v>1463.6333333333334</v>
      </c>
      <c r="G413" s="508">
        <v>1435.3166666666668</v>
      </c>
      <c r="H413" s="508">
        <v>1531.4166666666667</v>
      </c>
      <c r="I413" s="508">
        <v>1559.7333333333333</v>
      </c>
      <c r="J413" s="508">
        <v>1579.4666666666667</v>
      </c>
      <c r="K413" s="507">
        <v>1540</v>
      </c>
      <c r="L413" s="507">
        <v>1491.95</v>
      </c>
      <c r="M413" s="507">
        <v>5.6599999999999998E-2</v>
      </c>
    </row>
    <row r="414" spans="1:13">
      <c r="A414" s="254">
        <v>404</v>
      </c>
      <c r="B414" s="510" t="s">
        <v>173</v>
      </c>
      <c r="C414" s="507">
        <v>1270.25</v>
      </c>
      <c r="D414" s="508">
        <v>1275.6499999999999</v>
      </c>
      <c r="E414" s="508">
        <v>1249.5999999999997</v>
      </c>
      <c r="F414" s="508">
        <v>1228.9499999999998</v>
      </c>
      <c r="G414" s="508">
        <v>1202.8999999999996</v>
      </c>
      <c r="H414" s="508">
        <v>1296.2999999999997</v>
      </c>
      <c r="I414" s="508">
        <v>1322.35</v>
      </c>
      <c r="J414" s="508">
        <v>1342.9999999999998</v>
      </c>
      <c r="K414" s="507">
        <v>1301.7</v>
      </c>
      <c r="L414" s="507">
        <v>1255</v>
      </c>
      <c r="M414" s="507">
        <v>20.69774</v>
      </c>
    </row>
    <row r="415" spans="1:13">
      <c r="A415" s="254">
        <v>405</v>
      </c>
      <c r="B415" s="510" t="s">
        <v>171</v>
      </c>
      <c r="C415" s="507">
        <v>1901.3</v>
      </c>
      <c r="D415" s="508">
        <v>1902.6499999999999</v>
      </c>
      <c r="E415" s="508">
        <v>1883.6499999999996</v>
      </c>
      <c r="F415" s="508">
        <v>1865.9999999999998</v>
      </c>
      <c r="G415" s="508">
        <v>1846.9999999999995</v>
      </c>
      <c r="H415" s="508">
        <v>1920.2999999999997</v>
      </c>
      <c r="I415" s="508">
        <v>1939.3000000000002</v>
      </c>
      <c r="J415" s="508">
        <v>1956.9499999999998</v>
      </c>
      <c r="K415" s="507">
        <v>1921.65</v>
      </c>
      <c r="L415" s="507">
        <v>1885</v>
      </c>
      <c r="M415" s="507">
        <v>1.35866</v>
      </c>
    </row>
    <row r="416" spans="1:13">
      <c r="A416" s="254">
        <v>406</v>
      </c>
      <c r="B416" s="510" t="s">
        <v>485</v>
      </c>
      <c r="C416" s="507">
        <v>446.15</v>
      </c>
      <c r="D416" s="508">
        <v>451.81666666666666</v>
      </c>
      <c r="E416" s="508">
        <v>434.83333333333331</v>
      </c>
      <c r="F416" s="508">
        <v>423.51666666666665</v>
      </c>
      <c r="G416" s="508">
        <v>406.5333333333333</v>
      </c>
      <c r="H416" s="508">
        <v>463.13333333333333</v>
      </c>
      <c r="I416" s="508">
        <v>480.11666666666667</v>
      </c>
      <c r="J416" s="508">
        <v>491.43333333333334</v>
      </c>
      <c r="K416" s="507">
        <v>468.8</v>
      </c>
      <c r="L416" s="507">
        <v>440.5</v>
      </c>
      <c r="M416" s="507">
        <v>2.2148599999999998</v>
      </c>
    </row>
    <row r="417" spans="1:13">
      <c r="A417" s="254">
        <v>407</v>
      </c>
      <c r="B417" s="510" t="s">
        <v>486</v>
      </c>
      <c r="C417" s="507">
        <v>1389.3</v>
      </c>
      <c r="D417" s="508">
        <v>1386.9166666666667</v>
      </c>
      <c r="E417" s="508">
        <v>1352.3833333333334</v>
      </c>
      <c r="F417" s="508">
        <v>1315.4666666666667</v>
      </c>
      <c r="G417" s="508">
        <v>1280.9333333333334</v>
      </c>
      <c r="H417" s="508">
        <v>1423.8333333333335</v>
      </c>
      <c r="I417" s="508">
        <v>1458.3666666666668</v>
      </c>
      <c r="J417" s="508">
        <v>1495.2833333333335</v>
      </c>
      <c r="K417" s="507">
        <v>1421.45</v>
      </c>
      <c r="L417" s="507">
        <v>1350</v>
      </c>
      <c r="M417" s="507">
        <v>0.28798000000000001</v>
      </c>
    </row>
    <row r="418" spans="1:13">
      <c r="A418" s="254">
        <v>408</v>
      </c>
      <c r="B418" s="510" t="s">
        <v>762</v>
      </c>
      <c r="C418" s="507">
        <v>1227.1500000000001</v>
      </c>
      <c r="D418" s="508">
        <v>1240.8</v>
      </c>
      <c r="E418" s="508">
        <v>1201.3499999999999</v>
      </c>
      <c r="F418" s="508">
        <v>1175.55</v>
      </c>
      <c r="G418" s="508">
        <v>1136.0999999999999</v>
      </c>
      <c r="H418" s="508">
        <v>1266.5999999999999</v>
      </c>
      <c r="I418" s="508">
        <v>1306.0500000000002</v>
      </c>
      <c r="J418" s="508">
        <v>1331.85</v>
      </c>
      <c r="K418" s="507">
        <v>1280.25</v>
      </c>
      <c r="L418" s="507">
        <v>1215</v>
      </c>
      <c r="M418" s="507">
        <v>0.73746</v>
      </c>
    </row>
    <row r="419" spans="1:13">
      <c r="A419" s="254">
        <v>409</v>
      </c>
      <c r="B419" s="510" t="s">
        <v>487</v>
      </c>
      <c r="C419" s="507">
        <v>487.5</v>
      </c>
      <c r="D419" s="508">
        <v>488.83333333333331</v>
      </c>
      <c r="E419" s="508">
        <v>476.66666666666663</v>
      </c>
      <c r="F419" s="508">
        <v>465.83333333333331</v>
      </c>
      <c r="G419" s="508">
        <v>453.66666666666663</v>
      </c>
      <c r="H419" s="508">
        <v>499.66666666666663</v>
      </c>
      <c r="I419" s="508">
        <v>511.83333333333326</v>
      </c>
      <c r="J419" s="508">
        <v>522.66666666666663</v>
      </c>
      <c r="K419" s="507">
        <v>501</v>
      </c>
      <c r="L419" s="507">
        <v>478</v>
      </c>
      <c r="M419" s="507">
        <v>7.8977300000000001</v>
      </c>
    </row>
    <row r="420" spans="1:13">
      <c r="A420" s="254">
        <v>410</v>
      </c>
      <c r="B420" s="510" t="s">
        <v>488</v>
      </c>
      <c r="C420" s="507">
        <v>9.5</v>
      </c>
      <c r="D420" s="508">
        <v>9.5499999999999989</v>
      </c>
      <c r="E420" s="508">
        <v>9.0999999999999979</v>
      </c>
      <c r="F420" s="508">
        <v>8.6999999999999993</v>
      </c>
      <c r="G420" s="508">
        <v>8.2499999999999982</v>
      </c>
      <c r="H420" s="508">
        <v>9.9499999999999975</v>
      </c>
      <c r="I420" s="508">
        <v>10.399999999999997</v>
      </c>
      <c r="J420" s="508">
        <v>10.799999999999997</v>
      </c>
      <c r="K420" s="507">
        <v>10</v>
      </c>
      <c r="L420" s="507">
        <v>9.15</v>
      </c>
      <c r="M420" s="507">
        <v>194.15181000000001</v>
      </c>
    </row>
    <row r="421" spans="1:13">
      <c r="A421" s="254">
        <v>411</v>
      </c>
      <c r="B421" s="510" t="s">
        <v>763</v>
      </c>
      <c r="C421" s="507">
        <v>83.5</v>
      </c>
      <c r="D421" s="508">
        <v>83.899999999999991</v>
      </c>
      <c r="E421" s="508">
        <v>82.399999999999977</v>
      </c>
      <c r="F421" s="508">
        <v>81.299999999999983</v>
      </c>
      <c r="G421" s="508">
        <v>79.799999999999969</v>
      </c>
      <c r="H421" s="508">
        <v>84.999999999999986</v>
      </c>
      <c r="I421" s="508">
        <v>86.500000000000014</v>
      </c>
      <c r="J421" s="508">
        <v>87.6</v>
      </c>
      <c r="K421" s="507">
        <v>85.4</v>
      </c>
      <c r="L421" s="507">
        <v>82.8</v>
      </c>
      <c r="M421" s="507">
        <v>19.924399999999999</v>
      </c>
    </row>
    <row r="422" spans="1:13">
      <c r="A422" s="254">
        <v>412</v>
      </c>
      <c r="B422" s="510" t="s">
        <v>489</v>
      </c>
      <c r="C422" s="507">
        <v>100.6</v>
      </c>
      <c r="D422" s="508">
        <v>101.53333333333332</v>
      </c>
      <c r="E422" s="508">
        <v>99.266666666666637</v>
      </c>
      <c r="F422" s="508">
        <v>97.933333333333323</v>
      </c>
      <c r="G422" s="508">
        <v>95.666666666666643</v>
      </c>
      <c r="H422" s="508">
        <v>102.86666666666663</v>
      </c>
      <c r="I422" s="508">
        <v>105.13333333333331</v>
      </c>
      <c r="J422" s="508">
        <v>106.46666666666663</v>
      </c>
      <c r="K422" s="507">
        <v>103.8</v>
      </c>
      <c r="L422" s="507">
        <v>100.2</v>
      </c>
      <c r="M422" s="507">
        <v>2.1610399999999998</v>
      </c>
    </row>
    <row r="423" spans="1:13">
      <c r="A423" s="254">
        <v>413</v>
      </c>
      <c r="B423" s="510" t="s">
        <v>169</v>
      </c>
      <c r="C423" s="507">
        <v>387.6</v>
      </c>
      <c r="D423" s="508">
        <v>388.25</v>
      </c>
      <c r="E423" s="508">
        <v>381.6</v>
      </c>
      <c r="F423" s="508">
        <v>375.6</v>
      </c>
      <c r="G423" s="508">
        <v>368.95000000000005</v>
      </c>
      <c r="H423" s="508">
        <v>394.25</v>
      </c>
      <c r="I423" s="508">
        <v>400.9</v>
      </c>
      <c r="J423" s="508">
        <v>406.9</v>
      </c>
      <c r="K423" s="507">
        <v>394.9</v>
      </c>
      <c r="L423" s="507">
        <v>382.25</v>
      </c>
      <c r="M423" s="507">
        <v>280.54083000000003</v>
      </c>
    </row>
    <row r="424" spans="1:13">
      <c r="A424" s="254">
        <v>414</v>
      </c>
      <c r="B424" s="510" t="s">
        <v>168</v>
      </c>
      <c r="C424" s="507">
        <v>71.3</v>
      </c>
      <c r="D424" s="508">
        <v>72.166666666666671</v>
      </c>
      <c r="E424" s="508">
        <v>68.833333333333343</v>
      </c>
      <c r="F424" s="508">
        <v>66.366666666666674</v>
      </c>
      <c r="G424" s="508">
        <v>63.033333333333346</v>
      </c>
      <c r="H424" s="508">
        <v>74.63333333333334</v>
      </c>
      <c r="I424" s="508">
        <v>77.966666666666683</v>
      </c>
      <c r="J424" s="508">
        <v>80.433333333333337</v>
      </c>
      <c r="K424" s="507">
        <v>75.5</v>
      </c>
      <c r="L424" s="507">
        <v>69.7</v>
      </c>
      <c r="M424" s="507">
        <v>422.01528999999999</v>
      </c>
    </row>
    <row r="425" spans="1:13">
      <c r="A425" s="254">
        <v>415</v>
      </c>
      <c r="B425" s="510" t="s">
        <v>766</v>
      </c>
      <c r="C425" s="507">
        <v>235.65</v>
      </c>
      <c r="D425" s="508">
        <v>239.51666666666665</v>
      </c>
      <c r="E425" s="508">
        <v>229.5333333333333</v>
      </c>
      <c r="F425" s="508">
        <v>223.41666666666666</v>
      </c>
      <c r="G425" s="508">
        <v>213.43333333333331</v>
      </c>
      <c r="H425" s="508">
        <v>245.6333333333333</v>
      </c>
      <c r="I425" s="508">
        <v>255.61666666666665</v>
      </c>
      <c r="J425" s="508">
        <v>261.73333333333329</v>
      </c>
      <c r="K425" s="507">
        <v>249.5</v>
      </c>
      <c r="L425" s="507">
        <v>233.4</v>
      </c>
      <c r="M425" s="507">
        <v>2.60059</v>
      </c>
    </row>
    <row r="426" spans="1:13">
      <c r="A426" s="254">
        <v>416</v>
      </c>
      <c r="B426" s="510" t="s">
        <v>837</v>
      </c>
      <c r="C426" s="507">
        <v>214.95</v>
      </c>
      <c r="D426" s="508">
        <v>215.11666666666667</v>
      </c>
      <c r="E426" s="508">
        <v>211.23333333333335</v>
      </c>
      <c r="F426" s="508">
        <v>207.51666666666668</v>
      </c>
      <c r="G426" s="508">
        <v>203.63333333333335</v>
      </c>
      <c r="H426" s="508">
        <v>218.83333333333334</v>
      </c>
      <c r="I426" s="508">
        <v>222.71666666666667</v>
      </c>
      <c r="J426" s="508">
        <v>226.43333333333334</v>
      </c>
      <c r="K426" s="507">
        <v>219</v>
      </c>
      <c r="L426" s="507">
        <v>211.4</v>
      </c>
      <c r="M426" s="507">
        <v>5.63795</v>
      </c>
    </row>
    <row r="427" spans="1:13">
      <c r="A427" s="254">
        <v>417</v>
      </c>
      <c r="B427" s="510" t="s">
        <v>174</v>
      </c>
      <c r="C427" s="507">
        <v>851.5</v>
      </c>
      <c r="D427" s="508">
        <v>858.66666666666663</v>
      </c>
      <c r="E427" s="508">
        <v>839.33333333333326</v>
      </c>
      <c r="F427" s="508">
        <v>827.16666666666663</v>
      </c>
      <c r="G427" s="508">
        <v>807.83333333333326</v>
      </c>
      <c r="H427" s="508">
        <v>870.83333333333326</v>
      </c>
      <c r="I427" s="508">
        <v>890.16666666666652</v>
      </c>
      <c r="J427" s="508">
        <v>902.33333333333326</v>
      </c>
      <c r="K427" s="507">
        <v>878</v>
      </c>
      <c r="L427" s="507">
        <v>846.5</v>
      </c>
      <c r="M427" s="507">
        <v>1.66967</v>
      </c>
    </row>
    <row r="428" spans="1:13">
      <c r="A428" s="254">
        <v>418</v>
      </c>
      <c r="B428" s="510" t="s">
        <v>490</v>
      </c>
      <c r="C428" s="507">
        <v>552</v>
      </c>
      <c r="D428" s="508">
        <v>555.31666666666661</v>
      </c>
      <c r="E428" s="508">
        <v>545.58333333333326</v>
      </c>
      <c r="F428" s="508">
        <v>539.16666666666663</v>
      </c>
      <c r="G428" s="508">
        <v>529.43333333333328</v>
      </c>
      <c r="H428" s="508">
        <v>561.73333333333323</v>
      </c>
      <c r="I428" s="508">
        <v>571.46666666666658</v>
      </c>
      <c r="J428" s="508">
        <v>577.88333333333321</v>
      </c>
      <c r="K428" s="507">
        <v>565.04999999999995</v>
      </c>
      <c r="L428" s="507">
        <v>548.9</v>
      </c>
      <c r="M428" s="507">
        <v>1.3508599999999999</v>
      </c>
    </row>
    <row r="429" spans="1:13">
      <c r="A429" s="254">
        <v>419</v>
      </c>
      <c r="B429" s="510" t="s">
        <v>793</v>
      </c>
      <c r="C429" s="507">
        <v>292.7</v>
      </c>
      <c r="D429" s="508">
        <v>294.13333333333333</v>
      </c>
      <c r="E429" s="508">
        <v>289.81666666666666</v>
      </c>
      <c r="F429" s="508">
        <v>286.93333333333334</v>
      </c>
      <c r="G429" s="508">
        <v>282.61666666666667</v>
      </c>
      <c r="H429" s="508">
        <v>297.01666666666665</v>
      </c>
      <c r="I429" s="508">
        <v>301.33333333333326</v>
      </c>
      <c r="J429" s="508">
        <v>304.21666666666664</v>
      </c>
      <c r="K429" s="507">
        <v>298.45</v>
      </c>
      <c r="L429" s="507">
        <v>291.25</v>
      </c>
      <c r="M429" s="507">
        <v>2.2154400000000001</v>
      </c>
    </row>
    <row r="430" spans="1:13">
      <c r="A430" s="254">
        <v>420</v>
      </c>
      <c r="B430" s="510" t="s">
        <v>491</v>
      </c>
      <c r="C430" s="507">
        <v>167.2</v>
      </c>
      <c r="D430" s="508">
        <v>168.61666666666665</v>
      </c>
      <c r="E430" s="508">
        <v>164.0333333333333</v>
      </c>
      <c r="F430" s="508">
        <v>160.86666666666665</v>
      </c>
      <c r="G430" s="508">
        <v>156.2833333333333</v>
      </c>
      <c r="H430" s="508">
        <v>171.7833333333333</v>
      </c>
      <c r="I430" s="508">
        <v>176.36666666666662</v>
      </c>
      <c r="J430" s="508">
        <v>179.5333333333333</v>
      </c>
      <c r="K430" s="507">
        <v>173.2</v>
      </c>
      <c r="L430" s="507">
        <v>165.45</v>
      </c>
      <c r="M430" s="507">
        <v>3.3494199999999998</v>
      </c>
    </row>
    <row r="431" spans="1:13">
      <c r="A431" s="254">
        <v>421</v>
      </c>
      <c r="B431" s="510" t="s">
        <v>175</v>
      </c>
      <c r="C431" s="507">
        <v>612.6</v>
      </c>
      <c r="D431" s="508">
        <v>613.66666666666663</v>
      </c>
      <c r="E431" s="508">
        <v>606.43333333333328</v>
      </c>
      <c r="F431" s="508">
        <v>600.26666666666665</v>
      </c>
      <c r="G431" s="508">
        <v>593.0333333333333</v>
      </c>
      <c r="H431" s="508">
        <v>619.83333333333326</v>
      </c>
      <c r="I431" s="508">
        <v>627.06666666666661</v>
      </c>
      <c r="J431" s="508">
        <v>633.23333333333323</v>
      </c>
      <c r="K431" s="507">
        <v>620.9</v>
      </c>
      <c r="L431" s="507">
        <v>607.5</v>
      </c>
      <c r="M431" s="507">
        <v>40.356279999999998</v>
      </c>
    </row>
    <row r="432" spans="1:13">
      <c r="A432" s="254">
        <v>422</v>
      </c>
      <c r="B432" s="510" t="s">
        <v>176</v>
      </c>
      <c r="C432" s="507">
        <v>491.05</v>
      </c>
      <c r="D432" s="508">
        <v>496.18333333333334</v>
      </c>
      <c r="E432" s="508">
        <v>484.86666666666667</v>
      </c>
      <c r="F432" s="508">
        <v>478.68333333333334</v>
      </c>
      <c r="G432" s="508">
        <v>467.36666666666667</v>
      </c>
      <c r="H432" s="508">
        <v>502.36666666666667</v>
      </c>
      <c r="I432" s="508">
        <v>513.68333333333339</v>
      </c>
      <c r="J432" s="508">
        <v>519.86666666666667</v>
      </c>
      <c r="K432" s="507">
        <v>507.5</v>
      </c>
      <c r="L432" s="507">
        <v>490</v>
      </c>
      <c r="M432" s="507">
        <v>21.80349</v>
      </c>
    </row>
    <row r="433" spans="1:13">
      <c r="A433" s="254">
        <v>423</v>
      </c>
      <c r="B433" s="510" t="s">
        <v>492</v>
      </c>
      <c r="C433" s="507">
        <v>2649.35</v>
      </c>
      <c r="D433" s="508">
        <v>2651.4666666666667</v>
      </c>
      <c r="E433" s="508">
        <v>2627.9333333333334</v>
      </c>
      <c r="F433" s="508">
        <v>2606.5166666666669</v>
      </c>
      <c r="G433" s="508">
        <v>2582.9833333333336</v>
      </c>
      <c r="H433" s="508">
        <v>2672.8833333333332</v>
      </c>
      <c r="I433" s="508">
        <v>2696.416666666667</v>
      </c>
      <c r="J433" s="508">
        <v>2717.833333333333</v>
      </c>
      <c r="K433" s="507">
        <v>2675</v>
      </c>
      <c r="L433" s="507">
        <v>2630.05</v>
      </c>
      <c r="M433" s="507">
        <v>0.40838999999999998</v>
      </c>
    </row>
    <row r="434" spans="1:13">
      <c r="A434" s="254">
        <v>424</v>
      </c>
      <c r="B434" s="510" t="s">
        <v>493</v>
      </c>
      <c r="C434" s="507">
        <v>721.1</v>
      </c>
      <c r="D434" s="508">
        <v>718.70000000000016</v>
      </c>
      <c r="E434" s="508">
        <v>712.45000000000027</v>
      </c>
      <c r="F434" s="508">
        <v>703.80000000000007</v>
      </c>
      <c r="G434" s="508">
        <v>697.55000000000018</v>
      </c>
      <c r="H434" s="508">
        <v>727.35000000000036</v>
      </c>
      <c r="I434" s="508">
        <v>733.60000000000014</v>
      </c>
      <c r="J434" s="508">
        <v>742.25000000000045</v>
      </c>
      <c r="K434" s="507">
        <v>724.95</v>
      </c>
      <c r="L434" s="507">
        <v>710.05</v>
      </c>
      <c r="M434" s="507">
        <v>1.15065</v>
      </c>
    </row>
    <row r="435" spans="1:13">
      <c r="A435" s="254">
        <v>425</v>
      </c>
      <c r="B435" s="510" t="s">
        <v>494</v>
      </c>
      <c r="C435" s="507">
        <v>320.5</v>
      </c>
      <c r="D435" s="508">
        <v>325.0333333333333</v>
      </c>
      <c r="E435" s="508">
        <v>311.26666666666659</v>
      </c>
      <c r="F435" s="508">
        <v>302.0333333333333</v>
      </c>
      <c r="G435" s="508">
        <v>288.26666666666659</v>
      </c>
      <c r="H435" s="508">
        <v>334.26666666666659</v>
      </c>
      <c r="I435" s="508">
        <v>348.03333333333325</v>
      </c>
      <c r="J435" s="508">
        <v>357.26666666666659</v>
      </c>
      <c r="K435" s="507">
        <v>338.8</v>
      </c>
      <c r="L435" s="507">
        <v>315.8</v>
      </c>
      <c r="M435" s="507">
        <v>1.7273000000000001</v>
      </c>
    </row>
    <row r="436" spans="1:13">
      <c r="A436" s="254">
        <v>426</v>
      </c>
      <c r="B436" s="510" t="s">
        <v>495</v>
      </c>
      <c r="C436" s="507">
        <v>289.39999999999998</v>
      </c>
      <c r="D436" s="508">
        <v>288.40000000000003</v>
      </c>
      <c r="E436" s="508">
        <v>285.00000000000006</v>
      </c>
      <c r="F436" s="508">
        <v>280.60000000000002</v>
      </c>
      <c r="G436" s="508">
        <v>277.20000000000005</v>
      </c>
      <c r="H436" s="508">
        <v>292.80000000000007</v>
      </c>
      <c r="I436" s="508">
        <v>296.20000000000005</v>
      </c>
      <c r="J436" s="508">
        <v>300.60000000000008</v>
      </c>
      <c r="K436" s="507">
        <v>291.8</v>
      </c>
      <c r="L436" s="507">
        <v>284</v>
      </c>
      <c r="M436" s="507">
        <v>0.66115000000000002</v>
      </c>
    </row>
    <row r="437" spans="1:13">
      <c r="A437" s="254">
        <v>427</v>
      </c>
      <c r="B437" s="510" t="s">
        <v>496</v>
      </c>
      <c r="C437" s="507">
        <v>2017.3</v>
      </c>
      <c r="D437" s="508">
        <v>2037.2166666666665</v>
      </c>
      <c r="E437" s="508">
        <v>1985.4333333333329</v>
      </c>
      <c r="F437" s="508">
        <v>1953.5666666666664</v>
      </c>
      <c r="G437" s="508">
        <v>1901.7833333333328</v>
      </c>
      <c r="H437" s="508">
        <v>2069.083333333333</v>
      </c>
      <c r="I437" s="508">
        <v>2120.8666666666663</v>
      </c>
      <c r="J437" s="508">
        <v>2152.7333333333331</v>
      </c>
      <c r="K437" s="507">
        <v>2089</v>
      </c>
      <c r="L437" s="507">
        <v>2005.35</v>
      </c>
      <c r="M437" s="507">
        <v>0.87146999999999997</v>
      </c>
    </row>
    <row r="438" spans="1:13">
      <c r="A438" s="254">
        <v>428</v>
      </c>
      <c r="B438" s="510" t="s">
        <v>764</v>
      </c>
      <c r="C438" s="507">
        <v>429.5</v>
      </c>
      <c r="D438" s="508">
        <v>434.43333333333334</v>
      </c>
      <c r="E438" s="508">
        <v>420.86666666666667</v>
      </c>
      <c r="F438" s="508">
        <v>412.23333333333335</v>
      </c>
      <c r="G438" s="508">
        <v>398.66666666666669</v>
      </c>
      <c r="H438" s="508">
        <v>443.06666666666666</v>
      </c>
      <c r="I438" s="508">
        <v>456.63333333333338</v>
      </c>
      <c r="J438" s="508">
        <v>465.26666666666665</v>
      </c>
      <c r="K438" s="507">
        <v>448</v>
      </c>
      <c r="L438" s="507">
        <v>425.8</v>
      </c>
      <c r="M438" s="507">
        <v>0.97377000000000002</v>
      </c>
    </row>
    <row r="439" spans="1:13">
      <c r="A439" s="254">
        <v>429</v>
      </c>
      <c r="B439" s="510" t="s">
        <v>814</v>
      </c>
      <c r="C439" s="507">
        <v>483.25</v>
      </c>
      <c r="D439" s="508">
        <v>482.56666666666666</v>
      </c>
      <c r="E439" s="508">
        <v>477.68333333333334</v>
      </c>
      <c r="F439" s="508">
        <v>472.11666666666667</v>
      </c>
      <c r="G439" s="508">
        <v>467.23333333333335</v>
      </c>
      <c r="H439" s="508">
        <v>488.13333333333333</v>
      </c>
      <c r="I439" s="508">
        <v>493.01666666666665</v>
      </c>
      <c r="J439" s="508">
        <v>498.58333333333331</v>
      </c>
      <c r="K439" s="507">
        <v>487.45</v>
      </c>
      <c r="L439" s="507">
        <v>477</v>
      </c>
      <c r="M439" s="507">
        <v>2.8296999999999999</v>
      </c>
    </row>
    <row r="440" spans="1:13">
      <c r="A440" s="254">
        <v>430</v>
      </c>
      <c r="B440" s="510" t="s">
        <v>497</v>
      </c>
      <c r="C440" s="507">
        <v>5.55</v>
      </c>
      <c r="D440" s="508">
        <v>5.6000000000000005</v>
      </c>
      <c r="E440" s="508">
        <v>5.4000000000000012</v>
      </c>
      <c r="F440" s="508">
        <v>5.2500000000000009</v>
      </c>
      <c r="G440" s="508">
        <v>5.0500000000000016</v>
      </c>
      <c r="H440" s="508">
        <v>5.7500000000000009</v>
      </c>
      <c r="I440" s="508">
        <v>5.95</v>
      </c>
      <c r="J440" s="508">
        <v>6.1000000000000005</v>
      </c>
      <c r="K440" s="507">
        <v>5.8</v>
      </c>
      <c r="L440" s="507">
        <v>5.45</v>
      </c>
      <c r="M440" s="507">
        <v>222.60157000000001</v>
      </c>
    </row>
    <row r="441" spans="1:13">
      <c r="A441" s="254">
        <v>431</v>
      </c>
      <c r="B441" s="510" t="s">
        <v>498</v>
      </c>
      <c r="C441" s="507">
        <v>142.9</v>
      </c>
      <c r="D441" s="508">
        <v>143.01666666666668</v>
      </c>
      <c r="E441" s="508">
        <v>140.13333333333335</v>
      </c>
      <c r="F441" s="508">
        <v>137.36666666666667</v>
      </c>
      <c r="G441" s="508">
        <v>134.48333333333335</v>
      </c>
      <c r="H441" s="508">
        <v>145.78333333333336</v>
      </c>
      <c r="I441" s="508">
        <v>148.66666666666669</v>
      </c>
      <c r="J441" s="508">
        <v>151.43333333333337</v>
      </c>
      <c r="K441" s="507">
        <v>145.9</v>
      </c>
      <c r="L441" s="507">
        <v>140.25</v>
      </c>
      <c r="M441" s="507">
        <v>1.6355599999999999</v>
      </c>
    </row>
    <row r="442" spans="1:13">
      <c r="A442" s="254">
        <v>432</v>
      </c>
      <c r="B442" s="510" t="s">
        <v>765</v>
      </c>
      <c r="C442" s="507">
        <v>1427.5</v>
      </c>
      <c r="D442" s="508">
        <v>1430.3999999999999</v>
      </c>
      <c r="E442" s="508">
        <v>1419.0999999999997</v>
      </c>
      <c r="F442" s="508">
        <v>1410.6999999999998</v>
      </c>
      <c r="G442" s="508">
        <v>1399.3999999999996</v>
      </c>
      <c r="H442" s="508">
        <v>1438.7999999999997</v>
      </c>
      <c r="I442" s="508">
        <v>1450.1</v>
      </c>
      <c r="J442" s="508">
        <v>1458.4999999999998</v>
      </c>
      <c r="K442" s="507">
        <v>1441.7</v>
      </c>
      <c r="L442" s="507">
        <v>1422</v>
      </c>
      <c r="M442" s="507">
        <v>0.12592999999999999</v>
      </c>
    </row>
    <row r="443" spans="1:13">
      <c r="A443" s="254">
        <v>433</v>
      </c>
      <c r="B443" s="510" t="s">
        <v>499</v>
      </c>
      <c r="C443" s="507">
        <v>1335.75</v>
      </c>
      <c r="D443" s="508">
        <v>1342.6333333333332</v>
      </c>
      <c r="E443" s="508">
        <v>1314.1666666666665</v>
      </c>
      <c r="F443" s="508">
        <v>1292.5833333333333</v>
      </c>
      <c r="G443" s="508">
        <v>1264.1166666666666</v>
      </c>
      <c r="H443" s="508">
        <v>1364.2166666666665</v>
      </c>
      <c r="I443" s="508">
        <v>1392.6833333333332</v>
      </c>
      <c r="J443" s="508">
        <v>1414.2666666666664</v>
      </c>
      <c r="K443" s="507">
        <v>1371.1</v>
      </c>
      <c r="L443" s="507">
        <v>1321.05</v>
      </c>
      <c r="M443" s="507">
        <v>0.45073000000000002</v>
      </c>
    </row>
    <row r="444" spans="1:13">
      <c r="A444" s="254">
        <v>434</v>
      </c>
      <c r="B444" s="510" t="s">
        <v>275</v>
      </c>
      <c r="C444" s="507">
        <v>539.54999999999995</v>
      </c>
      <c r="D444" s="508">
        <v>539.43333333333328</v>
      </c>
      <c r="E444" s="508">
        <v>535.21666666666658</v>
      </c>
      <c r="F444" s="508">
        <v>530.88333333333333</v>
      </c>
      <c r="G444" s="508">
        <v>526.66666666666663</v>
      </c>
      <c r="H444" s="508">
        <v>543.76666666666654</v>
      </c>
      <c r="I444" s="508">
        <v>547.98333333333323</v>
      </c>
      <c r="J444" s="508">
        <v>552.31666666666649</v>
      </c>
      <c r="K444" s="507">
        <v>543.65</v>
      </c>
      <c r="L444" s="507">
        <v>535.1</v>
      </c>
      <c r="M444" s="507">
        <v>2.0568499999999998</v>
      </c>
    </row>
    <row r="445" spans="1:13">
      <c r="A445" s="254">
        <v>435</v>
      </c>
      <c r="B445" s="510" t="s">
        <v>500</v>
      </c>
      <c r="C445" s="507">
        <v>891.5</v>
      </c>
      <c r="D445" s="508">
        <v>896.0333333333333</v>
      </c>
      <c r="E445" s="508">
        <v>880.56666666666661</v>
      </c>
      <c r="F445" s="508">
        <v>869.63333333333333</v>
      </c>
      <c r="G445" s="508">
        <v>854.16666666666663</v>
      </c>
      <c r="H445" s="508">
        <v>906.96666666666658</v>
      </c>
      <c r="I445" s="508">
        <v>922.43333333333328</v>
      </c>
      <c r="J445" s="508">
        <v>933.36666666666656</v>
      </c>
      <c r="K445" s="507">
        <v>911.5</v>
      </c>
      <c r="L445" s="507">
        <v>885.1</v>
      </c>
      <c r="M445" s="507">
        <v>0.24013000000000001</v>
      </c>
    </row>
    <row r="446" spans="1:13">
      <c r="A446" s="254">
        <v>436</v>
      </c>
      <c r="B446" s="510" t="s">
        <v>501</v>
      </c>
      <c r="C446" s="507">
        <v>485.1</v>
      </c>
      <c r="D446" s="508">
        <v>486.2166666666667</v>
      </c>
      <c r="E446" s="508">
        <v>476.43333333333339</v>
      </c>
      <c r="F446" s="508">
        <v>467.76666666666671</v>
      </c>
      <c r="G446" s="508">
        <v>457.98333333333341</v>
      </c>
      <c r="H446" s="508">
        <v>494.88333333333338</v>
      </c>
      <c r="I446" s="508">
        <v>504.66666666666669</v>
      </c>
      <c r="J446" s="508">
        <v>513.33333333333337</v>
      </c>
      <c r="K446" s="507">
        <v>496</v>
      </c>
      <c r="L446" s="507">
        <v>477.55</v>
      </c>
      <c r="M446" s="507">
        <v>0.27659</v>
      </c>
    </row>
    <row r="447" spans="1:13">
      <c r="A447" s="254">
        <v>437</v>
      </c>
      <c r="B447" s="510" t="s">
        <v>502</v>
      </c>
      <c r="C447" s="507">
        <v>7638.35</v>
      </c>
      <c r="D447" s="508">
        <v>7618.4666666666672</v>
      </c>
      <c r="E447" s="508">
        <v>7486.9333333333343</v>
      </c>
      <c r="F447" s="508">
        <v>7335.5166666666673</v>
      </c>
      <c r="G447" s="508">
        <v>7203.9833333333345</v>
      </c>
      <c r="H447" s="508">
        <v>7769.8833333333341</v>
      </c>
      <c r="I447" s="508">
        <v>7901.416666666667</v>
      </c>
      <c r="J447" s="508">
        <v>8052.8333333333339</v>
      </c>
      <c r="K447" s="507">
        <v>7750</v>
      </c>
      <c r="L447" s="507">
        <v>7467.05</v>
      </c>
      <c r="M447" s="507">
        <v>0.18856000000000001</v>
      </c>
    </row>
    <row r="448" spans="1:13">
      <c r="A448" s="254">
        <v>438</v>
      </c>
      <c r="B448" s="510" t="s">
        <v>503</v>
      </c>
      <c r="C448" s="507">
        <v>270.89999999999998</v>
      </c>
      <c r="D448" s="508">
        <v>271.66666666666669</v>
      </c>
      <c r="E448" s="508">
        <v>267.33333333333337</v>
      </c>
      <c r="F448" s="508">
        <v>263.76666666666671</v>
      </c>
      <c r="G448" s="508">
        <v>259.43333333333339</v>
      </c>
      <c r="H448" s="508">
        <v>275.23333333333335</v>
      </c>
      <c r="I448" s="508">
        <v>279.56666666666672</v>
      </c>
      <c r="J448" s="508">
        <v>283.13333333333333</v>
      </c>
      <c r="K448" s="507">
        <v>276</v>
      </c>
      <c r="L448" s="507">
        <v>268.10000000000002</v>
      </c>
      <c r="M448" s="507">
        <v>0.63000999999999996</v>
      </c>
    </row>
    <row r="449" spans="1:13">
      <c r="A449" s="254">
        <v>439</v>
      </c>
      <c r="B449" s="510" t="s">
        <v>504</v>
      </c>
      <c r="C449" s="507">
        <v>35.049999999999997</v>
      </c>
      <c r="D449" s="508">
        <v>35.216666666666661</v>
      </c>
      <c r="E449" s="508">
        <v>34.033333333333324</v>
      </c>
      <c r="F449" s="508">
        <v>33.016666666666666</v>
      </c>
      <c r="G449" s="508">
        <v>31.833333333333329</v>
      </c>
      <c r="H449" s="508">
        <v>36.23333333333332</v>
      </c>
      <c r="I449" s="508">
        <v>37.416666666666657</v>
      </c>
      <c r="J449" s="508">
        <v>38.433333333333316</v>
      </c>
      <c r="K449" s="507">
        <v>36.4</v>
      </c>
      <c r="L449" s="507">
        <v>34.200000000000003</v>
      </c>
      <c r="M449" s="507">
        <v>215.15505999999999</v>
      </c>
    </row>
    <row r="450" spans="1:13">
      <c r="A450" s="254">
        <v>440</v>
      </c>
      <c r="B450" s="510" t="s">
        <v>188</v>
      </c>
      <c r="C450" s="507">
        <v>597.79999999999995</v>
      </c>
      <c r="D450" s="508">
        <v>600.93333333333328</v>
      </c>
      <c r="E450" s="508">
        <v>591.86666666666656</v>
      </c>
      <c r="F450" s="508">
        <v>585.93333333333328</v>
      </c>
      <c r="G450" s="508">
        <v>576.86666666666656</v>
      </c>
      <c r="H450" s="508">
        <v>606.86666666666656</v>
      </c>
      <c r="I450" s="508">
        <v>615.93333333333339</v>
      </c>
      <c r="J450" s="508">
        <v>621.86666666666656</v>
      </c>
      <c r="K450" s="507">
        <v>610</v>
      </c>
      <c r="L450" s="507">
        <v>595</v>
      </c>
      <c r="M450" s="507">
        <v>17.667549999999999</v>
      </c>
    </row>
    <row r="451" spans="1:13">
      <c r="A451" s="254">
        <v>441</v>
      </c>
      <c r="B451" s="510" t="s">
        <v>767</v>
      </c>
      <c r="C451" s="507">
        <v>15027.7</v>
      </c>
      <c r="D451" s="508">
        <v>14842.566666666666</v>
      </c>
      <c r="E451" s="508">
        <v>14585.133333333331</v>
      </c>
      <c r="F451" s="508">
        <v>14142.566666666666</v>
      </c>
      <c r="G451" s="508">
        <v>13885.133333333331</v>
      </c>
      <c r="H451" s="508">
        <v>15285.133333333331</v>
      </c>
      <c r="I451" s="508">
        <v>15542.566666666666</v>
      </c>
      <c r="J451" s="508">
        <v>15985.133333333331</v>
      </c>
      <c r="K451" s="507">
        <v>15100</v>
      </c>
      <c r="L451" s="507">
        <v>14400</v>
      </c>
      <c r="M451" s="507">
        <v>1.6930000000000001E-2</v>
      </c>
    </row>
    <row r="452" spans="1:13">
      <c r="A452" s="254">
        <v>442</v>
      </c>
      <c r="B452" s="510" t="s">
        <v>177</v>
      </c>
      <c r="C452" s="507">
        <v>762.8</v>
      </c>
      <c r="D452" s="508">
        <v>763.4</v>
      </c>
      <c r="E452" s="508">
        <v>750.9</v>
      </c>
      <c r="F452" s="508">
        <v>739</v>
      </c>
      <c r="G452" s="508">
        <v>726.5</v>
      </c>
      <c r="H452" s="508">
        <v>775.3</v>
      </c>
      <c r="I452" s="508">
        <v>787.8</v>
      </c>
      <c r="J452" s="508">
        <v>799.69999999999993</v>
      </c>
      <c r="K452" s="507">
        <v>775.9</v>
      </c>
      <c r="L452" s="507">
        <v>751.5</v>
      </c>
      <c r="M452" s="507">
        <v>39.614730000000002</v>
      </c>
    </row>
    <row r="453" spans="1:13">
      <c r="A453" s="254">
        <v>443</v>
      </c>
      <c r="B453" s="510" t="s">
        <v>768</v>
      </c>
      <c r="C453" s="507">
        <v>126.2</v>
      </c>
      <c r="D453" s="508">
        <v>127.36666666666667</v>
      </c>
      <c r="E453" s="508">
        <v>123.83333333333334</v>
      </c>
      <c r="F453" s="508">
        <v>121.46666666666667</v>
      </c>
      <c r="G453" s="508">
        <v>117.93333333333334</v>
      </c>
      <c r="H453" s="508">
        <v>129.73333333333335</v>
      </c>
      <c r="I453" s="508">
        <v>133.26666666666665</v>
      </c>
      <c r="J453" s="508">
        <v>135.63333333333335</v>
      </c>
      <c r="K453" s="507">
        <v>130.9</v>
      </c>
      <c r="L453" s="507">
        <v>125</v>
      </c>
      <c r="M453" s="507">
        <v>16.823440000000002</v>
      </c>
    </row>
    <row r="454" spans="1:13">
      <c r="A454" s="254">
        <v>444</v>
      </c>
      <c r="B454" s="510" t="s">
        <v>769</v>
      </c>
      <c r="C454" s="507">
        <v>1300.05</v>
      </c>
      <c r="D454" s="508">
        <v>1304.7666666666667</v>
      </c>
      <c r="E454" s="508">
        <v>1259.5333333333333</v>
      </c>
      <c r="F454" s="508">
        <v>1219.0166666666667</v>
      </c>
      <c r="G454" s="508">
        <v>1173.7833333333333</v>
      </c>
      <c r="H454" s="508">
        <v>1345.2833333333333</v>
      </c>
      <c r="I454" s="508">
        <v>1390.5166666666664</v>
      </c>
      <c r="J454" s="508">
        <v>1431.0333333333333</v>
      </c>
      <c r="K454" s="507">
        <v>1350</v>
      </c>
      <c r="L454" s="507">
        <v>1264.25</v>
      </c>
      <c r="M454" s="507">
        <v>3.4371299999999998</v>
      </c>
    </row>
    <row r="455" spans="1:13">
      <c r="A455" s="254">
        <v>445</v>
      </c>
      <c r="B455" s="510" t="s">
        <v>183</v>
      </c>
      <c r="C455" s="507">
        <v>3050.95</v>
      </c>
      <c r="D455" s="508">
        <v>3036.65</v>
      </c>
      <c r="E455" s="508">
        <v>3006.4</v>
      </c>
      <c r="F455" s="508">
        <v>2961.85</v>
      </c>
      <c r="G455" s="508">
        <v>2931.6</v>
      </c>
      <c r="H455" s="508">
        <v>3081.2000000000003</v>
      </c>
      <c r="I455" s="508">
        <v>3111.4500000000003</v>
      </c>
      <c r="J455" s="508">
        <v>3156.0000000000005</v>
      </c>
      <c r="K455" s="507">
        <v>3066.9</v>
      </c>
      <c r="L455" s="507">
        <v>2992.1</v>
      </c>
      <c r="M455" s="507">
        <v>19.423970000000001</v>
      </c>
    </row>
    <row r="456" spans="1:13">
      <c r="A456" s="254">
        <v>446</v>
      </c>
      <c r="B456" s="510" t="s">
        <v>804</v>
      </c>
      <c r="C456" s="507">
        <v>611.70000000000005</v>
      </c>
      <c r="D456" s="508">
        <v>611.5333333333333</v>
      </c>
      <c r="E456" s="508">
        <v>602.16666666666663</v>
      </c>
      <c r="F456" s="508">
        <v>592.63333333333333</v>
      </c>
      <c r="G456" s="508">
        <v>583.26666666666665</v>
      </c>
      <c r="H456" s="508">
        <v>621.06666666666661</v>
      </c>
      <c r="I456" s="508">
        <v>630.43333333333339</v>
      </c>
      <c r="J456" s="508">
        <v>639.96666666666658</v>
      </c>
      <c r="K456" s="507">
        <v>620.9</v>
      </c>
      <c r="L456" s="507">
        <v>602</v>
      </c>
      <c r="M456" s="507">
        <v>30.653580000000002</v>
      </c>
    </row>
    <row r="457" spans="1:13">
      <c r="A457" s="254">
        <v>447</v>
      </c>
      <c r="B457" s="510" t="s">
        <v>178</v>
      </c>
      <c r="C457" s="507">
        <v>2654.3</v>
      </c>
      <c r="D457" s="508">
        <v>2663.9833333333331</v>
      </c>
      <c r="E457" s="508">
        <v>2590.3666666666663</v>
      </c>
      <c r="F457" s="508">
        <v>2526.4333333333334</v>
      </c>
      <c r="G457" s="508">
        <v>2452.8166666666666</v>
      </c>
      <c r="H457" s="508">
        <v>2727.9166666666661</v>
      </c>
      <c r="I457" s="508">
        <v>2801.5333333333328</v>
      </c>
      <c r="J457" s="508">
        <v>2865.4666666666658</v>
      </c>
      <c r="K457" s="507">
        <v>2737.6</v>
      </c>
      <c r="L457" s="507">
        <v>2600.0500000000002</v>
      </c>
      <c r="M457" s="507">
        <v>5.5956400000000004</v>
      </c>
    </row>
    <row r="458" spans="1:13">
      <c r="A458" s="254">
        <v>448</v>
      </c>
      <c r="B458" s="510" t="s">
        <v>505</v>
      </c>
      <c r="C458" s="507">
        <v>1093.5999999999999</v>
      </c>
      <c r="D458" s="508">
        <v>1101.5666666666666</v>
      </c>
      <c r="E458" s="508">
        <v>1081.1333333333332</v>
      </c>
      <c r="F458" s="508">
        <v>1068.6666666666665</v>
      </c>
      <c r="G458" s="508">
        <v>1048.2333333333331</v>
      </c>
      <c r="H458" s="508">
        <v>1114.0333333333333</v>
      </c>
      <c r="I458" s="508">
        <v>1134.4666666666667</v>
      </c>
      <c r="J458" s="508">
        <v>1146.9333333333334</v>
      </c>
      <c r="K458" s="507">
        <v>1122</v>
      </c>
      <c r="L458" s="507">
        <v>1089.0999999999999</v>
      </c>
      <c r="M458" s="507">
        <v>0.25773000000000001</v>
      </c>
    </row>
    <row r="459" spans="1:13">
      <c r="A459" s="254">
        <v>449</v>
      </c>
      <c r="B459" s="510" t="s">
        <v>180</v>
      </c>
      <c r="C459" s="507">
        <v>136.35</v>
      </c>
      <c r="D459" s="508">
        <v>137.68333333333334</v>
      </c>
      <c r="E459" s="508">
        <v>132.36666666666667</v>
      </c>
      <c r="F459" s="508">
        <v>128.38333333333333</v>
      </c>
      <c r="G459" s="508">
        <v>123.06666666666666</v>
      </c>
      <c r="H459" s="508">
        <v>141.66666666666669</v>
      </c>
      <c r="I459" s="508">
        <v>146.98333333333335</v>
      </c>
      <c r="J459" s="508">
        <v>150.9666666666667</v>
      </c>
      <c r="K459" s="507">
        <v>143</v>
      </c>
      <c r="L459" s="507">
        <v>133.69999999999999</v>
      </c>
      <c r="M459" s="507">
        <v>46.319899999999997</v>
      </c>
    </row>
    <row r="460" spans="1:13">
      <c r="A460" s="254">
        <v>450</v>
      </c>
      <c r="B460" s="510" t="s">
        <v>179</v>
      </c>
      <c r="C460" s="507">
        <v>315.2</v>
      </c>
      <c r="D460" s="508">
        <v>317.71666666666664</v>
      </c>
      <c r="E460" s="508">
        <v>307.08333333333326</v>
      </c>
      <c r="F460" s="508">
        <v>298.96666666666664</v>
      </c>
      <c r="G460" s="508">
        <v>288.33333333333326</v>
      </c>
      <c r="H460" s="508">
        <v>325.83333333333326</v>
      </c>
      <c r="I460" s="508">
        <v>336.46666666666658</v>
      </c>
      <c r="J460" s="508">
        <v>344.58333333333326</v>
      </c>
      <c r="K460" s="507">
        <v>328.35</v>
      </c>
      <c r="L460" s="507">
        <v>309.60000000000002</v>
      </c>
      <c r="M460" s="507">
        <v>747.02207999999996</v>
      </c>
    </row>
    <row r="461" spans="1:13">
      <c r="A461" s="254">
        <v>451</v>
      </c>
      <c r="B461" s="510" t="s">
        <v>181</v>
      </c>
      <c r="C461" s="507">
        <v>107</v>
      </c>
      <c r="D461" s="508">
        <v>107.45</v>
      </c>
      <c r="E461" s="508">
        <v>104.25</v>
      </c>
      <c r="F461" s="508">
        <v>101.5</v>
      </c>
      <c r="G461" s="508">
        <v>98.3</v>
      </c>
      <c r="H461" s="508">
        <v>110.2</v>
      </c>
      <c r="I461" s="508">
        <v>113.40000000000002</v>
      </c>
      <c r="J461" s="508">
        <v>116.15</v>
      </c>
      <c r="K461" s="507">
        <v>110.65</v>
      </c>
      <c r="L461" s="507">
        <v>104.7</v>
      </c>
      <c r="M461" s="507">
        <v>518.04429000000005</v>
      </c>
    </row>
    <row r="462" spans="1:13">
      <c r="A462" s="254">
        <v>452</v>
      </c>
      <c r="B462" s="510" t="s">
        <v>770</v>
      </c>
      <c r="C462" s="507">
        <v>45.4</v>
      </c>
      <c r="D462" s="508">
        <v>46.25</v>
      </c>
      <c r="E462" s="508">
        <v>44.2</v>
      </c>
      <c r="F462" s="508">
        <v>43</v>
      </c>
      <c r="G462" s="508">
        <v>40.950000000000003</v>
      </c>
      <c r="H462" s="508">
        <v>47.45</v>
      </c>
      <c r="I462" s="508">
        <v>49.5</v>
      </c>
      <c r="J462" s="508">
        <v>50.7</v>
      </c>
      <c r="K462" s="507">
        <v>48.3</v>
      </c>
      <c r="L462" s="507">
        <v>45.05</v>
      </c>
      <c r="M462" s="507">
        <v>77.580680000000001</v>
      </c>
    </row>
    <row r="463" spans="1:13">
      <c r="A463" s="254">
        <v>453</v>
      </c>
      <c r="B463" s="510" t="s">
        <v>182</v>
      </c>
      <c r="C463" s="507">
        <v>706.75</v>
      </c>
      <c r="D463" s="508">
        <v>719.98333333333323</v>
      </c>
      <c r="E463" s="508">
        <v>689.01666666666642</v>
      </c>
      <c r="F463" s="508">
        <v>671.28333333333319</v>
      </c>
      <c r="G463" s="508">
        <v>640.31666666666638</v>
      </c>
      <c r="H463" s="508">
        <v>737.71666666666647</v>
      </c>
      <c r="I463" s="508">
        <v>768.68333333333339</v>
      </c>
      <c r="J463" s="508">
        <v>786.41666666666652</v>
      </c>
      <c r="K463" s="507">
        <v>750.95</v>
      </c>
      <c r="L463" s="507">
        <v>702.25</v>
      </c>
      <c r="M463" s="507">
        <v>195.56438</v>
      </c>
    </row>
    <row r="464" spans="1:13">
      <c r="A464" s="254">
        <v>454</v>
      </c>
      <c r="B464" s="510" t="s">
        <v>506</v>
      </c>
      <c r="C464" s="507">
        <v>3491.05</v>
      </c>
      <c r="D464" s="508">
        <v>3480.35</v>
      </c>
      <c r="E464" s="508">
        <v>3450.7</v>
      </c>
      <c r="F464" s="508">
        <v>3410.35</v>
      </c>
      <c r="G464" s="508">
        <v>3380.7</v>
      </c>
      <c r="H464" s="508">
        <v>3520.7</v>
      </c>
      <c r="I464" s="508">
        <v>3550.3500000000004</v>
      </c>
      <c r="J464" s="508">
        <v>3590.7</v>
      </c>
      <c r="K464" s="507">
        <v>3510</v>
      </c>
      <c r="L464" s="507">
        <v>3440</v>
      </c>
      <c r="M464" s="507">
        <v>0.10016</v>
      </c>
    </row>
    <row r="465" spans="1:13">
      <c r="A465" s="254">
        <v>455</v>
      </c>
      <c r="B465" s="510" t="s">
        <v>184</v>
      </c>
      <c r="C465" s="507">
        <v>988.15</v>
      </c>
      <c r="D465" s="508">
        <v>982.73333333333323</v>
      </c>
      <c r="E465" s="508">
        <v>966.96666666666647</v>
      </c>
      <c r="F465" s="508">
        <v>945.78333333333319</v>
      </c>
      <c r="G465" s="508">
        <v>930.01666666666642</v>
      </c>
      <c r="H465" s="508">
        <v>1003.9166666666665</v>
      </c>
      <c r="I465" s="508">
        <v>1019.6833333333332</v>
      </c>
      <c r="J465" s="508">
        <v>1040.8666666666666</v>
      </c>
      <c r="K465" s="507">
        <v>998.5</v>
      </c>
      <c r="L465" s="507">
        <v>961.55</v>
      </c>
      <c r="M465" s="507">
        <v>28.147469999999998</v>
      </c>
    </row>
    <row r="466" spans="1:13">
      <c r="A466" s="254">
        <v>456</v>
      </c>
      <c r="B466" s="510" t="s">
        <v>276</v>
      </c>
      <c r="C466" s="507">
        <v>152.94999999999999</v>
      </c>
      <c r="D466" s="508">
        <v>155.66666666666666</v>
      </c>
      <c r="E466" s="508">
        <v>148.93333333333331</v>
      </c>
      <c r="F466" s="508">
        <v>144.91666666666666</v>
      </c>
      <c r="G466" s="508">
        <v>138.18333333333331</v>
      </c>
      <c r="H466" s="508">
        <v>159.68333333333331</v>
      </c>
      <c r="I466" s="508">
        <v>166.41666666666666</v>
      </c>
      <c r="J466" s="508">
        <v>170.43333333333331</v>
      </c>
      <c r="K466" s="507">
        <v>162.4</v>
      </c>
      <c r="L466" s="507">
        <v>151.65</v>
      </c>
      <c r="M466" s="507">
        <v>12.963710000000001</v>
      </c>
    </row>
    <row r="467" spans="1:13">
      <c r="A467" s="254">
        <v>457</v>
      </c>
      <c r="B467" s="510" t="s">
        <v>164</v>
      </c>
      <c r="C467" s="507">
        <v>1017.9</v>
      </c>
      <c r="D467" s="508">
        <v>1013.1333333333333</v>
      </c>
      <c r="E467" s="508">
        <v>997.76666666666665</v>
      </c>
      <c r="F467" s="508">
        <v>977.63333333333333</v>
      </c>
      <c r="G467" s="508">
        <v>962.26666666666665</v>
      </c>
      <c r="H467" s="508">
        <v>1033.2666666666667</v>
      </c>
      <c r="I467" s="508">
        <v>1048.6333333333332</v>
      </c>
      <c r="J467" s="508">
        <v>1068.7666666666667</v>
      </c>
      <c r="K467" s="507">
        <v>1028.5</v>
      </c>
      <c r="L467" s="507">
        <v>993</v>
      </c>
      <c r="M467" s="507">
        <v>3.2016900000000001</v>
      </c>
    </row>
    <row r="468" spans="1:13">
      <c r="A468" s="254">
        <v>458</v>
      </c>
      <c r="B468" s="510" t="s">
        <v>507</v>
      </c>
      <c r="C468" s="507">
        <v>1402.35</v>
      </c>
      <c r="D468" s="508">
        <v>1414.3</v>
      </c>
      <c r="E468" s="508">
        <v>1363.1999999999998</v>
      </c>
      <c r="F468" s="508">
        <v>1324.05</v>
      </c>
      <c r="G468" s="508">
        <v>1272.9499999999998</v>
      </c>
      <c r="H468" s="508">
        <v>1453.4499999999998</v>
      </c>
      <c r="I468" s="508">
        <v>1504.5499999999997</v>
      </c>
      <c r="J468" s="508">
        <v>1543.6999999999998</v>
      </c>
      <c r="K468" s="507">
        <v>1465.4</v>
      </c>
      <c r="L468" s="507">
        <v>1375.15</v>
      </c>
      <c r="M468" s="507">
        <v>2.9516300000000002</v>
      </c>
    </row>
    <row r="469" spans="1:13">
      <c r="A469" s="254">
        <v>459</v>
      </c>
      <c r="B469" s="510" t="s">
        <v>508</v>
      </c>
      <c r="C469" s="507">
        <v>901.5</v>
      </c>
      <c r="D469" s="508">
        <v>902.05000000000007</v>
      </c>
      <c r="E469" s="508">
        <v>892.45000000000016</v>
      </c>
      <c r="F469" s="508">
        <v>883.40000000000009</v>
      </c>
      <c r="G469" s="508">
        <v>873.80000000000018</v>
      </c>
      <c r="H469" s="508">
        <v>911.10000000000014</v>
      </c>
      <c r="I469" s="508">
        <v>920.7</v>
      </c>
      <c r="J469" s="508">
        <v>929.75000000000011</v>
      </c>
      <c r="K469" s="507">
        <v>911.65</v>
      </c>
      <c r="L469" s="507">
        <v>893</v>
      </c>
      <c r="M469" s="507">
        <v>0.35122999999999999</v>
      </c>
    </row>
    <row r="470" spans="1:13">
      <c r="A470" s="254">
        <v>460</v>
      </c>
      <c r="B470" s="510" t="s">
        <v>509</v>
      </c>
      <c r="C470" s="507">
        <v>1278.6500000000001</v>
      </c>
      <c r="D470" s="508">
        <v>1278.95</v>
      </c>
      <c r="E470" s="508">
        <v>1261.9000000000001</v>
      </c>
      <c r="F470" s="508">
        <v>1245.1500000000001</v>
      </c>
      <c r="G470" s="508">
        <v>1228.1000000000001</v>
      </c>
      <c r="H470" s="508">
        <v>1295.7</v>
      </c>
      <c r="I470" s="508">
        <v>1312.7499999999998</v>
      </c>
      <c r="J470" s="508">
        <v>1329.5</v>
      </c>
      <c r="K470" s="507">
        <v>1296</v>
      </c>
      <c r="L470" s="507">
        <v>1262.2</v>
      </c>
      <c r="M470" s="507">
        <v>0.39007999999999998</v>
      </c>
    </row>
    <row r="471" spans="1:13">
      <c r="A471" s="254">
        <v>461</v>
      </c>
      <c r="B471" s="510" t="s">
        <v>185</v>
      </c>
      <c r="C471" s="507">
        <v>1456.9</v>
      </c>
      <c r="D471" s="508">
        <v>1460.2666666666667</v>
      </c>
      <c r="E471" s="508">
        <v>1441.6333333333332</v>
      </c>
      <c r="F471" s="508">
        <v>1426.3666666666666</v>
      </c>
      <c r="G471" s="508">
        <v>1407.7333333333331</v>
      </c>
      <c r="H471" s="508">
        <v>1475.5333333333333</v>
      </c>
      <c r="I471" s="508">
        <v>1494.166666666667</v>
      </c>
      <c r="J471" s="508">
        <v>1509.4333333333334</v>
      </c>
      <c r="K471" s="507">
        <v>1478.9</v>
      </c>
      <c r="L471" s="507">
        <v>1445</v>
      </c>
      <c r="M471" s="507">
        <v>9.4159000000000006</v>
      </c>
    </row>
    <row r="472" spans="1:13">
      <c r="A472" s="254">
        <v>462</v>
      </c>
      <c r="B472" s="510" t="s">
        <v>186</v>
      </c>
      <c r="C472" s="507">
        <v>2441.9</v>
      </c>
      <c r="D472" s="508">
        <v>2456.0500000000002</v>
      </c>
      <c r="E472" s="508">
        <v>2418.9000000000005</v>
      </c>
      <c r="F472" s="508">
        <v>2395.9000000000005</v>
      </c>
      <c r="G472" s="508">
        <v>2358.7500000000009</v>
      </c>
      <c r="H472" s="508">
        <v>2479.0500000000002</v>
      </c>
      <c r="I472" s="508">
        <v>2516.1999999999998</v>
      </c>
      <c r="J472" s="508">
        <v>2539.1999999999998</v>
      </c>
      <c r="K472" s="507">
        <v>2493.1999999999998</v>
      </c>
      <c r="L472" s="507">
        <v>2433.0500000000002</v>
      </c>
      <c r="M472" s="507">
        <v>2.1736900000000001</v>
      </c>
    </row>
    <row r="473" spans="1:13">
      <c r="A473" s="254">
        <v>463</v>
      </c>
      <c r="B473" s="510" t="s">
        <v>187</v>
      </c>
      <c r="C473" s="507">
        <v>417.9</v>
      </c>
      <c r="D473" s="508">
        <v>419.14999999999992</v>
      </c>
      <c r="E473" s="508">
        <v>411.89999999999986</v>
      </c>
      <c r="F473" s="508">
        <v>405.89999999999992</v>
      </c>
      <c r="G473" s="508">
        <v>398.64999999999986</v>
      </c>
      <c r="H473" s="508">
        <v>425.14999999999986</v>
      </c>
      <c r="I473" s="508">
        <v>432.4</v>
      </c>
      <c r="J473" s="508">
        <v>438.39999999999986</v>
      </c>
      <c r="K473" s="507">
        <v>426.4</v>
      </c>
      <c r="L473" s="507">
        <v>413.15</v>
      </c>
      <c r="M473" s="507">
        <v>20.119759999999999</v>
      </c>
    </row>
    <row r="474" spans="1:13">
      <c r="A474" s="254">
        <v>464</v>
      </c>
      <c r="B474" s="510" t="s">
        <v>510</v>
      </c>
      <c r="C474" s="507">
        <v>905.75</v>
      </c>
      <c r="D474" s="508">
        <v>912.7833333333333</v>
      </c>
      <c r="E474" s="508">
        <v>881.06666666666661</v>
      </c>
      <c r="F474" s="508">
        <v>856.38333333333333</v>
      </c>
      <c r="G474" s="508">
        <v>824.66666666666663</v>
      </c>
      <c r="H474" s="508">
        <v>937.46666666666658</v>
      </c>
      <c r="I474" s="508">
        <v>969.18333333333328</v>
      </c>
      <c r="J474" s="508">
        <v>993.86666666666656</v>
      </c>
      <c r="K474" s="507">
        <v>944.5</v>
      </c>
      <c r="L474" s="507">
        <v>888.1</v>
      </c>
      <c r="M474" s="507">
        <v>19.472280000000001</v>
      </c>
    </row>
    <row r="475" spans="1:13">
      <c r="A475" s="254">
        <v>465</v>
      </c>
      <c r="B475" s="510" t="s">
        <v>511</v>
      </c>
      <c r="C475" s="507">
        <v>14.05</v>
      </c>
      <c r="D475" s="508">
        <v>14.216666666666667</v>
      </c>
      <c r="E475" s="508">
        <v>13.833333333333334</v>
      </c>
      <c r="F475" s="508">
        <v>13.616666666666667</v>
      </c>
      <c r="G475" s="508">
        <v>13.233333333333334</v>
      </c>
      <c r="H475" s="508">
        <v>14.433333333333334</v>
      </c>
      <c r="I475" s="508">
        <v>14.816666666666666</v>
      </c>
      <c r="J475" s="508">
        <v>15.033333333333333</v>
      </c>
      <c r="K475" s="507">
        <v>14.6</v>
      </c>
      <c r="L475" s="507">
        <v>14</v>
      </c>
      <c r="M475" s="507">
        <v>109.23474</v>
      </c>
    </row>
    <row r="476" spans="1:13">
      <c r="A476" s="254">
        <v>466</v>
      </c>
      <c r="B476" s="510" t="s">
        <v>512</v>
      </c>
      <c r="C476" s="507">
        <v>1173</v>
      </c>
      <c r="D476" s="508">
        <v>1159.1499999999999</v>
      </c>
      <c r="E476" s="508">
        <v>1127.6499999999996</v>
      </c>
      <c r="F476" s="508">
        <v>1082.2999999999997</v>
      </c>
      <c r="G476" s="508">
        <v>1050.7999999999995</v>
      </c>
      <c r="H476" s="508">
        <v>1204.4999999999998</v>
      </c>
      <c r="I476" s="508">
        <v>1236.0000000000002</v>
      </c>
      <c r="J476" s="508">
        <v>1281.3499999999999</v>
      </c>
      <c r="K476" s="507">
        <v>1190.6500000000001</v>
      </c>
      <c r="L476" s="507">
        <v>1113.8</v>
      </c>
      <c r="M476" s="507">
        <v>5.1797399999999998</v>
      </c>
    </row>
    <row r="477" spans="1:13">
      <c r="A477" s="254">
        <v>467</v>
      </c>
      <c r="B477" s="510" t="s">
        <v>513</v>
      </c>
      <c r="C477" s="507">
        <v>13.1</v>
      </c>
      <c r="D477" s="508">
        <v>13.233333333333334</v>
      </c>
      <c r="E477" s="508">
        <v>12.866666666666669</v>
      </c>
      <c r="F477" s="508">
        <v>12.633333333333335</v>
      </c>
      <c r="G477" s="508">
        <v>12.266666666666669</v>
      </c>
      <c r="H477" s="508">
        <v>13.466666666666669</v>
      </c>
      <c r="I477" s="508">
        <v>13.833333333333336</v>
      </c>
      <c r="J477" s="508">
        <v>14.066666666666668</v>
      </c>
      <c r="K477" s="507">
        <v>13.6</v>
      </c>
      <c r="L477" s="507">
        <v>13</v>
      </c>
      <c r="M477" s="507">
        <v>69.721540000000005</v>
      </c>
    </row>
    <row r="478" spans="1:13">
      <c r="A478" s="254">
        <v>468</v>
      </c>
      <c r="B478" s="510" t="s">
        <v>514</v>
      </c>
      <c r="C478" s="507">
        <v>402.9</v>
      </c>
      <c r="D478" s="508">
        <v>407.56666666666666</v>
      </c>
      <c r="E478" s="508">
        <v>395.33333333333331</v>
      </c>
      <c r="F478" s="508">
        <v>387.76666666666665</v>
      </c>
      <c r="G478" s="508">
        <v>375.5333333333333</v>
      </c>
      <c r="H478" s="508">
        <v>415.13333333333333</v>
      </c>
      <c r="I478" s="508">
        <v>427.36666666666667</v>
      </c>
      <c r="J478" s="508">
        <v>434.93333333333334</v>
      </c>
      <c r="K478" s="507">
        <v>419.8</v>
      </c>
      <c r="L478" s="507">
        <v>400</v>
      </c>
      <c r="M478" s="507">
        <v>1.8990899999999999</v>
      </c>
    </row>
    <row r="479" spans="1:13">
      <c r="A479" s="254">
        <v>469</v>
      </c>
      <c r="B479" s="510" t="s">
        <v>193</v>
      </c>
      <c r="C479" s="507">
        <v>624.9</v>
      </c>
      <c r="D479" s="508">
        <v>624.61666666666667</v>
      </c>
      <c r="E479" s="508">
        <v>611.5333333333333</v>
      </c>
      <c r="F479" s="508">
        <v>598.16666666666663</v>
      </c>
      <c r="G479" s="508">
        <v>585.08333333333326</v>
      </c>
      <c r="H479" s="508">
        <v>637.98333333333335</v>
      </c>
      <c r="I479" s="508">
        <v>651.06666666666661</v>
      </c>
      <c r="J479" s="508">
        <v>664.43333333333339</v>
      </c>
      <c r="K479" s="507">
        <v>637.70000000000005</v>
      </c>
      <c r="L479" s="507">
        <v>611.25</v>
      </c>
      <c r="M479" s="507">
        <v>105.66829</v>
      </c>
    </row>
    <row r="480" spans="1:13">
      <c r="A480" s="254">
        <v>470</v>
      </c>
      <c r="B480" s="510" t="s">
        <v>190</v>
      </c>
      <c r="C480" s="507">
        <v>244</v>
      </c>
      <c r="D480" s="508">
        <v>245.26666666666665</v>
      </c>
      <c r="E480" s="508">
        <v>240.93333333333331</v>
      </c>
      <c r="F480" s="508">
        <v>237.86666666666665</v>
      </c>
      <c r="G480" s="508">
        <v>233.5333333333333</v>
      </c>
      <c r="H480" s="508">
        <v>248.33333333333331</v>
      </c>
      <c r="I480" s="508">
        <v>252.66666666666669</v>
      </c>
      <c r="J480" s="508">
        <v>255.73333333333332</v>
      </c>
      <c r="K480" s="507">
        <v>249.6</v>
      </c>
      <c r="L480" s="507">
        <v>242.2</v>
      </c>
      <c r="M480" s="507">
        <v>4.8950899999999997</v>
      </c>
    </row>
    <row r="481" spans="1:13">
      <c r="A481" s="254">
        <v>471</v>
      </c>
      <c r="B481" s="510" t="s">
        <v>784</v>
      </c>
      <c r="C481" s="507">
        <v>34.25</v>
      </c>
      <c r="D481" s="508">
        <v>34.716666666666669</v>
      </c>
      <c r="E481" s="508">
        <v>33.533333333333339</v>
      </c>
      <c r="F481" s="508">
        <v>32.81666666666667</v>
      </c>
      <c r="G481" s="508">
        <v>31.63333333333334</v>
      </c>
      <c r="H481" s="508">
        <v>35.433333333333337</v>
      </c>
      <c r="I481" s="508">
        <v>36.616666666666674</v>
      </c>
      <c r="J481" s="508">
        <v>37.333333333333336</v>
      </c>
      <c r="K481" s="507">
        <v>35.9</v>
      </c>
      <c r="L481" s="507">
        <v>34</v>
      </c>
      <c r="M481" s="507">
        <v>33.011389999999999</v>
      </c>
    </row>
    <row r="482" spans="1:13">
      <c r="A482" s="254">
        <v>472</v>
      </c>
      <c r="B482" s="510" t="s">
        <v>191</v>
      </c>
      <c r="C482" s="507">
        <v>6697.4</v>
      </c>
      <c r="D482" s="508">
        <v>6727.1333333333341</v>
      </c>
      <c r="E482" s="508">
        <v>6630.2666666666682</v>
      </c>
      <c r="F482" s="508">
        <v>6563.1333333333341</v>
      </c>
      <c r="G482" s="508">
        <v>6466.2666666666682</v>
      </c>
      <c r="H482" s="508">
        <v>6794.2666666666682</v>
      </c>
      <c r="I482" s="508">
        <v>6891.133333333335</v>
      </c>
      <c r="J482" s="508">
        <v>6958.2666666666682</v>
      </c>
      <c r="K482" s="507">
        <v>6824</v>
      </c>
      <c r="L482" s="507">
        <v>6660</v>
      </c>
      <c r="M482" s="507">
        <v>4.8303700000000003</v>
      </c>
    </row>
    <row r="483" spans="1:13">
      <c r="A483" s="254">
        <v>473</v>
      </c>
      <c r="B483" s="510" t="s">
        <v>192</v>
      </c>
      <c r="C483" s="507">
        <v>37.549999999999997</v>
      </c>
      <c r="D483" s="508">
        <v>37.833333333333336</v>
      </c>
      <c r="E483" s="508">
        <v>36.81666666666667</v>
      </c>
      <c r="F483" s="508">
        <v>36.083333333333336</v>
      </c>
      <c r="G483" s="508">
        <v>35.06666666666667</v>
      </c>
      <c r="H483" s="508">
        <v>38.56666666666667</v>
      </c>
      <c r="I483" s="508">
        <v>39.583333333333336</v>
      </c>
      <c r="J483" s="508">
        <v>40.31666666666667</v>
      </c>
      <c r="K483" s="507">
        <v>38.85</v>
      </c>
      <c r="L483" s="507">
        <v>37.1</v>
      </c>
      <c r="M483" s="507">
        <v>91.918949999999995</v>
      </c>
    </row>
    <row r="484" spans="1:13">
      <c r="A484" s="254">
        <v>474</v>
      </c>
      <c r="B484" s="510" t="s">
        <v>189</v>
      </c>
      <c r="C484" s="507">
        <v>1228.4000000000001</v>
      </c>
      <c r="D484" s="508">
        <v>1233.0333333333335</v>
      </c>
      <c r="E484" s="508">
        <v>1213.3166666666671</v>
      </c>
      <c r="F484" s="508">
        <v>1198.2333333333336</v>
      </c>
      <c r="G484" s="508">
        <v>1178.5166666666671</v>
      </c>
      <c r="H484" s="508">
        <v>1248.116666666667</v>
      </c>
      <c r="I484" s="508">
        <v>1267.8333333333337</v>
      </c>
      <c r="J484" s="508">
        <v>1282.916666666667</v>
      </c>
      <c r="K484" s="507">
        <v>1252.75</v>
      </c>
      <c r="L484" s="507">
        <v>1217.95</v>
      </c>
      <c r="M484" s="507">
        <v>8.0890599999999999</v>
      </c>
    </row>
    <row r="485" spans="1:13">
      <c r="A485" s="254">
        <v>475</v>
      </c>
      <c r="B485" s="510" t="s">
        <v>141</v>
      </c>
      <c r="C485" s="507">
        <v>555.54999999999995</v>
      </c>
      <c r="D485" s="508">
        <v>560.01666666666654</v>
      </c>
      <c r="E485" s="508">
        <v>546.3833333333331</v>
      </c>
      <c r="F485" s="508">
        <v>537.21666666666658</v>
      </c>
      <c r="G485" s="508">
        <v>523.58333333333314</v>
      </c>
      <c r="H485" s="508">
        <v>569.18333333333305</v>
      </c>
      <c r="I485" s="508">
        <v>582.81666666666649</v>
      </c>
      <c r="J485" s="508">
        <v>591.98333333333301</v>
      </c>
      <c r="K485" s="507">
        <v>573.65</v>
      </c>
      <c r="L485" s="507">
        <v>550.85</v>
      </c>
      <c r="M485" s="507">
        <v>32.051679999999998</v>
      </c>
    </row>
    <row r="486" spans="1:13">
      <c r="A486" s="254">
        <v>476</v>
      </c>
      <c r="B486" s="510" t="s">
        <v>277</v>
      </c>
      <c r="C486" s="507">
        <v>225.55</v>
      </c>
      <c r="D486" s="508">
        <v>225.4666666666667</v>
      </c>
      <c r="E486" s="508">
        <v>223.53333333333339</v>
      </c>
      <c r="F486" s="508">
        <v>221.51666666666668</v>
      </c>
      <c r="G486" s="508">
        <v>219.58333333333337</v>
      </c>
      <c r="H486" s="508">
        <v>227.48333333333341</v>
      </c>
      <c r="I486" s="508">
        <v>229.41666666666669</v>
      </c>
      <c r="J486" s="508">
        <v>231.43333333333342</v>
      </c>
      <c r="K486" s="507">
        <v>227.4</v>
      </c>
      <c r="L486" s="507">
        <v>223.45</v>
      </c>
      <c r="M486" s="507">
        <v>6.1933400000000001</v>
      </c>
    </row>
    <row r="487" spans="1:13">
      <c r="A487" s="254">
        <v>477</v>
      </c>
      <c r="B487" s="510" t="s">
        <v>515</v>
      </c>
      <c r="C487" s="507">
        <v>2812.5</v>
      </c>
      <c r="D487" s="508">
        <v>2793.4333333333329</v>
      </c>
      <c r="E487" s="508">
        <v>2749.9666666666658</v>
      </c>
      <c r="F487" s="508">
        <v>2687.4333333333329</v>
      </c>
      <c r="G487" s="508">
        <v>2643.9666666666658</v>
      </c>
      <c r="H487" s="508">
        <v>2855.9666666666658</v>
      </c>
      <c r="I487" s="508">
        <v>2899.4333333333329</v>
      </c>
      <c r="J487" s="508">
        <v>2961.9666666666658</v>
      </c>
      <c r="K487" s="507">
        <v>2836.9</v>
      </c>
      <c r="L487" s="507">
        <v>2730.9</v>
      </c>
      <c r="M487" s="507">
        <v>0.13472000000000001</v>
      </c>
    </row>
    <row r="488" spans="1:13">
      <c r="A488" s="254">
        <v>478</v>
      </c>
      <c r="B488" s="510" t="s">
        <v>516</v>
      </c>
      <c r="C488" s="507">
        <v>402.9</v>
      </c>
      <c r="D488" s="508">
        <v>405.16666666666669</v>
      </c>
      <c r="E488" s="508">
        <v>397.83333333333337</v>
      </c>
      <c r="F488" s="508">
        <v>392.76666666666671</v>
      </c>
      <c r="G488" s="508">
        <v>385.43333333333339</v>
      </c>
      <c r="H488" s="508">
        <v>410.23333333333335</v>
      </c>
      <c r="I488" s="508">
        <v>417.56666666666672</v>
      </c>
      <c r="J488" s="508">
        <v>422.63333333333333</v>
      </c>
      <c r="K488" s="507">
        <v>412.5</v>
      </c>
      <c r="L488" s="507">
        <v>400.1</v>
      </c>
      <c r="M488" s="507">
        <v>4.47689</v>
      </c>
    </row>
    <row r="489" spans="1:13">
      <c r="A489" s="254">
        <v>479</v>
      </c>
      <c r="B489" s="510" t="s">
        <v>517</v>
      </c>
      <c r="C489" s="507">
        <v>258.10000000000002</v>
      </c>
      <c r="D489" s="508">
        <v>256.9666666666667</v>
      </c>
      <c r="E489" s="508">
        <v>252.83333333333337</v>
      </c>
      <c r="F489" s="508">
        <v>247.56666666666666</v>
      </c>
      <c r="G489" s="508">
        <v>243.43333333333334</v>
      </c>
      <c r="H489" s="508">
        <v>262.23333333333341</v>
      </c>
      <c r="I489" s="508">
        <v>266.36666666666673</v>
      </c>
      <c r="J489" s="508">
        <v>271.63333333333344</v>
      </c>
      <c r="K489" s="507">
        <v>261.10000000000002</v>
      </c>
      <c r="L489" s="507">
        <v>251.7</v>
      </c>
      <c r="M489" s="507">
        <v>5.8648999999999996</v>
      </c>
    </row>
    <row r="490" spans="1:13">
      <c r="A490" s="254">
        <v>480</v>
      </c>
      <c r="B490" s="510" t="s">
        <v>518</v>
      </c>
      <c r="C490" s="507">
        <v>3435</v>
      </c>
      <c r="D490" s="508">
        <v>3445</v>
      </c>
      <c r="E490" s="508">
        <v>3410.05</v>
      </c>
      <c r="F490" s="508">
        <v>3385.1000000000004</v>
      </c>
      <c r="G490" s="508">
        <v>3350.1500000000005</v>
      </c>
      <c r="H490" s="508">
        <v>3469.95</v>
      </c>
      <c r="I490" s="508">
        <v>3504.8999999999996</v>
      </c>
      <c r="J490" s="508">
        <v>3529.8499999999995</v>
      </c>
      <c r="K490" s="507">
        <v>3479.95</v>
      </c>
      <c r="L490" s="507">
        <v>3420.05</v>
      </c>
      <c r="M490" s="507">
        <v>6.1069999999999999E-2</v>
      </c>
    </row>
    <row r="491" spans="1:13">
      <c r="A491" s="254">
        <v>481</v>
      </c>
      <c r="B491" s="510" t="s">
        <v>519</v>
      </c>
      <c r="C491" s="507">
        <v>3865.25</v>
      </c>
      <c r="D491" s="508">
        <v>3858.4333333333329</v>
      </c>
      <c r="E491" s="508">
        <v>3776.8666666666659</v>
      </c>
      <c r="F491" s="508">
        <v>3688.4833333333331</v>
      </c>
      <c r="G491" s="508">
        <v>3606.9166666666661</v>
      </c>
      <c r="H491" s="508">
        <v>3946.8166666666657</v>
      </c>
      <c r="I491" s="508">
        <v>4028.3833333333323</v>
      </c>
      <c r="J491" s="508">
        <v>4116.7666666666655</v>
      </c>
      <c r="K491" s="507">
        <v>3940</v>
      </c>
      <c r="L491" s="507">
        <v>3770.05</v>
      </c>
      <c r="M491" s="507">
        <v>0.60553999999999997</v>
      </c>
    </row>
    <row r="492" spans="1:13">
      <c r="A492" s="254">
        <v>482</v>
      </c>
      <c r="B492" s="510" t="s">
        <v>520</v>
      </c>
      <c r="C492" s="507">
        <v>52.25</v>
      </c>
      <c r="D492" s="508">
        <v>52.483333333333327</v>
      </c>
      <c r="E492" s="508">
        <v>51.566666666666656</v>
      </c>
      <c r="F492" s="508">
        <v>50.883333333333326</v>
      </c>
      <c r="G492" s="508">
        <v>49.966666666666654</v>
      </c>
      <c r="H492" s="508">
        <v>53.166666666666657</v>
      </c>
      <c r="I492" s="508">
        <v>54.083333333333329</v>
      </c>
      <c r="J492" s="508">
        <v>54.766666666666659</v>
      </c>
      <c r="K492" s="507">
        <v>53.4</v>
      </c>
      <c r="L492" s="507">
        <v>51.8</v>
      </c>
      <c r="M492" s="507">
        <v>11.87269</v>
      </c>
    </row>
    <row r="493" spans="1:13">
      <c r="A493" s="254">
        <v>483</v>
      </c>
      <c r="B493" s="510" t="s">
        <v>521</v>
      </c>
      <c r="C493" s="507">
        <v>1195.4000000000001</v>
      </c>
      <c r="D493" s="508">
        <v>1189.1166666666668</v>
      </c>
      <c r="E493" s="508">
        <v>1176.2833333333335</v>
      </c>
      <c r="F493" s="508">
        <v>1157.1666666666667</v>
      </c>
      <c r="G493" s="508">
        <v>1144.3333333333335</v>
      </c>
      <c r="H493" s="508">
        <v>1208.2333333333336</v>
      </c>
      <c r="I493" s="508">
        <v>1221.0666666666666</v>
      </c>
      <c r="J493" s="508">
        <v>1240.1833333333336</v>
      </c>
      <c r="K493" s="507">
        <v>1201.95</v>
      </c>
      <c r="L493" s="507">
        <v>1170</v>
      </c>
      <c r="M493" s="507">
        <v>0.79823</v>
      </c>
    </row>
    <row r="494" spans="1:13">
      <c r="A494" s="254">
        <v>484</v>
      </c>
      <c r="B494" s="510" t="s">
        <v>278</v>
      </c>
      <c r="C494" s="507">
        <v>408.85</v>
      </c>
      <c r="D494" s="508">
        <v>409.33333333333331</v>
      </c>
      <c r="E494" s="508">
        <v>403.71666666666664</v>
      </c>
      <c r="F494" s="508">
        <v>398.58333333333331</v>
      </c>
      <c r="G494" s="508">
        <v>392.96666666666664</v>
      </c>
      <c r="H494" s="508">
        <v>414.46666666666664</v>
      </c>
      <c r="I494" s="508">
        <v>420.08333333333331</v>
      </c>
      <c r="J494" s="508">
        <v>425.21666666666664</v>
      </c>
      <c r="K494" s="507">
        <v>414.95</v>
      </c>
      <c r="L494" s="507">
        <v>404.2</v>
      </c>
      <c r="M494" s="507">
        <v>0.52941000000000005</v>
      </c>
    </row>
    <row r="495" spans="1:13">
      <c r="A495" s="254">
        <v>485</v>
      </c>
      <c r="B495" s="510" t="s">
        <v>522</v>
      </c>
      <c r="C495" s="507">
        <v>993.2</v>
      </c>
      <c r="D495" s="508">
        <v>994.7166666666667</v>
      </c>
      <c r="E495" s="508">
        <v>978.48333333333335</v>
      </c>
      <c r="F495" s="508">
        <v>963.76666666666665</v>
      </c>
      <c r="G495" s="508">
        <v>947.5333333333333</v>
      </c>
      <c r="H495" s="508">
        <v>1009.4333333333334</v>
      </c>
      <c r="I495" s="508">
        <v>1025.6666666666667</v>
      </c>
      <c r="J495" s="508">
        <v>1040.3833333333334</v>
      </c>
      <c r="K495" s="507">
        <v>1010.95</v>
      </c>
      <c r="L495" s="507">
        <v>980</v>
      </c>
      <c r="M495" s="507">
        <v>4.4037199999999999</v>
      </c>
    </row>
    <row r="496" spans="1:13">
      <c r="A496" s="254">
        <v>486</v>
      </c>
      <c r="B496" s="510" t="s">
        <v>523</v>
      </c>
      <c r="C496" s="507">
        <v>1669.9</v>
      </c>
      <c r="D496" s="508">
        <v>1687.6333333333332</v>
      </c>
      <c r="E496" s="508">
        <v>1640.2666666666664</v>
      </c>
      <c r="F496" s="508">
        <v>1610.6333333333332</v>
      </c>
      <c r="G496" s="508">
        <v>1563.2666666666664</v>
      </c>
      <c r="H496" s="508">
        <v>1717.2666666666664</v>
      </c>
      <c r="I496" s="508">
        <v>1764.6333333333332</v>
      </c>
      <c r="J496" s="508">
        <v>1794.2666666666664</v>
      </c>
      <c r="K496" s="507">
        <v>1735</v>
      </c>
      <c r="L496" s="507">
        <v>1658</v>
      </c>
      <c r="M496" s="507">
        <v>2.2389700000000001</v>
      </c>
    </row>
    <row r="497" spans="1:13">
      <c r="A497" s="254">
        <v>487</v>
      </c>
      <c r="B497" s="510" t="s">
        <v>524</v>
      </c>
      <c r="C497" s="507">
        <v>1447.15</v>
      </c>
      <c r="D497" s="508">
        <v>1442</v>
      </c>
      <c r="E497" s="508">
        <v>1424</v>
      </c>
      <c r="F497" s="508">
        <v>1400.85</v>
      </c>
      <c r="G497" s="508">
        <v>1382.85</v>
      </c>
      <c r="H497" s="508">
        <v>1465.15</v>
      </c>
      <c r="I497" s="508">
        <v>1483.15</v>
      </c>
      <c r="J497" s="508">
        <v>1506.3000000000002</v>
      </c>
      <c r="K497" s="507">
        <v>1460</v>
      </c>
      <c r="L497" s="507">
        <v>1418.85</v>
      </c>
      <c r="M497" s="507">
        <v>0.75417000000000001</v>
      </c>
    </row>
    <row r="498" spans="1:13">
      <c r="A498" s="254">
        <v>488</v>
      </c>
      <c r="B498" s="510" t="s">
        <v>118</v>
      </c>
      <c r="C498" s="507">
        <v>10.1</v>
      </c>
      <c r="D498" s="508">
        <v>10.216666666666667</v>
      </c>
      <c r="E498" s="508">
        <v>9.7833333333333332</v>
      </c>
      <c r="F498" s="508">
        <v>9.4666666666666668</v>
      </c>
      <c r="G498" s="508">
        <v>9.0333333333333332</v>
      </c>
      <c r="H498" s="508">
        <v>10.533333333333333</v>
      </c>
      <c r="I498" s="508">
        <v>10.966666666666667</v>
      </c>
      <c r="J498" s="508">
        <v>11.283333333333333</v>
      </c>
      <c r="K498" s="507">
        <v>10.65</v>
      </c>
      <c r="L498" s="507">
        <v>9.9</v>
      </c>
      <c r="M498" s="507">
        <v>2589.2082099999998</v>
      </c>
    </row>
    <row r="499" spans="1:13">
      <c r="A499" s="254">
        <v>489</v>
      </c>
      <c r="B499" s="510" t="s">
        <v>195</v>
      </c>
      <c r="C499" s="507">
        <v>1040.9000000000001</v>
      </c>
      <c r="D499" s="508">
        <v>1043.3500000000001</v>
      </c>
      <c r="E499" s="508">
        <v>1028.7500000000002</v>
      </c>
      <c r="F499" s="508">
        <v>1016.6000000000001</v>
      </c>
      <c r="G499" s="508">
        <v>1002.0000000000002</v>
      </c>
      <c r="H499" s="508">
        <v>1055.5000000000002</v>
      </c>
      <c r="I499" s="508">
        <v>1070.1000000000001</v>
      </c>
      <c r="J499" s="508">
        <v>1082.2500000000002</v>
      </c>
      <c r="K499" s="507">
        <v>1057.95</v>
      </c>
      <c r="L499" s="507">
        <v>1031.2</v>
      </c>
      <c r="M499" s="507">
        <v>10.52726</v>
      </c>
    </row>
    <row r="500" spans="1:13">
      <c r="A500" s="254">
        <v>490</v>
      </c>
      <c r="B500" s="510" t="s">
        <v>525</v>
      </c>
      <c r="C500" s="507">
        <v>6424.6</v>
      </c>
      <c r="D500" s="508">
        <v>6386.166666666667</v>
      </c>
      <c r="E500" s="508">
        <v>6288.4333333333343</v>
      </c>
      <c r="F500" s="508">
        <v>6152.2666666666673</v>
      </c>
      <c r="G500" s="508">
        <v>6054.5333333333347</v>
      </c>
      <c r="H500" s="508">
        <v>6522.3333333333339</v>
      </c>
      <c r="I500" s="508">
        <v>6620.0666666666657</v>
      </c>
      <c r="J500" s="508">
        <v>6756.2333333333336</v>
      </c>
      <c r="K500" s="507">
        <v>6483.9</v>
      </c>
      <c r="L500" s="507">
        <v>6250</v>
      </c>
      <c r="M500" s="507">
        <v>2.707E-2</v>
      </c>
    </row>
    <row r="501" spans="1:13">
      <c r="A501" s="254">
        <v>491</v>
      </c>
      <c r="B501" s="510" t="s">
        <v>526</v>
      </c>
      <c r="C501" s="507">
        <v>133.44999999999999</v>
      </c>
      <c r="D501" s="508">
        <v>135</v>
      </c>
      <c r="E501" s="508">
        <v>130.1</v>
      </c>
      <c r="F501" s="508">
        <v>126.75</v>
      </c>
      <c r="G501" s="508">
        <v>121.85</v>
      </c>
      <c r="H501" s="508">
        <v>138.35</v>
      </c>
      <c r="I501" s="508">
        <v>143.24999999999997</v>
      </c>
      <c r="J501" s="508">
        <v>146.6</v>
      </c>
      <c r="K501" s="507">
        <v>139.9</v>
      </c>
      <c r="L501" s="507">
        <v>131.65</v>
      </c>
      <c r="M501" s="507">
        <v>8.7400900000000004</v>
      </c>
    </row>
    <row r="502" spans="1:13">
      <c r="A502" s="254">
        <v>492</v>
      </c>
      <c r="B502" s="510" t="s">
        <v>527</v>
      </c>
      <c r="C502" s="507">
        <v>72.45</v>
      </c>
      <c r="D502" s="508">
        <v>72.883333333333326</v>
      </c>
      <c r="E502" s="508">
        <v>70.766666666666652</v>
      </c>
      <c r="F502" s="508">
        <v>69.083333333333329</v>
      </c>
      <c r="G502" s="508">
        <v>66.966666666666654</v>
      </c>
      <c r="H502" s="508">
        <v>74.566666666666649</v>
      </c>
      <c r="I502" s="508">
        <v>76.683333333333323</v>
      </c>
      <c r="J502" s="508">
        <v>78.366666666666646</v>
      </c>
      <c r="K502" s="507">
        <v>75</v>
      </c>
      <c r="L502" s="507">
        <v>71.2</v>
      </c>
      <c r="M502" s="507">
        <v>10.531330000000001</v>
      </c>
    </row>
    <row r="503" spans="1:13">
      <c r="A503" s="254">
        <v>493</v>
      </c>
      <c r="B503" s="510" t="s">
        <v>771</v>
      </c>
      <c r="C503" s="507">
        <v>520.9</v>
      </c>
      <c r="D503" s="508">
        <v>519.6</v>
      </c>
      <c r="E503" s="508">
        <v>512.20000000000005</v>
      </c>
      <c r="F503" s="508">
        <v>503.5</v>
      </c>
      <c r="G503" s="508">
        <v>496.1</v>
      </c>
      <c r="H503" s="508">
        <v>528.30000000000007</v>
      </c>
      <c r="I503" s="508">
        <v>535.69999999999993</v>
      </c>
      <c r="J503" s="508">
        <v>544.40000000000009</v>
      </c>
      <c r="K503" s="507">
        <v>527</v>
      </c>
      <c r="L503" s="507">
        <v>510.9</v>
      </c>
      <c r="M503" s="507">
        <v>2.1981700000000002</v>
      </c>
    </row>
    <row r="504" spans="1:13">
      <c r="A504" s="254">
        <v>494</v>
      </c>
      <c r="B504" s="510" t="s">
        <v>528</v>
      </c>
      <c r="C504" s="507">
        <v>2404.9499999999998</v>
      </c>
      <c r="D504" s="508">
        <v>2404.65</v>
      </c>
      <c r="E504" s="508">
        <v>2389.3000000000002</v>
      </c>
      <c r="F504" s="508">
        <v>2373.65</v>
      </c>
      <c r="G504" s="508">
        <v>2358.3000000000002</v>
      </c>
      <c r="H504" s="508">
        <v>2420.3000000000002</v>
      </c>
      <c r="I504" s="508">
        <v>2435.6499999999996</v>
      </c>
      <c r="J504" s="508">
        <v>2451.3000000000002</v>
      </c>
      <c r="K504" s="507">
        <v>2420</v>
      </c>
      <c r="L504" s="507">
        <v>2389</v>
      </c>
      <c r="M504" s="507">
        <v>0.29198000000000002</v>
      </c>
    </row>
    <row r="505" spans="1:13">
      <c r="A505" s="254">
        <v>495</v>
      </c>
      <c r="B505" s="510" t="s">
        <v>196</v>
      </c>
      <c r="C505" s="507">
        <v>419.2</v>
      </c>
      <c r="D505" s="508">
        <v>417.34999999999997</v>
      </c>
      <c r="E505" s="508">
        <v>411.89999999999992</v>
      </c>
      <c r="F505" s="508">
        <v>404.59999999999997</v>
      </c>
      <c r="G505" s="508">
        <v>399.14999999999992</v>
      </c>
      <c r="H505" s="508">
        <v>424.64999999999992</v>
      </c>
      <c r="I505" s="508">
        <v>430.09999999999997</v>
      </c>
      <c r="J505" s="508">
        <v>437.39999999999992</v>
      </c>
      <c r="K505" s="507">
        <v>422.8</v>
      </c>
      <c r="L505" s="507">
        <v>410.05</v>
      </c>
      <c r="M505" s="507">
        <v>119.05629</v>
      </c>
    </row>
    <row r="506" spans="1:13">
      <c r="A506" s="254">
        <v>496</v>
      </c>
      <c r="B506" s="510" t="s">
        <v>529</v>
      </c>
      <c r="C506" s="507">
        <v>492.7</v>
      </c>
      <c r="D506" s="508">
        <v>495.40000000000003</v>
      </c>
      <c r="E506" s="508">
        <v>484.30000000000007</v>
      </c>
      <c r="F506" s="508">
        <v>475.90000000000003</v>
      </c>
      <c r="G506" s="508">
        <v>464.80000000000007</v>
      </c>
      <c r="H506" s="508">
        <v>503.80000000000007</v>
      </c>
      <c r="I506" s="508">
        <v>514.90000000000009</v>
      </c>
      <c r="J506" s="508">
        <v>523.30000000000007</v>
      </c>
      <c r="K506" s="507">
        <v>506.5</v>
      </c>
      <c r="L506" s="507">
        <v>487</v>
      </c>
      <c r="M506" s="507">
        <v>8.6885999999999992</v>
      </c>
    </row>
    <row r="507" spans="1:13">
      <c r="A507" s="254">
        <v>497</v>
      </c>
      <c r="B507" s="510" t="s">
        <v>197</v>
      </c>
      <c r="C507" s="507">
        <v>16.05</v>
      </c>
      <c r="D507" s="508">
        <v>16.133333333333336</v>
      </c>
      <c r="E507" s="508">
        <v>15.866666666666674</v>
      </c>
      <c r="F507" s="508">
        <v>15.683333333333337</v>
      </c>
      <c r="G507" s="508">
        <v>15.416666666666675</v>
      </c>
      <c r="H507" s="508">
        <v>16.316666666666674</v>
      </c>
      <c r="I507" s="508">
        <v>16.583333333333332</v>
      </c>
      <c r="J507" s="508">
        <v>16.766666666666673</v>
      </c>
      <c r="K507" s="507">
        <v>16.399999999999999</v>
      </c>
      <c r="L507" s="507">
        <v>15.95</v>
      </c>
      <c r="M507" s="507">
        <v>772.45065999999997</v>
      </c>
    </row>
    <row r="508" spans="1:13">
      <c r="A508" s="254">
        <v>498</v>
      </c>
      <c r="B508" s="510" t="s">
        <v>198</v>
      </c>
      <c r="C508" s="507">
        <v>220.35</v>
      </c>
      <c r="D508" s="508">
        <v>221.11666666666667</v>
      </c>
      <c r="E508" s="508">
        <v>214.23333333333335</v>
      </c>
      <c r="F508" s="508">
        <v>208.11666666666667</v>
      </c>
      <c r="G508" s="508">
        <v>201.23333333333335</v>
      </c>
      <c r="H508" s="508">
        <v>227.23333333333335</v>
      </c>
      <c r="I508" s="508">
        <v>234.11666666666667</v>
      </c>
      <c r="J508" s="508">
        <v>240.23333333333335</v>
      </c>
      <c r="K508" s="507">
        <v>228</v>
      </c>
      <c r="L508" s="507">
        <v>215</v>
      </c>
      <c r="M508" s="507">
        <v>111.73032000000001</v>
      </c>
    </row>
    <row r="509" spans="1:13">
      <c r="A509" s="254">
        <v>499</v>
      </c>
      <c r="B509" s="510" t="s">
        <v>530</v>
      </c>
      <c r="C509" s="507">
        <v>274.7</v>
      </c>
      <c r="D509" s="508">
        <v>277.16666666666669</v>
      </c>
      <c r="E509" s="508">
        <v>268.83333333333337</v>
      </c>
      <c r="F509" s="508">
        <v>262.9666666666667</v>
      </c>
      <c r="G509" s="508">
        <v>254.63333333333338</v>
      </c>
      <c r="H509" s="508">
        <v>283.03333333333336</v>
      </c>
      <c r="I509" s="508">
        <v>291.36666666666673</v>
      </c>
      <c r="J509" s="508">
        <v>297.23333333333335</v>
      </c>
      <c r="K509" s="507">
        <v>285.5</v>
      </c>
      <c r="L509" s="507">
        <v>271.3</v>
      </c>
      <c r="M509" s="507">
        <v>3.5888200000000001</v>
      </c>
    </row>
    <row r="510" spans="1:13">
      <c r="A510" s="254">
        <v>500</v>
      </c>
      <c r="B510" s="510" t="s">
        <v>531</v>
      </c>
      <c r="C510" s="507">
        <v>1887.05</v>
      </c>
      <c r="D510" s="508">
        <v>1893.6833333333334</v>
      </c>
      <c r="E510" s="508">
        <v>1867.3666666666668</v>
      </c>
      <c r="F510" s="508">
        <v>1847.6833333333334</v>
      </c>
      <c r="G510" s="508">
        <v>1821.3666666666668</v>
      </c>
      <c r="H510" s="508">
        <v>1913.3666666666668</v>
      </c>
      <c r="I510" s="508">
        <v>1939.6833333333334</v>
      </c>
      <c r="J510" s="508">
        <v>1959.3666666666668</v>
      </c>
      <c r="K510" s="507">
        <v>1920</v>
      </c>
      <c r="L510" s="507">
        <v>1874</v>
      </c>
      <c r="M510" s="507">
        <v>1.60199</v>
      </c>
    </row>
    <row r="511" spans="1:13">
      <c r="A511" s="254">
        <v>501</v>
      </c>
      <c r="B511" s="510" t="s">
        <v>741</v>
      </c>
      <c r="C511" s="507">
        <v>967.1</v>
      </c>
      <c r="D511" s="508">
        <v>973.69999999999993</v>
      </c>
      <c r="E511" s="508">
        <v>953.39999999999986</v>
      </c>
      <c r="F511" s="508">
        <v>939.69999999999993</v>
      </c>
      <c r="G511" s="508">
        <v>919.39999999999986</v>
      </c>
      <c r="H511" s="508">
        <v>987.39999999999986</v>
      </c>
      <c r="I511" s="508">
        <v>1007.6999999999998</v>
      </c>
      <c r="J511" s="508">
        <v>1021.3999999999999</v>
      </c>
      <c r="K511" s="507">
        <v>994</v>
      </c>
      <c r="L511" s="507">
        <v>960</v>
      </c>
      <c r="M511" s="507">
        <v>0.25803999999999999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50"/>
      <c r="B5" s="550"/>
      <c r="C5" s="551"/>
      <c r="D5" s="551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52" t="s">
        <v>533</v>
      </c>
      <c r="C7" s="552"/>
      <c r="D7" s="248">
        <f>Main!B10</f>
        <v>44265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44264</v>
      </c>
      <c r="B10" s="253">
        <v>530881</v>
      </c>
      <c r="C10" s="254" t="s">
        <v>968</v>
      </c>
      <c r="D10" s="254" t="s">
        <v>969</v>
      </c>
      <c r="E10" s="254" t="s">
        <v>543</v>
      </c>
      <c r="F10" s="356">
        <v>13598</v>
      </c>
      <c r="G10" s="253">
        <v>6.54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44264</v>
      </c>
      <c r="B11" s="253">
        <v>530881</v>
      </c>
      <c r="C11" s="254" t="s">
        <v>968</v>
      </c>
      <c r="D11" s="254" t="s">
        <v>970</v>
      </c>
      <c r="E11" s="254" t="s">
        <v>542</v>
      </c>
      <c r="F11" s="356">
        <v>15000</v>
      </c>
      <c r="G11" s="253">
        <v>6.54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44264</v>
      </c>
      <c r="B12" s="253">
        <v>540697</v>
      </c>
      <c r="C12" s="254" t="s">
        <v>971</v>
      </c>
      <c r="D12" s="254" t="s">
        <v>972</v>
      </c>
      <c r="E12" s="254" t="s">
        <v>543</v>
      </c>
      <c r="F12" s="356">
        <v>74792</v>
      </c>
      <c r="G12" s="253">
        <v>1.78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44264</v>
      </c>
      <c r="B13" s="253">
        <v>537069</v>
      </c>
      <c r="C13" s="254" t="s">
        <v>941</v>
      </c>
      <c r="D13" s="254" t="s">
        <v>973</v>
      </c>
      <c r="E13" s="254" t="s">
        <v>543</v>
      </c>
      <c r="F13" s="356">
        <v>280500</v>
      </c>
      <c r="G13" s="253">
        <v>25.45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44264</v>
      </c>
      <c r="B14" s="253">
        <v>537069</v>
      </c>
      <c r="C14" s="254" t="s">
        <v>941</v>
      </c>
      <c r="D14" s="254" t="s">
        <v>942</v>
      </c>
      <c r="E14" s="254" t="s">
        <v>542</v>
      </c>
      <c r="F14" s="356">
        <v>283050</v>
      </c>
      <c r="G14" s="253">
        <v>25.45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44264</v>
      </c>
      <c r="B15" s="253">
        <v>532674</v>
      </c>
      <c r="C15" s="254" t="s">
        <v>974</v>
      </c>
      <c r="D15" s="254" t="s">
        <v>975</v>
      </c>
      <c r="E15" s="254" t="s">
        <v>542</v>
      </c>
      <c r="F15" s="356">
        <v>470000</v>
      </c>
      <c r="G15" s="253">
        <v>64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44264</v>
      </c>
      <c r="B16" s="253">
        <v>532674</v>
      </c>
      <c r="C16" s="254" t="s">
        <v>974</v>
      </c>
      <c r="D16" s="254" t="s">
        <v>976</v>
      </c>
      <c r="E16" s="254" t="s">
        <v>543</v>
      </c>
      <c r="F16" s="356">
        <v>470000</v>
      </c>
      <c r="G16" s="253">
        <v>64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44264</v>
      </c>
      <c r="B17" s="253">
        <v>531203</v>
      </c>
      <c r="C17" s="254" t="s">
        <v>977</v>
      </c>
      <c r="D17" s="254" t="s">
        <v>978</v>
      </c>
      <c r="E17" s="254" t="s">
        <v>543</v>
      </c>
      <c r="F17" s="356">
        <v>21116</v>
      </c>
      <c r="G17" s="253">
        <v>35.01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44264</v>
      </c>
      <c r="B18" s="253">
        <v>531203</v>
      </c>
      <c r="C18" s="254" t="s">
        <v>977</v>
      </c>
      <c r="D18" s="254" t="s">
        <v>979</v>
      </c>
      <c r="E18" s="254" t="s">
        <v>542</v>
      </c>
      <c r="F18" s="356">
        <v>21000</v>
      </c>
      <c r="G18" s="253">
        <v>35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44264</v>
      </c>
      <c r="B19" s="253">
        <v>542934</v>
      </c>
      <c r="C19" s="254" t="s">
        <v>980</v>
      </c>
      <c r="D19" s="254" t="s">
        <v>981</v>
      </c>
      <c r="E19" s="254" t="s">
        <v>542</v>
      </c>
      <c r="F19" s="356">
        <v>48000</v>
      </c>
      <c r="G19" s="253">
        <v>40.01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44264</v>
      </c>
      <c r="B20" s="253">
        <v>539991</v>
      </c>
      <c r="C20" s="254" t="s">
        <v>982</v>
      </c>
      <c r="D20" s="254" t="s">
        <v>983</v>
      </c>
      <c r="E20" s="254" t="s">
        <v>543</v>
      </c>
      <c r="F20" s="356">
        <v>17000</v>
      </c>
      <c r="G20" s="253">
        <v>35.200000000000003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44264</v>
      </c>
      <c r="B21" s="253">
        <v>539991</v>
      </c>
      <c r="C21" s="254" t="s">
        <v>982</v>
      </c>
      <c r="D21" s="254" t="s">
        <v>984</v>
      </c>
      <c r="E21" s="254" t="s">
        <v>542</v>
      </c>
      <c r="F21" s="356">
        <v>17000</v>
      </c>
      <c r="G21" s="253">
        <v>35.200000000000003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44264</v>
      </c>
      <c r="B22" s="253">
        <v>531989</v>
      </c>
      <c r="C22" s="254" t="s">
        <v>943</v>
      </c>
      <c r="D22" s="254" t="s">
        <v>944</v>
      </c>
      <c r="E22" s="254" t="s">
        <v>542</v>
      </c>
      <c r="F22" s="356">
        <v>14873</v>
      </c>
      <c r="G22" s="253">
        <v>2.62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44264</v>
      </c>
      <c r="B23" s="253">
        <v>531989</v>
      </c>
      <c r="C23" s="254" t="s">
        <v>943</v>
      </c>
      <c r="D23" s="254" t="s">
        <v>945</v>
      </c>
      <c r="E23" s="254" t="s">
        <v>543</v>
      </c>
      <c r="F23" s="356">
        <v>14902</v>
      </c>
      <c r="G23" s="253">
        <v>2.62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44264</v>
      </c>
      <c r="B24" s="253">
        <v>542682</v>
      </c>
      <c r="C24" s="254" t="s">
        <v>985</v>
      </c>
      <c r="D24" s="254" t="s">
        <v>986</v>
      </c>
      <c r="E24" s="254" t="s">
        <v>543</v>
      </c>
      <c r="F24" s="356">
        <v>18401</v>
      </c>
      <c r="G24" s="253">
        <v>26.96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44264</v>
      </c>
      <c r="B25" s="253">
        <v>541627</v>
      </c>
      <c r="C25" s="254" t="s">
        <v>987</v>
      </c>
      <c r="D25" s="254" t="s">
        <v>988</v>
      </c>
      <c r="E25" s="254" t="s">
        <v>543</v>
      </c>
      <c r="F25" s="356">
        <v>35000</v>
      </c>
      <c r="G25" s="253">
        <v>9.82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44264</v>
      </c>
      <c r="B26" s="253">
        <v>541627</v>
      </c>
      <c r="C26" s="254" t="s">
        <v>987</v>
      </c>
      <c r="D26" s="254" t="s">
        <v>989</v>
      </c>
      <c r="E26" s="254" t="s">
        <v>542</v>
      </c>
      <c r="F26" s="356">
        <v>24999</v>
      </c>
      <c r="G26" s="253">
        <v>9.7899999999999991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44264</v>
      </c>
      <c r="B27" s="253">
        <v>542924</v>
      </c>
      <c r="C27" s="254" t="s">
        <v>990</v>
      </c>
      <c r="D27" s="254" t="s">
        <v>947</v>
      </c>
      <c r="E27" s="254" t="s">
        <v>542</v>
      </c>
      <c r="F27" s="356">
        <v>19500</v>
      </c>
      <c r="G27" s="253">
        <v>120.62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44264</v>
      </c>
      <c r="B28" s="253">
        <v>542924</v>
      </c>
      <c r="C28" s="254" t="s">
        <v>990</v>
      </c>
      <c r="D28" s="254" t="s">
        <v>947</v>
      </c>
      <c r="E28" s="254" t="s">
        <v>543</v>
      </c>
      <c r="F28" s="356">
        <v>33000</v>
      </c>
      <c r="G28" s="253">
        <v>120.91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44264</v>
      </c>
      <c r="B29" s="253">
        <v>513430</v>
      </c>
      <c r="C29" s="254" t="s">
        <v>991</v>
      </c>
      <c r="D29" s="254" t="s">
        <v>992</v>
      </c>
      <c r="E29" s="254" t="s">
        <v>542</v>
      </c>
      <c r="F29" s="356">
        <v>10000</v>
      </c>
      <c r="G29" s="253">
        <v>6.43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44264</v>
      </c>
      <c r="B30" s="253">
        <v>523144</v>
      </c>
      <c r="C30" s="254" t="s">
        <v>993</v>
      </c>
      <c r="D30" s="254" t="s">
        <v>994</v>
      </c>
      <c r="E30" s="254" t="s">
        <v>542</v>
      </c>
      <c r="F30" s="356">
        <v>80000</v>
      </c>
      <c r="G30" s="253">
        <v>41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44264</v>
      </c>
      <c r="B31" s="253">
        <v>539521</v>
      </c>
      <c r="C31" s="254" t="s">
        <v>995</v>
      </c>
      <c r="D31" s="254" t="s">
        <v>996</v>
      </c>
      <c r="E31" s="254" t="s">
        <v>543</v>
      </c>
      <c r="F31" s="356">
        <v>40000</v>
      </c>
      <c r="G31" s="253">
        <v>11.35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44264</v>
      </c>
      <c r="B32" s="253">
        <v>540416</v>
      </c>
      <c r="C32" s="254" t="s">
        <v>997</v>
      </c>
      <c r="D32" s="254" t="s">
        <v>998</v>
      </c>
      <c r="E32" s="254" t="s">
        <v>542</v>
      </c>
      <c r="F32" s="356">
        <v>67200</v>
      </c>
      <c r="G32" s="253">
        <v>94.9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44264</v>
      </c>
      <c r="B33" s="253">
        <v>540416</v>
      </c>
      <c r="C33" s="254" t="s">
        <v>997</v>
      </c>
      <c r="D33" s="254" t="s">
        <v>999</v>
      </c>
      <c r="E33" s="254" t="s">
        <v>543</v>
      </c>
      <c r="F33" s="356">
        <v>56000</v>
      </c>
      <c r="G33" s="253">
        <v>94.9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44264</v>
      </c>
      <c r="B34" s="253">
        <v>539291</v>
      </c>
      <c r="C34" s="254" t="s">
        <v>946</v>
      </c>
      <c r="D34" s="254" t="s">
        <v>947</v>
      </c>
      <c r="E34" s="254" t="s">
        <v>542</v>
      </c>
      <c r="F34" s="356">
        <v>32229</v>
      </c>
      <c r="G34" s="253">
        <v>73.11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44264</v>
      </c>
      <c r="B35" s="253">
        <v>539291</v>
      </c>
      <c r="C35" s="254" t="s">
        <v>946</v>
      </c>
      <c r="D35" s="254" t="s">
        <v>947</v>
      </c>
      <c r="E35" s="254" t="s">
        <v>543</v>
      </c>
      <c r="F35" s="356">
        <v>20750</v>
      </c>
      <c r="G35" s="253">
        <v>72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44264</v>
      </c>
      <c r="B36" s="253">
        <v>539291</v>
      </c>
      <c r="C36" s="254" t="s">
        <v>946</v>
      </c>
      <c r="D36" s="254" t="s">
        <v>1000</v>
      </c>
      <c r="E36" s="254" t="s">
        <v>542</v>
      </c>
      <c r="F36" s="356">
        <v>38000</v>
      </c>
      <c r="G36" s="253">
        <v>72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44264</v>
      </c>
      <c r="B37" s="253">
        <v>539291</v>
      </c>
      <c r="C37" s="254" t="s">
        <v>946</v>
      </c>
      <c r="D37" s="254" t="s">
        <v>1001</v>
      </c>
      <c r="E37" s="254" t="s">
        <v>543</v>
      </c>
      <c r="F37" s="356">
        <v>18790</v>
      </c>
      <c r="G37" s="253">
        <v>72.040000000000006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44264</v>
      </c>
      <c r="B38" s="253">
        <v>539291</v>
      </c>
      <c r="C38" s="254" t="s">
        <v>946</v>
      </c>
      <c r="D38" s="254" t="s">
        <v>1002</v>
      </c>
      <c r="E38" s="254" t="s">
        <v>543</v>
      </c>
      <c r="F38" s="356">
        <v>30680</v>
      </c>
      <c r="G38" s="253">
        <v>72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44264</v>
      </c>
      <c r="B39" s="253">
        <v>539291</v>
      </c>
      <c r="C39" s="254" t="s">
        <v>946</v>
      </c>
      <c r="D39" s="254" t="s">
        <v>1003</v>
      </c>
      <c r="E39" s="254" t="s">
        <v>542</v>
      </c>
      <c r="F39" s="356">
        <v>30000</v>
      </c>
      <c r="G39" s="253">
        <v>72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44264</v>
      </c>
      <c r="B40" s="253">
        <v>540404</v>
      </c>
      <c r="C40" s="254" t="s">
        <v>1004</v>
      </c>
      <c r="D40" s="254" t="s">
        <v>1005</v>
      </c>
      <c r="E40" s="254" t="s">
        <v>542</v>
      </c>
      <c r="F40" s="356">
        <v>24000</v>
      </c>
      <c r="G40" s="253">
        <v>124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44264</v>
      </c>
      <c r="B41" s="253">
        <v>540404</v>
      </c>
      <c r="C41" s="254" t="s">
        <v>1004</v>
      </c>
      <c r="D41" s="254" t="s">
        <v>1006</v>
      </c>
      <c r="E41" s="254" t="s">
        <v>543</v>
      </c>
      <c r="F41" s="356">
        <v>24000</v>
      </c>
      <c r="G41" s="253">
        <v>124</v>
      </c>
      <c r="H41" s="325" t="s">
        <v>305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44264</v>
      </c>
      <c r="B42" s="253">
        <v>500337</v>
      </c>
      <c r="C42" s="254" t="s">
        <v>1007</v>
      </c>
      <c r="D42" s="254" t="s">
        <v>1008</v>
      </c>
      <c r="E42" s="254" t="s">
        <v>542</v>
      </c>
      <c r="F42" s="356">
        <v>211385</v>
      </c>
      <c r="G42" s="253">
        <v>50.46</v>
      </c>
      <c r="H42" s="325" t="s">
        <v>305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44264</v>
      </c>
      <c r="B43" s="253">
        <v>500337</v>
      </c>
      <c r="C43" s="254" t="s">
        <v>1007</v>
      </c>
      <c r="D43" s="254" t="s">
        <v>1009</v>
      </c>
      <c r="E43" s="254" t="s">
        <v>543</v>
      </c>
      <c r="F43" s="356">
        <v>211385</v>
      </c>
      <c r="G43" s="253">
        <v>50.45</v>
      </c>
      <c r="H43" s="325" t="s">
        <v>305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44264</v>
      </c>
      <c r="B44" s="253">
        <v>512217</v>
      </c>
      <c r="C44" s="254" t="s">
        <v>919</v>
      </c>
      <c r="D44" s="254" t="s">
        <v>920</v>
      </c>
      <c r="E44" s="254" t="s">
        <v>542</v>
      </c>
      <c r="F44" s="356">
        <v>31149</v>
      </c>
      <c r="G44" s="253">
        <v>23.5</v>
      </c>
      <c r="H44" s="325" t="s">
        <v>305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44264</v>
      </c>
      <c r="B45" s="253">
        <v>512217</v>
      </c>
      <c r="C45" s="254" t="s">
        <v>919</v>
      </c>
      <c r="D45" s="254" t="s">
        <v>920</v>
      </c>
      <c r="E45" s="254" t="s">
        <v>543</v>
      </c>
      <c r="F45" s="356">
        <v>33847</v>
      </c>
      <c r="G45" s="253">
        <v>23.42</v>
      </c>
      <c r="H45" s="325" t="s">
        <v>305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44264</v>
      </c>
      <c r="B46" s="253">
        <v>512217</v>
      </c>
      <c r="C46" s="254" t="s">
        <v>919</v>
      </c>
      <c r="D46" s="254" t="s">
        <v>1010</v>
      </c>
      <c r="E46" s="254" t="s">
        <v>543</v>
      </c>
      <c r="F46" s="356">
        <v>40000</v>
      </c>
      <c r="G46" s="253">
        <v>23.5</v>
      </c>
      <c r="H46" s="325" t="s">
        <v>305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44264</v>
      </c>
      <c r="B47" s="253">
        <v>511116</v>
      </c>
      <c r="C47" s="254" t="s">
        <v>1011</v>
      </c>
      <c r="D47" s="254" t="s">
        <v>1012</v>
      </c>
      <c r="E47" s="254" t="s">
        <v>543</v>
      </c>
      <c r="F47" s="356">
        <v>3100000</v>
      </c>
      <c r="G47" s="253">
        <v>0.21</v>
      </c>
      <c r="H47" s="325" t="s">
        <v>305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44264</v>
      </c>
      <c r="B48" s="253">
        <v>539814</v>
      </c>
      <c r="C48" s="254" t="s">
        <v>1013</v>
      </c>
      <c r="D48" s="254" t="s">
        <v>1014</v>
      </c>
      <c r="E48" s="254" t="s">
        <v>542</v>
      </c>
      <c r="F48" s="356">
        <v>34380</v>
      </c>
      <c r="G48" s="253">
        <v>33.409999999999997</v>
      </c>
      <c r="H48" s="325" t="s">
        <v>305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44264</v>
      </c>
      <c r="B49" s="253">
        <v>532092</v>
      </c>
      <c r="C49" s="254" t="s">
        <v>1015</v>
      </c>
      <c r="D49" s="254" t="s">
        <v>1016</v>
      </c>
      <c r="E49" s="254" t="s">
        <v>542</v>
      </c>
      <c r="F49" s="356">
        <v>269400</v>
      </c>
      <c r="G49" s="253">
        <v>5.4</v>
      </c>
      <c r="H49" s="325" t="s">
        <v>305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44264</v>
      </c>
      <c r="B50" s="253">
        <v>539026</v>
      </c>
      <c r="C50" s="254" t="s">
        <v>1017</v>
      </c>
      <c r="D50" s="254" t="s">
        <v>1018</v>
      </c>
      <c r="E50" s="254" t="s">
        <v>543</v>
      </c>
      <c r="F50" s="356">
        <v>24000</v>
      </c>
      <c r="G50" s="253">
        <v>30.2</v>
      </c>
      <c r="H50" s="325" t="s">
        <v>305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44264</v>
      </c>
      <c r="B51" s="253">
        <v>539026</v>
      </c>
      <c r="C51" s="254" t="s">
        <v>1017</v>
      </c>
      <c r="D51" s="254" t="s">
        <v>1019</v>
      </c>
      <c r="E51" s="254" t="s">
        <v>542</v>
      </c>
      <c r="F51" s="356">
        <v>28000</v>
      </c>
      <c r="G51" s="253">
        <v>30.24</v>
      </c>
      <c r="H51" s="325" t="s">
        <v>305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44264</v>
      </c>
      <c r="B52" s="253">
        <v>539026</v>
      </c>
      <c r="C52" s="254" t="s">
        <v>1017</v>
      </c>
      <c r="D52" s="254" t="s">
        <v>1019</v>
      </c>
      <c r="E52" s="254" t="s">
        <v>543</v>
      </c>
      <c r="F52" s="356">
        <v>4000</v>
      </c>
      <c r="G52" s="253">
        <v>29.7</v>
      </c>
      <c r="H52" s="325" t="s">
        <v>305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44264</v>
      </c>
      <c r="B53" s="253">
        <v>503663</v>
      </c>
      <c r="C53" s="254" t="s">
        <v>1020</v>
      </c>
      <c r="D53" s="254" t="s">
        <v>1021</v>
      </c>
      <c r="E53" s="254" t="s">
        <v>542</v>
      </c>
      <c r="F53" s="356">
        <v>2032485</v>
      </c>
      <c r="G53" s="253">
        <v>2.69</v>
      </c>
      <c r="H53" s="325" t="s">
        <v>305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44264</v>
      </c>
      <c r="B54" s="253">
        <v>503663</v>
      </c>
      <c r="C54" s="254" t="s">
        <v>1020</v>
      </c>
      <c r="D54" s="254" t="s">
        <v>1022</v>
      </c>
      <c r="E54" s="254" t="s">
        <v>543</v>
      </c>
      <c r="F54" s="356">
        <v>1400000</v>
      </c>
      <c r="G54" s="253">
        <v>2.69</v>
      </c>
      <c r="H54" s="325" t="s">
        <v>305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44264</v>
      </c>
      <c r="B55" s="253">
        <v>522209</v>
      </c>
      <c r="C55" s="254" t="s">
        <v>1023</v>
      </c>
      <c r="D55" s="254" t="s">
        <v>1024</v>
      </c>
      <c r="E55" s="254" t="s">
        <v>542</v>
      </c>
      <c r="F55" s="356">
        <v>113500</v>
      </c>
      <c r="G55" s="253">
        <v>2.81</v>
      </c>
      <c r="H55" s="325" t="s">
        <v>305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44264</v>
      </c>
      <c r="B56" s="253">
        <v>522209</v>
      </c>
      <c r="C56" s="254" t="s">
        <v>1023</v>
      </c>
      <c r="D56" s="254" t="s">
        <v>1025</v>
      </c>
      <c r="E56" s="254" t="s">
        <v>543</v>
      </c>
      <c r="F56" s="356">
        <v>130704</v>
      </c>
      <c r="G56" s="253">
        <v>2.8</v>
      </c>
      <c r="H56" s="325" t="s">
        <v>305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44264</v>
      </c>
      <c r="B57" s="253" t="s">
        <v>948</v>
      </c>
      <c r="C57" s="254" t="s">
        <v>949</v>
      </c>
      <c r="D57" s="254" t="s">
        <v>1026</v>
      </c>
      <c r="E57" s="254" t="s">
        <v>542</v>
      </c>
      <c r="F57" s="356">
        <v>60000</v>
      </c>
      <c r="G57" s="253">
        <v>23.4</v>
      </c>
      <c r="H57" s="325" t="s">
        <v>884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44264</v>
      </c>
      <c r="B58" s="253" t="s">
        <v>895</v>
      </c>
      <c r="C58" s="254" t="s">
        <v>896</v>
      </c>
      <c r="D58" s="254" t="s">
        <v>897</v>
      </c>
      <c r="E58" s="254" t="s">
        <v>542</v>
      </c>
      <c r="F58" s="356">
        <v>474871</v>
      </c>
      <c r="G58" s="253">
        <v>4.1900000000000004</v>
      </c>
      <c r="H58" s="325" t="s">
        <v>884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44264</v>
      </c>
      <c r="B59" s="253" t="s">
        <v>895</v>
      </c>
      <c r="C59" s="254" t="s">
        <v>896</v>
      </c>
      <c r="D59" s="254" t="s">
        <v>1027</v>
      </c>
      <c r="E59" s="254" t="s">
        <v>542</v>
      </c>
      <c r="F59" s="356">
        <v>600000</v>
      </c>
      <c r="G59" s="253">
        <v>4.2</v>
      </c>
      <c r="H59" s="325" t="s">
        <v>884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44264</v>
      </c>
      <c r="B60" s="253" t="s">
        <v>304</v>
      </c>
      <c r="C60" s="254" t="s">
        <v>950</v>
      </c>
      <c r="D60" s="254" t="s">
        <v>951</v>
      </c>
      <c r="E60" s="254" t="s">
        <v>542</v>
      </c>
      <c r="F60" s="356">
        <v>222630</v>
      </c>
      <c r="G60" s="253">
        <v>1422.2</v>
      </c>
      <c r="H60" s="325" t="s">
        <v>884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44264</v>
      </c>
      <c r="B61" s="253" t="s">
        <v>304</v>
      </c>
      <c r="C61" s="254" t="s">
        <v>950</v>
      </c>
      <c r="D61" s="254" t="s">
        <v>921</v>
      </c>
      <c r="E61" s="254" t="s">
        <v>542</v>
      </c>
      <c r="F61" s="356">
        <v>319665</v>
      </c>
      <c r="G61" s="253">
        <v>1418.04</v>
      </c>
      <c r="H61" s="325" t="s">
        <v>884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44264</v>
      </c>
      <c r="B62" s="253" t="s">
        <v>73</v>
      </c>
      <c r="C62" s="254" t="s">
        <v>1028</v>
      </c>
      <c r="D62" s="254" t="s">
        <v>1029</v>
      </c>
      <c r="E62" s="254" t="s">
        <v>542</v>
      </c>
      <c r="F62" s="356">
        <v>13884962</v>
      </c>
      <c r="G62" s="253">
        <v>438.1</v>
      </c>
      <c r="H62" s="325" t="s">
        <v>884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44264</v>
      </c>
      <c r="B63" s="253" t="s">
        <v>1030</v>
      </c>
      <c r="C63" s="254" t="s">
        <v>1031</v>
      </c>
      <c r="D63" s="254" t="s">
        <v>921</v>
      </c>
      <c r="E63" s="254" t="s">
        <v>542</v>
      </c>
      <c r="F63" s="356">
        <v>81354</v>
      </c>
      <c r="G63" s="253">
        <v>48.39</v>
      </c>
      <c r="H63" s="325" t="s">
        <v>884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44264</v>
      </c>
      <c r="B64" s="253" t="s">
        <v>918</v>
      </c>
      <c r="C64" s="254" t="s">
        <v>1032</v>
      </c>
      <c r="D64" s="254" t="s">
        <v>1033</v>
      </c>
      <c r="E64" s="254" t="s">
        <v>542</v>
      </c>
      <c r="F64" s="356">
        <v>100000</v>
      </c>
      <c r="G64" s="253">
        <v>57.75</v>
      </c>
      <c r="H64" s="325" t="s">
        <v>884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44264</v>
      </c>
      <c r="B65" s="253" t="s">
        <v>952</v>
      </c>
      <c r="C65" s="254" t="s">
        <v>953</v>
      </c>
      <c r="D65" s="254" t="s">
        <v>921</v>
      </c>
      <c r="E65" s="254" t="s">
        <v>542</v>
      </c>
      <c r="F65" s="356">
        <v>108344</v>
      </c>
      <c r="G65" s="253">
        <v>153.91999999999999</v>
      </c>
      <c r="H65" s="325" t="s">
        <v>884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44264</v>
      </c>
      <c r="B66" s="253" t="s">
        <v>952</v>
      </c>
      <c r="C66" s="254" t="s">
        <v>953</v>
      </c>
      <c r="D66" s="254" t="s">
        <v>954</v>
      </c>
      <c r="E66" s="254" t="s">
        <v>542</v>
      </c>
      <c r="F66" s="356">
        <v>110974</v>
      </c>
      <c r="G66" s="253">
        <v>154.25</v>
      </c>
      <c r="H66" s="325" t="s">
        <v>884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44264</v>
      </c>
      <c r="B67" s="253" t="s">
        <v>1034</v>
      </c>
      <c r="C67" s="254" t="s">
        <v>1035</v>
      </c>
      <c r="D67" s="254" t="s">
        <v>1036</v>
      </c>
      <c r="E67" s="254" t="s">
        <v>542</v>
      </c>
      <c r="F67" s="356">
        <v>135680</v>
      </c>
      <c r="G67" s="253">
        <v>89.9</v>
      </c>
      <c r="H67" s="325" t="s">
        <v>884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44264</v>
      </c>
      <c r="B68" s="253" t="s">
        <v>1037</v>
      </c>
      <c r="C68" s="254" t="s">
        <v>1038</v>
      </c>
      <c r="D68" s="254" t="s">
        <v>921</v>
      </c>
      <c r="E68" s="254" t="s">
        <v>542</v>
      </c>
      <c r="F68" s="356">
        <v>153376</v>
      </c>
      <c r="G68" s="253">
        <v>77.72</v>
      </c>
      <c r="H68" s="325" t="s">
        <v>884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44264</v>
      </c>
      <c r="B69" s="253" t="s">
        <v>1039</v>
      </c>
      <c r="C69" s="254" t="s">
        <v>1040</v>
      </c>
      <c r="D69" s="254" t="s">
        <v>1041</v>
      </c>
      <c r="E69" s="254" t="s">
        <v>542</v>
      </c>
      <c r="F69" s="356">
        <v>550000</v>
      </c>
      <c r="G69" s="253">
        <v>12</v>
      </c>
      <c r="H69" s="325" t="s">
        <v>884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44264</v>
      </c>
      <c r="B70" s="253" t="s">
        <v>1039</v>
      </c>
      <c r="C70" s="254" t="s">
        <v>1040</v>
      </c>
      <c r="D70" s="254" t="s">
        <v>1042</v>
      </c>
      <c r="E70" s="254" t="s">
        <v>542</v>
      </c>
      <c r="F70" s="356">
        <v>500000</v>
      </c>
      <c r="G70" s="253">
        <v>12</v>
      </c>
      <c r="H70" s="325" t="s">
        <v>884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44264</v>
      </c>
      <c r="B71" s="253" t="s">
        <v>1043</v>
      </c>
      <c r="C71" s="254" t="s">
        <v>1044</v>
      </c>
      <c r="D71" s="254" t="s">
        <v>1045</v>
      </c>
      <c r="E71" s="254" t="s">
        <v>542</v>
      </c>
      <c r="F71" s="356">
        <v>1348545</v>
      </c>
      <c r="G71" s="253">
        <v>20.350000000000001</v>
      </c>
      <c r="H71" s="325" t="s">
        <v>884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44264</v>
      </c>
      <c r="B72" s="253" t="s">
        <v>1046</v>
      </c>
      <c r="C72" s="254" t="s">
        <v>1047</v>
      </c>
      <c r="D72" s="254" t="s">
        <v>1048</v>
      </c>
      <c r="E72" s="254" t="s">
        <v>542</v>
      </c>
      <c r="F72" s="356">
        <v>376615</v>
      </c>
      <c r="G72" s="253">
        <v>7</v>
      </c>
      <c r="H72" s="325" t="s">
        <v>884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44264</v>
      </c>
      <c r="B73" s="253" t="s">
        <v>1046</v>
      </c>
      <c r="C73" s="254" t="s">
        <v>1047</v>
      </c>
      <c r="D73" s="254" t="s">
        <v>1049</v>
      </c>
      <c r="E73" s="254" t="s">
        <v>542</v>
      </c>
      <c r="F73" s="356">
        <v>190000</v>
      </c>
      <c r="G73" s="253">
        <v>6.99</v>
      </c>
      <c r="H73" s="325" t="s">
        <v>884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44264</v>
      </c>
      <c r="B74" s="253" t="s">
        <v>955</v>
      </c>
      <c r="C74" s="254" t="s">
        <v>956</v>
      </c>
      <c r="D74" s="254" t="s">
        <v>957</v>
      </c>
      <c r="E74" s="254" t="s">
        <v>542</v>
      </c>
      <c r="F74" s="356">
        <v>56077</v>
      </c>
      <c r="G74" s="253">
        <v>56.36</v>
      </c>
      <c r="H74" s="325" t="s">
        <v>884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44264</v>
      </c>
      <c r="B75" s="253" t="s">
        <v>1050</v>
      </c>
      <c r="C75" s="254" t="s">
        <v>1051</v>
      </c>
      <c r="D75" s="254" t="s">
        <v>1052</v>
      </c>
      <c r="E75" s="254" t="s">
        <v>542</v>
      </c>
      <c r="F75" s="356">
        <v>48800</v>
      </c>
      <c r="G75" s="253">
        <v>165.26</v>
      </c>
      <c r="H75" s="325" t="s">
        <v>884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44264</v>
      </c>
      <c r="B76" s="253" t="s">
        <v>1053</v>
      </c>
      <c r="C76" s="254" t="s">
        <v>1054</v>
      </c>
      <c r="D76" s="254" t="s">
        <v>921</v>
      </c>
      <c r="E76" s="254" t="s">
        <v>542</v>
      </c>
      <c r="F76" s="356">
        <v>1410916</v>
      </c>
      <c r="G76" s="253">
        <v>66.41</v>
      </c>
      <c r="H76" s="325" t="s">
        <v>884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44264</v>
      </c>
      <c r="B77" s="253" t="s">
        <v>1055</v>
      </c>
      <c r="C77" s="254" t="s">
        <v>1056</v>
      </c>
      <c r="D77" s="254" t="s">
        <v>1057</v>
      </c>
      <c r="E77" s="254" t="s">
        <v>542</v>
      </c>
      <c r="F77" s="356">
        <v>450000</v>
      </c>
      <c r="G77" s="253">
        <v>66.569999999999993</v>
      </c>
      <c r="H77" s="325" t="s">
        <v>884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44264</v>
      </c>
      <c r="B78" s="253" t="s">
        <v>898</v>
      </c>
      <c r="C78" s="254" t="s">
        <v>899</v>
      </c>
      <c r="D78" s="254" t="s">
        <v>922</v>
      </c>
      <c r="E78" s="254" t="s">
        <v>542</v>
      </c>
      <c r="F78" s="356">
        <v>127739</v>
      </c>
      <c r="G78" s="253">
        <v>303.26</v>
      </c>
      <c r="H78" s="325" t="s">
        <v>884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44264</v>
      </c>
      <c r="B79" s="253" t="s">
        <v>1058</v>
      </c>
      <c r="C79" s="254" t="s">
        <v>1059</v>
      </c>
      <c r="D79" s="254" t="s">
        <v>838</v>
      </c>
      <c r="E79" s="254" t="s">
        <v>542</v>
      </c>
      <c r="F79" s="356">
        <v>3214934</v>
      </c>
      <c r="G79" s="253">
        <v>2.5299999999999998</v>
      </c>
      <c r="H79" s="325" t="s">
        <v>884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44264</v>
      </c>
      <c r="B80" s="253" t="s">
        <v>1058</v>
      </c>
      <c r="C80" s="254" t="s">
        <v>1059</v>
      </c>
      <c r="D80" s="254" t="s">
        <v>1060</v>
      </c>
      <c r="E80" s="254" t="s">
        <v>542</v>
      </c>
      <c r="F80" s="356">
        <v>5000000</v>
      </c>
      <c r="G80" s="253">
        <v>2.5499999999999998</v>
      </c>
      <c r="H80" s="325" t="s">
        <v>884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44264</v>
      </c>
      <c r="B81" s="253" t="s">
        <v>1061</v>
      </c>
      <c r="C81" s="254" t="s">
        <v>1062</v>
      </c>
      <c r="D81" s="254" t="s">
        <v>1063</v>
      </c>
      <c r="E81" s="254" t="s">
        <v>542</v>
      </c>
      <c r="F81" s="356">
        <v>612419</v>
      </c>
      <c r="G81" s="253">
        <v>21.05</v>
      </c>
      <c r="H81" s="325" t="s">
        <v>884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44264</v>
      </c>
      <c r="B82" s="253" t="s">
        <v>1061</v>
      </c>
      <c r="C82" s="254" t="s">
        <v>1062</v>
      </c>
      <c r="D82" s="254" t="s">
        <v>1064</v>
      </c>
      <c r="E82" s="254" t="s">
        <v>542</v>
      </c>
      <c r="F82" s="356">
        <v>553687</v>
      </c>
      <c r="G82" s="253">
        <v>20.83</v>
      </c>
      <c r="H82" s="325" t="s">
        <v>884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44264</v>
      </c>
      <c r="B83" s="253" t="s">
        <v>1065</v>
      </c>
      <c r="C83" s="254" t="s">
        <v>1066</v>
      </c>
      <c r="D83" s="254" t="s">
        <v>1067</v>
      </c>
      <c r="E83" s="254" t="s">
        <v>543</v>
      </c>
      <c r="F83" s="356">
        <v>2286362</v>
      </c>
      <c r="G83" s="253">
        <v>14.69</v>
      </c>
      <c r="H83" s="325" t="s">
        <v>884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44264</v>
      </c>
      <c r="B84" s="253" t="s">
        <v>948</v>
      </c>
      <c r="C84" s="254" t="s">
        <v>949</v>
      </c>
      <c r="D84" s="254" t="s">
        <v>1068</v>
      </c>
      <c r="E84" s="254" t="s">
        <v>543</v>
      </c>
      <c r="F84" s="356">
        <v>54000</v>
      </c>
      <c r="G84" s="253">
        <v>23.45</v>
      </c>
      <c r="H84" s="325" t="s">
        <v>884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44264</v>
      </c>
      <c r="B85" s="253" t="s">
        <v>895</v>
      </c>
      <c r="C85" s="254" t="s">
        <v>896</v>
      </c>
      <c r="D85" s="254" t="s">
        <v>897</v>
      </c>
      <c r="E85" s="254" t="s">
        <v>543</v>
      </c>
      <c r="F85" s="356">
        <v>474871</v>
      </c>
      <c r="G85" s="253">
        <v>4.0599999999999996</v>
      </c>
      <c r="H85" s="325" t="s">
        <v>884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A86" s="230">
        <v>44264</v>
      </c>
      <c r="B86" s="253" t="s">
        <v>895</v>
      </c>
      <c r="C86" s="254" t="s">
        <v>896</v>
      </c>
      <c r="D86" s="254" t="s">
        <v>1027</v>
      </c>
      <c r="E86" s="254" t="s">
        <v>543</v>
      </c>
      <c r="F86" s="356">
        <v>600000</v>
      </c>
      <c r="G86" s="253">
        <v>4</v>
      </c>
      <c r="H86" s="325" t="s">
        <v>884</v>
      </c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A87" s="230">
        <v>44264</v>
      </c>
      <c r="B87" s="253" t="s">
        <v>304</v>
      </c>
      <c r="C87" s="254" t="s">
        <v>950</v>
      </c>
      <c r="D87" s="254" t="s">
        <v>921</v>
      </c>
      <c r="E87" s="254" t="s">
        <v>543</v>
      </c>
      <c r="F87" s="356">
        <v>319665</v>
      </c>
      <c r="G87" s="253">
        <v>1418.27</v>
      </c>
      <c r="H87" s="325" t="s">
        <v>884</v>
      </c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A88" s="230">
        <v>44264</v>
      </c>
      <c r="B88" s="253" t="s">
        <v>304</v>
      </c>
      <c r="C88" s="254" t="s">
        <v>950</v>
      </c>
      <c r="D88" s="254" t="s">
        <v>951</v>
      </c>
      <c r="E88" s="254" t="s">
        <v>543</v>
      </c>
      <c r="F88" s="356">
        <v>229483</v>
      </c>
      <c r="G88" s="253">
        <v>1427.49</v>
      </c>
      <c r="H88" s="325" t="s">
        <v>884</v>
      </c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A89" s="230">
        <v>44264</v>
      </c>
      <c r="B89" s="253" t="s">
        <v>73</v>
      </c>
      <c r="C89" s="254" t="s">
        <v>1028</v>
      </c>
      <c r="D89" s="254" t="s">
        <v>1069</v>
      </c>
      <c r="E89" s="254" t="s">
        <v>543</v>
      </c>
      <c r="F89" s="356">
        <v>126033090</v>
      </c>
      <c r="G89" s="253">
        <v>438.41</v>
      </c>
      <c r="H89" s="325" t="s">
        <v>884</v>
      </c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A90" s="230">
        <v>44264</v>
      </c>
      <c r="B90" s="253" t="s">
        <v>1030</v>
      </c>
      <c r="C90" s="254" t="s">
        <v>1031</v>
      </c>
      <c r="D90" s="254" t="s">
        <v>921</v>
      </c>
      <c r="E90" s="254" t="s">
        <v>543</v>
      </c>
      <c r="F90" s="356">
        <v>81354</v>
      </c>
      <c r="G90" s="253">
        <v>48.56</v>
      </c>
      <c r="H90" s="325" t="s">
        <v>884</v>
      </c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A91" s="230">
        <v>44264</v>
      </c>
      <c r="B91" s="253" t="s">
        <v>952</v>
      </c>
      <c r="C91" s="254" t="s">
        <v>953</v>
      </c>
      <c r="D91" s="254" t="s">
        <v>921</v>
      </c>
      <c r="E91" s="254" t="s">
        <v>543</v>
      </c>
      <c r="F91" s="356">
        <v>108344</v>
      </c>
      <c r="G91" s="253">
        <v>154.1</v>
      </c>
      <c r="H91" s="325" t="s">
        <v>884</v>
      </c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A92" s="230">
        <v>44264</v>
      </c>
      <c r="B92" s="253" t="s">
        <v>952</v>
      </c>
      <c r="C92" s="254" t="s">
        <v>953</v>
      </c>
      <c r="D92" s="254" t="s">
        <v>954</v>
      </c>
      <c r="E92" s="254" t="s">
        <v>543</v>
      </c>
      <c r="F92" s="356">
        <v>110974</v>
      </c>
      <c r="G92" s="253">
        <v>154.43</v>
      </c>
      <c r="H92" s="325" t="s">
        <v>884</v>
      </c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A93" s="230">
        <v>44264</v>
      </c>
      <c r="B93" s="253" t="s">
        <v>1070</v>
      </c>
      <c r="C93" s="254" t="s">
        <v>1071</v>
      </c>
      <c r="D93" s="254" t="s">
        <v>1072</v>
      </c>
      <c r="E93" s="254" t="s">
        <v>543</v>
      </c>
      <c r="F93" s="356">
        <v>3375648</v>
      </c>
      <c r="G93" s="253">
        <v>94.36</v>
      </c>
      <c r="H93" s="325" t="s">
        <v>884</v>
      </c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A94" s="230">
        <v>44264</v>
      </c>
      <c r="B94" s="253" t="s">
        <v>1034</v>
      </c>
      <c r="C94" s="254" t="s">
        <v>1035</v>
      </c>
      <c r="D94" s="254" t="s">
        <v>1036</v>
      </c>
      <c r="E94" s="254" t="s">
        <v>543</v>
      </c>
      <c r="F94" s="356">
        <v>120289</v>
      </c>
      <c r="G94" s="253">
        <v>89.99</v>
      </c>
      <c r="H94" s="325" t="s">
        <v>884</v>
      </c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A95" s="230">
        <v>44264</v>
      </c>
      <c r="B95" s="253" t="s">
        <v>1037</v>
      </c>
      <c r="C95" s="254" t="s">
        <v>1038</v>
      </c>
      <c r="D95" s="254" t="s">
        <v>921</v>
      </c>
      <c r="E95" s="254" t="s">
        <v>543</v>
      </c>
      <c r="F95" s="356">
        <v>153376</v>
      </c>
      <c r="G95" s="253">
        <v>77.81</v>
      </c>
      <c r="H95" s="325" t="s">
        <v>884</v>
      </c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A96" s="230">
        <v>44264</v>
      </c>
      <c r="B96" s="253" t="s">
        <v>1073</v>
      </c>
      <c r="C96" s="254" t="s">
        <v>1074</v>
      </c>
      <c r="D96" s="254" t="s">
        <v>1075</v>
      </c>
      <c r="E96" s="254" t="s">
        <v>543</v>
      </c>
      <c r="F96" s="356">
        <v>3638154</v>
      </c>
      <c r="G96" s="253">
        <v>26.17</v>
      </c>
      <c r="H96" s="325" t="s">
        <v>884</v>
      </c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1:35">
      <c r="A97" s="230">
        <v>44264</v>
      </c>
      <c r="B97" s="253" t="s">
        <v>1039</v>
      </c>
      <c r="C97" s="254" t="s">
        <v>1040</v>
      </c>
      <c r="D97" s="254" t="s">
        <v>1076</v>
      </c>
      <c r="E97" s="254" t="s">
        <v>543</v>
      </c>
      <c r="F97" s="356">
        <v>500220</v>
      </c>
      <c r="G97" s="253">
        <v>12</v>
      </c>
      <c r="H97" s="325" t="s">
        <v>884</v>
      </c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1:35">
      <c r="A98" s="230">
        <v>44264</v>
      </c>
      <c r="B98" s="253" t="s">
        <v>1043</v>
      </c>
      <c r="C98" s="254" t="s">
        <v>1044</v>
      </c>
      <c r="D98" s="254" t="s">
        <v>1077</v>
      </c>
      <c r="E98" s="254" t="s">
        <v>543</v>
      </c>
      <c r="F98" s="356">
        <v>1348545</v>
      </c>
      <c r="G98" s="253">
        <v>20.350000000000001</v>
      </c>
      <c r="H98" s="325" t="s">
        <v>884</v>
      </c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1:35">
      <c r="A99" s="230">
        <v>44264</v>
      </c>
      <c r="B99" s="253" t="s">
        <v>1046</v>
      </c>
      <c r="C99" s="254" t="s">
        <v>1047</v>
      </c>
      <c r="D99" s="254" t="s">
        <v>1078</v>
      </c>
      <c r="E99" s="254" t="s">
        <v>543</v>
      </c>
      <c r="F99" s="356">
        <v>220000</v>
      </c>
      <c r="G99" s="253">
        <v>7</v>
      </c>
      <c r="H99" s="325" t="s">
        <v>884</v>
      </c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1:35">
      <c r="A100" s="230">
        <v>44264</v>
      </c>
      <c r="B100" s="253" t="s">
        <v>1046</v>
      </c>
      <c r="C100" s="254" t="s">
        <v>1047</v>
      </c>
      <c r="D100" s="254" t="s">
        <v>1079</v>
      </c>
      <c r="E100" s="254" t="s">
        <v>543</v>
      </c>
      <c r="F100" s="356">
        <v>220000</v>
      </c>
      <c r="G100" s="253">
        <v>7</v>
      </c>
      <c r="H100" s="325" t="s">
        <v>884</v>
      </c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1:35">
      <c r="A101" s="230">
        <v>44264</v>
      </c>
      <c r="B101" s="253" t="s">
        <v>1053</v>
      </c>
      <c r="C101" s="254" t="s">
        <v>1054</v>
      </c>
      <c r="D101" s="254" t="s">
        <v>921</v>
      </c>
      <c r="E101" s="254" t="s">
        <v>543</v>
      </c>
      <c r="F101" s="356">
        <v>1410916</v>
      </c>
      <c r="G101" s="253">
        <v>66.27</v>
      </c>
      <c r="H101" s="325" t="s">
        <v>884</v>
      </c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1:35">
      <c r="A102" s="230">
        <v>44264</v>
      </c>
      <c r="B102" s="253" t="s">
        <v>898</v>
      </c>
      <c r="C102" s="254" t="s">
        <v>899</v>
      </c>
      <c r="D102" s="254" t="s">
        <v>922</v>
      </c>
      <c r="E102" s="254" t="s">
        <v>543</v>
      </c>
      <c r="F102" s="356">
        <v>119845</v>
      </c>
      <c r="G102" s="253">
        <v>300.12</v>
      </c>
      <c r="H102" s="325" t="s">
        <v>884</v>
      </c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1:35">
      <c r="A103" s="230">
        <v>44264</v>
      </c>
      <c r="B103" s="253" t="s">
        <v>1058</v>
      </c>
      <c r="C103" s="254" t="s">
        <v>1059</v>
      </c>
      <c r="D103" s="254" t="s">
        <v>1080</v>
      </c>
      <c r="E103" s="254" t="s">
        <v>543</v>
      </c>
      <c r="F103" s="356">
        <v>2750000</v>
      </c>
      <c r="G103" s="253">
        <v>2.5</v>
      </c>
      <c r="H103" s="325" t="s">
        <v>884</v>
      </c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1:35">
      <c r="A104" s="230">
        <v>44264</v>
      </c>
      <c r="B104" s="253" t="s">
        <v>1058</v>
      </c>
      <c r="C104" s="254" t="s">
        <v>1059</v>
      </c>
      <c r="D104" s="254" t="s">
        <v>838</v>
      </c>
      <c r="E104" s="254" t="s">
        <v>543</v>
      </c>
      <c r="F104" s="356">
        <v>571983</v>
      </c>
      <c r="G104" s="253">
        <v>2.5499999999999998</v>
      </c>
      <c r="H104" s="325" t="s">
        <v>884</v>
      </c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1:35">
      <c r="A105" s="230">
        <v>44264</v>
      </c>
      <c r="B105" s="253" t="s">
        <v>1061</v>
      </c>
      <c r="C105" s="254" t="s">
        <v>1062</v>
      </c>
      <c r="D105" s="254" t="s">
        <v>1064</v>
      </c>
      <c r="E105" s="254" t="s">
        <v>543</v>
      </c>
      <c r="F105" s="356">
        <v>553687</v>
      </c>
      <c r="G105" s="253">
        <v>20.84</v>
      </c>
      <c r="H105" s="325" t="s">
        <v>884</v>
      </c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1:35">
      <c r="A106" s="230">
        <v>44264</v>
      </c>
      <c r="B106" s="253" t="s">
        <v>1061</v>
      </c>
      <c r="C106" s="254" t="s">
        <v>1062</v>
      </c>
      <c r="D106" s="254" t="s">
        <v>1063</v>
      </c>
      <c r="E106" s="254" t="s">
        <v>543</v>
      </c>
      <c r="F106" s="356">
        <v>587739</v>
      </c>
      <c r="G106" s="253">
        <v>21.08</v>
      </c>
      <c r="H106" s="325" t="s">
        <v>884</v>
      </c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1:35">
      <c r="B107" s="253"/>
      <c r="C107" s="254"/>
      <c r="D107" s="254"/>
      <c r="E107" s="254"/>
      <c r="F107" s="356"/>
      <c r="G107" s="253"/>
      <c r="H107" s="325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1:35">
      <c r="B108" s="253"/>
      <c r="C108" s="254"/>
      <c r="D108" s="254"/>
      <c r="E108" s="254"/>
      <c r="F108" s="356"/>
      <c r="G108" s="253"/>
      <c r="H108" s="325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1:35">
      <c r="B109" s="253"/>
      <c r="C109" s="254"/>
      <c r="D109" s="254"/>
      <c r="E109" s="254"/>
      <c r="F109" s="356"/>
      <c r="G109" s="253"/>
      <c r="H109" s="325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1:35">
      <c r="B110" s="253"/>
      <c r="C110" s="254"/>
      <c r="D110" s="254"/>
      <c r="E110" s="254"/>
      <c r="F110" s="356"/>
      <c r="G110" s="253"/>
      <c r="H110" s="325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1:35">
      <c r="B111" s="253"/>
      <c r="C111" s="254"/>
      <c r="D111" s="254"/>
      <c r="E111" s="254"/>
      <c r="F111" s="356"/>
      <c r="G111" s="253"/>
      <c r="H111" s="325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1:35">
      <c r="B112" s="253"/>
      <c r="C112" s="254"/>
      <c r="D112" s="254"/>
      <c r="E112" s="254"/>
      <c r="F112" s="356"/>
      <c r="G112" s="253"/>
      <c r="H112" s="325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6"/>
      <c r="G113" s="253"/>
      <c r="H113" s="325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6"/>
      <c r="G114" s="253"/>
      <c r="H114" s="325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253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253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253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253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253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253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253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253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253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253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253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253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253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253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253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2"/>
  <sheetViews>
    <sheetView zoomScale="70" zoomScaleNormal="70" workbookViewId="0">
      <selection activeCell="I16" sqref="I16:J16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871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44265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20" t="s">
        <v>552</v>
      </c>
      <c r="L9" s="60" t="s">
        <v>820</v>
      </c>
      <c r="M9" s="60" t="s">
        <v>819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37" customFormat="1" ht="14.25">
      <c r="A10" s="420">
        <v>1</v>
      </c>
      <c r="B10" s="418">
        <v>44229</v>
      </c>
      <c r="C10" s="419"/>
      <c r="D10" s="412" t="s">
        <v>114</v>
      </c>
      <c r="E10" s="413" t="s">
        <v>557</v>
      </c>
      <c r="F10" s="387" t="s">
        <v>839</v>
      </c>
      <c r="G10" s="387">
        <v>2090</v>
      </c>
      <c r="H10" s="387"/>
      <c r="I10" s="352" t="s">
        <v>840</v>
      </c>
      <c r="J10" s="352" t="s">
        <v>558</v>
      </c>
      <c r="K10" s="352"/>
      <c r="L10" s="404"/>
      <c r="M10" s="402"/>
      <c r="N10" s="352"/>
      <c r="O10" s="409"/>
      <c r="P10" s="456"/>
      <c r="Q10" s="4"/>
      <c r="R10" s="457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38" s="37" customFormat="1" ht="14.25">
      <c r="A11" s="494">
        <v>2</v>
      </c>
      <c r="B11" s="495">
        <v>44236</v>
      </c>
      <c r="C11" s="496"/>
      <c r="D11" s="524" t="s">
        <v>267</v>
      </c>
      <c r="E11" s="498" t="s">
        <v>557</v>
      </c>
      <c r="F11" s="500">
        <v>2205</v>
      </c>
      <c r="G11" s="500">
        <v>2070</v>
      </c>
      <c r="H11" s="500">
        <v>2305</v>
      </c>
      <c r="I11" s="501" t="s">
        <v>842</v>
      </c>
      <c r="J11" s="525" t="s">
        <v>873</v>
      </c>
      <c r="K11" s="525">
        <f t="shared" ref="K11" si="0">H11-F11</f>
        <v>100</v>
      </c>
      <c r="L11" s="526">
        <f t="shared" ref="L11" si="1">(F11*-0.8)/100</f>
        <v>-17.64</v>
      </c>
      <c r="M11" s="504">
        <f>(K11+L11)/F11</f>
        <v>3.7351473922902494E-2</v>
      </c>
      <c r="N11" s="525" t="s">
        <v>556</v>
      </c>
      <c r="O11" s="506">
        <v>44257</v>
      </c>
      <c r="P11" s="456"/>
      <c r="Q11" s="4"/>
      <c r="R11" s="457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38" s="514" customFormat="1" ht="14.25">
      <c r="A12" s="494">
        <v>3</v>
      </c>
      <c r="B12" s="495">
        <v>44253</v>
      </c>
      <c r="C12" s="496"/>
      <c r="D12" s="524" t="s">
        <v>125</v>
      </c>
      <c r="E12" s="498" t="s">
        <v>557</v>
      </c>
      <c r="F12" s="500">
        <v>98.5</v>
      </c>
      <c r="G12" s="500">
        <v>91.5</v>
      </c>
      <c r="H12" s="500">
        <v>103</v>
      </c>
      <c r="I12" s="501" t="s">
        <v>855</v>
      </c>
      <c r="J12" s="525" t="s">
        <v>893</v>
      </c>
      <c r="K12" s="525">
        <f t="shared" ref="K12" si="2">H12-F12</f>
        <v>4.5</v>
      </c>
      <c r="L12" s="526">
        <f t="shared" ref="L12" si="3">(F12*-0.8)/100</f>
        <v>-0.78800000000000014</v>
      </c>
      <c r="M12" s="504">
        <f>(K12+L12)/F12</f>
        <v>3.7685279187817257E-2</v>
      </c>
      <c r="N12" s="525" t="s">
        <v>556</v>
      </c>
      <c r="O12" s="506">
        <v>44257</v>
      </c>
      <c r="P12" s="456"/>
      <c r="Q12" s="4"/>
      <c r="R12" s="457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14" customFormat="1" ht="14.25">
      <c r="A13" s="485">
        <v>4</v>
      </c>
      <c r="B13" s="486">
        <v>44253</v>
      </c>
      <c r="C13" s="487"/>
      <c r="D13" s="446" t="s">
        <v>744</v>
      </c>
      <c r="E13" s="488" t="s">
        <v>557</v>
      </c>
      <c r="F13" s="444">
        <v>4110</v>
      </c>
      <c r="G13" s="489">
        <v>3800</v>
      </c>
      <c r="H13" s="444">
        <v>4415</v>
      </c>
      <c r="I13" s="490" t="s">
        <v>856</v>
      </c>
      <c r="J13" s="445" t="s">
        <v>870</v>
      </c>
      <c r="K13" s="445">
        <f t="shared" ref="K13:K14" si="4">H13-F13</f>
        <v>305</v>
      </c>
      <c r="L13" s="521">
        <f t="shared" ref="L13" si="5">(F13*-0.8)/100</f>
        <v>-32.880000000000003</v>
      </c>
      <c r="M13" s="442">
        <f>(K13+L13)/F13</f>
        <v>6.6209245742092457E-2</v>
      </c>
      <c r="N13" s="445" t="s">
        <v>556</v>
      </c>
      <c r="O13" s="443">
        <v>44256</v>
      </c>
      <c r="P13" s="456"/>
      <c r="Q13" s="4"/>
      <c r="R13" s="457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14" customFormat="1" ht="14.25">
      <c r="A14" s="485">
        <v>5</v>
      </c>
      <c r="B14" s="486">
        <v>44259</v>
      </c>
      <c r="C14" s="487"/>
      <c r="D14" s="446" t="s">
        <v>783</v>
      </c>
      <c r="E14" s="488" t="s">
        <v>557</v>
      </c>
      <c r="F14" s="444">
        <v>230.5</v>
      </c>
      <c r="G14" s="489">
        <v>218</v>
      </c>
      <c r="H14" s="444">
        <v>255</v>
      </c>
      <c r="I14" s="490" t="s">
        <v>902</v>
      </c>
      <c r="J14" s="445" t="s">
        <v>911</v>
      </c>
      <c r="K14" s="445">
        <f t="shared" si="4"/>
        <v>24.5</v>
      </c>
      <c r="L14" s="521">
        <f>(F14*-0.8)/100</f>
        <v>-1.8440000000000001</v>
      </c>
      <c r="M14" s="442">
        <f>(K14+L14)/F14</f>
        <v>9.8290672451193051E-2</v>
      </c>
      <c r="N14" s="445" t="s">
        <v>556</v>
      </c>
      <c r="O14" s="443">
        <v>44260</v>
      </c>
      <c r="P14" s="456"/>
      <c r="Q14" s="4"/>
      <c r="R14" s="457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14" customFormat="1" ht="14.25">
      <c r="A15" s="358">
        <v>6</v>
      </c>
      <c r="B15" s="373">
        <v>44259</v>
      </c>
      <c r="C15" s="374"/>
      <c r="D15" s="412" t="s">
        <v>242</v>
      </c>
      <c r="E15" s="378" t="s">
        <v>557</v>
      </c>
      <c r="F15" s="383" t="s">
        <v>903</v>
      </c>
      <c r="G15" s="383">
        <v>460</v>
      </c>
      <c r="H15" s="378"/>
      <c r="I15" s="375">
        <v>550</v>
      </c>
      <c r="J15" s="380" t="s">
        <v>558</v>
      </c>
      <c r="K15" s="380"/>
      <c r="L15" s="388"/>
      <c r="M15" s="351"/>
      <c r="N15" s="361"/>
      <c r="O15" s="357"/>
      <c r="P15" s="456"/>
      <c r="Q15" s="4"/>
      <c r="R15" s="457" t="s">
        <v>792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514" customFormat="1" ht="14.25">
      <c r="A16" s="358">
        <v>7</v>
      </c>
      <c r="B16" s="373">
        <v>44264</v>
      </c>
      <c r="C16" s="374"/>
      <c r="D16" s="412" t="s">
        <v>298</v>
      </c>
      <c r="E16" s="378" t="s">
        <v>557</v>
      </c>
      <c r="F16" s="383" t="s">
        <v>966</v>
      </c>
      <c r="G16" s="383">
        <v>134.5</v>
      </c>
      <c r="H16" s="378"/>
      <c r="I16" s="375" t="s">
        <v>967</v>
      </c>
      <c r="J16" s="380" t="s">
        <v>558</v>
      </c>
      <c r="K16" s="380"/>
      <c r="L16" s="388"/>
      <c r="M16" s="351"/>
      <c r="N16" s="361"/>
      <c r="O16" s="357"/>
      <c r="P16" s="456"/>
      <c r="Q16" s="4"/>
      <c r="R16" s="457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2" customFormat="1" ht="14.25">
      <c r="A17" s="358"/>
      <c r="B17" s="373"/>
      <c r="C17" s="374"/>
      <c r="D17" s="385"/>
      <c r="E17" s="378"/>
      <c r="F17" s="378"/>
      <c r="G17" s="383"/>
      <c r="H17" s="378"/>
      <c r="I17" s="375"/>
      <c r="J17" s="380"/>
      <c r="K17" s="380"/>
      <c r="L17" s="388"/>
      <c r="M17" s="351"/>
      <c r="N17" s="361"/>
      <c r="O17" s="357"/>
      <c r="P17" s="456"/>
      <c r="Q17" s="4"/>
      <c r="R17" s="457"/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2" customFormat="1" ht="14.25">
      <c r="A18" s="433"/>
      <c r="B18" s="434"/>
      <c r="C18" s="435"/>
      <c r="D18" s="436"/>
      <c r="E18" s="437"/>
      <c r="F18" s="437"/>
      <c r="G18" s="400"/>
      <c r="H18" s="437"/>
      <c r="I18" s="438"/>
      <c r="J18" s="401"/>
      <c r="K18" s="401"/>
      <c r="L18" s="439"/>
      <c r="M18" s="76"/>
      <c r="N18" s="440"/>
      <c r="O18" s="441"/>
      <c r="P18" s="381"/>
      <c r="Q18" s="61"/>
      <c r="R18" s="321"/>
      <c r="S18" s="61"/>
      <c r="T18" s="61"/>
      <c r="U18" s="61"/>
      <c r="V18" s="61"/>
      <c r="W18" s="61"/>
      <c r="X18" s="61"/>
      <c r="Y18" s="61"/>
      <c r="Z18" s="61"/>
      <c r="AA18" s="61"/>
      <c r="AB18" s="61"/>
    </row>
    <row r="19" spans="1:38" s="2" customFormat="1" ht="14.25">
      <c r="A19" s="433"/>
      <c r="B19" s="434"/>
      <c r="C19" s="435"/>
      <c r="D19" s="436"/>
      <c r="E19" s="437"/>
      <c r="F19" s="437"/>
      <c r="G19" s="400"/>
      <c r="H19" s="437"/>
      <c r="I19" s="438"/>
      <c r="J19" s="401"/>
      <c r="K19" s="401"/>
      <c r="L19" s="439"/>
      <c r="M19" s="76"/>
      <c r="N19" s="440"/>
      <c r="O19" s="441"/>
      <c r="P19" s="381"/>
      <c r="Q19" s="61"/>
      <c r="R19" s="321"/>
      <c r="S19" s="61"/>
      <c r="T19" s="61"/>
      <c r="U19" s="61"/>
      <c r="V19" s="61"/>
      <c r="W19" s="61"/>
      <c r="X19" s="61"/>
      <c r="Y19" s="61"/>
      <c r="Z19" s="61"/>
      <c r="AA19" s="61"/>
      <c r="AB19" s="61"/>
    </row>
    <row r="20" spans="1:38" s="2" customFormat="1" ht="12" customHeight="1">
      <c r="A20" s="20" t="s">
        <v>560</v>
      </c>
      <c r="B20" s="21"/>
      <c r="C20" s="22"/>
      <c r="D20" s="23"/>
      <c r="E20" s="24"/>
      <c r="F20" s="25"/>
      <c r="G20" s="25"/>
      <c r="H20" s="25"/>
      <c r="I20" s="25"/>
      <c r="J20" s="62"/>
      <c r="K20" s="25"/>
      <c r="L20" s="389"/>
      <c r="M20" s="35"/>
      <c r="N20" s="62"/>
      <c r="O20" s="63"/>
      <c r="P20" s="5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s="2" customFormat="1" ht="12" customHeight="1">
      <c r="A21" s="26" t="s">
        <v>561</v>
      </c>
      <c r="B21" s="20"/>
      <c r="C21" s="20"/>
      <c r="D21" s="20"/>
      <c r="F21" s="27" t="s">
        <v>562</v>
      </c>
      <c r="G21" s="14"/>
      <c r="H21" s="28"/>
      <c r="I21" s="33"/>
      <c r="J21" s="64"/>
      <c r="K21" s="65"/>
      <c r="L21" s="390"/>
      <c r="M21" s="66"/>
      <c r="N21" s="13"/>
      <c r="O21" s="67"/>
      <c r="P21" s="5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s="2" customFormat="1" ht="12" customHeight="1">
      <c r="A22" s="20" t="s">
        <v>563</v>
      </c>
      <c r="B22" s="20"/>
      <c r="C22" s="20"/>
      <c r="D22" s="20"/>
      <c r="E22" s="29"/>
      <c r="F22" s="27" t="s">
        <v>564</v>
      </c>
      <c r="G22" s="14"/>
      <c r="H22" s="28"/>
      <c r="I22" s="33"/>
      <c r="J22" s="64"/>
      <c r="K22" s="65"/>
      <c r="L22" s="390"/>
      <c r="M22" s="66"/>
      <c r="N22" s="13"/>
      <c r="O22" s="67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0"/>
      <c r="B23" s="20"/>
      <c r="C23" s="20"/>
      <c r="D23" s="20"/>
      <c r="E23" s="29"/>
      <c r="F23" s="14"/>
      <c r="G23" s="14"/>
      <c r="H23" s="28"/>
      <c r="I23" s="33"/>
      <c r="J23" s="68"/>
      <c r="K23" s="65"/>
      <c r="L23" s="390"/>
      <c r="M23" s="14"/>
      <c r="N23" s="69"/>
      <c r="O23" s="54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ht="15">
      <c r="A24" s="8"/>
      <c r="B24" s="30" t="s">
        <v>565</v>
      </c>
      <c r="C24" s="30"/>
      <c r="D24" s="30" t="s">
        <v>242</v>
      </c>
      <c r="E24" s="30"/>
      <c r="F24" s="31"/>
      <c r="G24" s="29"/>
      <c r="H24" s="29"/>
      <c r="I24" s="70"/>
      <c r="J24" s="71"/>
      <c r="K24" s="72"/>
      <c r="L24" s="391"/>
      <c r="M24" s="9"/>
      <c r="N24" s="8"/>
      <c r="O24" s="50"/>
      <c r="P24" s="4"/>
      <c r="R24" s="79"/>
      <c r="S24" s="13"/>
      <c r="T24" s="13"/>
      <c r="U24" s="13"/>
      <c r="V24" s="13"/>
      <c r="W24" s="13"/>
      <c r="X24" s="13"/>
      <c r="Y24" s="13"/>
      <c r="Z24" s="13"/>
    </row>
    <row r="25" spans="1:38" s="3" customFormat="1" ht="38.25">
      <c r="A25" s="17" t="s">
        <v>16</v>
      </c>
      <c r="B25" s="18" t="s">
        <v>534</v>
      </c>
      <c r="C25" s="18"/>
      <c r="D25" s="19" t="s">
        <v>545</v>
      </c>
      <c r="E25" s="18" t="s">
        <v>546</v>
      </c>
      <c r="F25" s="18" t="s">
        <v>547</v>
      </c>
      <c r="G25" s="18" t="s">
        <v>566</v>
      </c>
      <c r="H25" s="18" t="s">
        <v>549</v>
      </c>
      <c r="I25" s="18" t="s">
        <v>550</v>
      </c>
      <c r="J25" s="18" t="s">
        <v>551</v>
      </c>
      <c r="K25" s="59" t="s">
        <v>567</v>
      </c>
      <c r="L25" s="392" t="s">
        <v>820</v>
      </c>
      <c r="M25" s="60" t="s">
        <v>819</v>
      </c>
      <c r="N25" s="18" t="s">
        <v>554</v>
      </c>
      <c r="O25" s="75" t="s">
        <v>555</v>
      </c>
      <c r="P25" s="4"/>
      <c r="Q25" s="37"/>
      <c r="R25" s="35"/>
      <c r="S25" s="35"/>
      <c r="T25" s="35"/>
    </row>
    <row r="26" spans="1:38" s="369" customFormat="1" ht="15" customHeight="1">
      <c r="A26" s="474">
        <v>1</v>
      </c>
      <c r="B26" s="470">
        <v>44252</v>
      </c>
      <c r="C26" s="475"/>
      <c r="D26" s="476" t="s">
        <v>75</v>
      </c>
      <c r="E26" s="444" t="s">
        <v>557</v>
      </c>
      <c r="F26" s="444">
        <v>440</v>
      </c>
      <c r="G26" s="477">
        <v>427</v>
      </c>
      <c r="H26" s="477">
        <v>452</v>
      </c>
      <c r="I26" s="444">
        <v>465</v>
      </c>
      <c r="J26" s="445" t="s">
        <v>910</v>
      </c>
      <c r="K26" s="517">
        <f t="shared" ref="K26" si="6">H26-F26</f>
        <v>12</v>
      </c>
      <c r="L26" s="471">
        <f t="shared" ref="L26" si="7">(F26*-0.7)/100</f>
        <v>-3.08</v>
      </c>
      <c r="M26" s="442">
        <f t="shared" ref="M26" si="8">(K26+L26)/F26</f>
        <v>2.0272727272727272E-2</v>
      </c>
      <c r="N26" s="445" t="s">
        <v>556</v>
      </c>
      <c r="O26" s="443">
        <v>44259</v>
      </c>
      <c r="P26" s="4"/>
      <c r="Q26" s="4"/>
      <c r="R26" s="324" t="s">
        <v>792</v>
      </c>
      <c r="S26" s="37"/>
      <c r="T26" s="37"/>
      <c r="U26" s="37"/>
      <c r="V26" s="37"/>
      <c r="W26" s="37"/>
      <c r="X26" s="37"/>
      <c r="Y26" s="37"/>
      <c r="Z26" s="37"/>
      <c r="AA26" s="37"/>
    </row>
    <row r="27" spans="1:38" s="369" customFormat="1" ht="15" customHeight="1">
      <c r="A27" s="474">
        <v>2</v>
      </c>
      <c r="B27" s="470">
        <v>44253</v>
      </c>
      <c r="C27" s="475"/>
      <c r="D27" s="476" t="s">
        <v>260</v>
      </c>
      <c r="E27" s="444" t="s">
        <v>557</v>
      </c>
      <c r="F27" s="444">
        <v>3630</v>
      </c>
      <c r="G27" s="477">
        <v>3540</v>
      </c>
      <c r="H27" s="477">
        <v>3745</v>
      </c>
      <c r="I27" s="444" t="s">
        <v>853</v>
      </c>
      <c r="J27" s="445" t="s">
        <v>878</v>
      </c>
      <c r="K27" s="517">
        <f t="shared" ref="K27" si="9">H27-F27</f>
        <v>115</v>
      </c>
      <c r="L27" s="471">
        <f t="shared" ref="L27" si="10">(F27*-0.7)/100</f>
        <v>-25.41</v>
      </c>
      <c r="M27" s="442">
        <f t="shared" ref="M27" si="11">(K27+L27)/F27</f>
        <v>2.4680440771349864E-2</v>
      </c>
      <c r="N27" s="445" t="s">
        <v>556</v>
      </c>
      <c r="O27" s="443">
        <v>44257</v>
      </c>
      <c r="P27" s="4"/>
      <c r="Q27" s="4"/>
      <c r="R27" s="324" t="s">
        <v>559</v>
      </c>
      <c r="S27" s="37"/>
      <c r="T27" s="37"/>
      <c r="U27" s="37"/>
      <c r="V27" s="37"/>
      <c r="W27" s="37"/>
      <c r="X27" s="37"/>
      <c r="Y27" s="37"/>
      <c r="Z27" s="37"/>
      <c r="AA27" s="37"/>
    </row>
    <row r="28" spans="1:38" s="369" customFormat="1" ht="15" customHeight="1">
      <c r="A28" s="478">
        <v>3</v>
      </c>
      <c r="B28" s="479">
        <v>44253</v>
      </c>
      <c r="C28" s="480"/>
      <c r="D28" s="481" t="s">
        <v>68</v>
      </c>
      <c r="E28" s="462" t="s">
        <v>557</v>
      </c>
      <c r="F28" s="462">
        <v>567</v>
      </c>
      <c r="G28" s="482">
        <v>549</v>
      </c>
      <c r="H28" s="482">
        <v>549</v>
      </c>
      <c r="I28" s="462" t="s">
        <v>852</v>
      </c>
      <c r="J28" s="463" t="s">
        <v>859</v>
      </c>
      <c r="K28" s="519">
        <f t="shared" ref="K28" si="12">H28-F28</f>
        <v>-18</v>
      </c>
      <c r="L28" s="511">
        <f t="shared" ref="L28" si="13">(F28*-0.7)/100</f>
        <v>-3.9689999999999999</v>
      </c>
      <c r="M28" s="483">
        <f t="shared" ref="M28" si="14">(K28+L28)/F28</f>
        <v>-3.874603174603175E-2</v>
      </c>
      <c r="N28" s="463" t="s">
        <v>620</v>
      </c>
      <c r="O28" s="484">
        <v>44256</v>
      </c>
      <c r="P28" s="4"/>
      <c r="Q28" s="4"/>
      <c r="R28" s="324" t="s">
        <v>559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69" customFormat="1" ht="15" customHeight="1">
      <c r="A29" s="474">
        <v>4</v>
      </c>
      <c r="B29" s="470">
        <v>44228</v>
      </c>
      <c r="C29" s="475"/>
      <c r="D29" s="476" t="s">
        <v>458</v>
      </c>
      <c r="E29" s="444" t="s">
        <v>557</v>
      </c>
      <c r="F29" s="444">
        <v>1640</v>
      </c>
      <c r="G29" s="477">
        <v>1590</v>
      </c>
      <c r="H29" s="477">
        <v>1687</v>
      </c>
      <c r="I29" s="444" t="s">
        <v>861</v>
      </c>
      <c r="J29" s="445" t="s">
        <v>862</v>
      </c>
      <c r="K29" s="517">
        <f t="shared" ref="K29" si="15">H29-F29</f>
        <v>47</v>
      </c>
      <c r="L29" s="471">
        <f>(F29*-0.07)/100</f>
        <v>-1.1480000000000001</v>
      </c>
      <c r="M29" s="442">
        <f t="shared" ref="M29" si="16">(K29+L29)/F29</f>
        <v>2.7958536585365852E-2</v>
      </c>
      <c r="N29" s="445" t="s">
        <v>556</v>
      </c>
      <c r="O29" s="464">
        <v>44256</v>
      </c>
      <c r="P29" s="4"/>
      <c r="Q29" s="4"/>
      <c r="R29" s="324" t="s">
        <v>792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69" customFormat="1" ht="15" customHeight="1">
      <c r="A30" s="474">
        <v>5</v>
      </c>
      <c r="B30" s="470">
        <v>44228</v>
      </c>
      <c r="C30" s="475"/>
      <c r="D30" s="476" t="s">
        <v>226</v>
      </c>
      <c r="E30" s="444" t="s">
        <v>557</v>
      </c>
      <c r="F30" s="444">
        <v>2722.5</v>
      </c>
      <c r="G30" s="477">
        <v>2640</v>
      </c>
      <c r="H30" s="477">
        <v>2775.5</v>
      </c>
      <c r="I30" s="444">
        <v>2850</v>
      </c>
      <c r="J30" s="445" t="s">
        <v>863</v>
      </c>
      <c r="K30" s="517">
        <f t="shared" ref="K30" si="17">H30-F30</f>
        <v>53</v>
      </c>
      <c r="L30" s="471">
        <f>(F30*-0.07)/100</f>
        <v>-1.9057500000000003</v>
      </c>
      <c r="M30" s="442">
        <f t="shared" ref="M30" si="18">(K30+L30)/F30</f>
        <v>1.8767401285583105E-2</v>
      </c>
      <c r="N30" s="445" t="s">
        <v>556</v>
      </c>
      <c r="O30" s="464">
        <v>44256</v>
      </c>
      <c r="P30" s="4"/>
      <c r="Q30" s="4"/>
      <c r="R30" s="324" t="s">
        <v>792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69" customFormat="1" ht="15" customHeight="1">
      <c r="A31" s="394">
        <v>6</v>
      </c>
      <c r="B31" s="418">
        <v>44229</v>
      </c>
      <c r="C31" s="421"/>
      <c r="D31" s="386" t="s">
        <v>294</v>
      </c>
      <c r="E31" s="387" t="s">
        <v>557</v>
      </c>
      <c r="F31" s="387" t="s">
        <v>881</v>
      </c>
      <c r="G31" s="422">
        <v>900</v>
      </c>
      <c r="H31" s="422"/>
      <c r="I31" s="387">
        <v>980</v>
      </c>
      <c r="J31" s="515" t="s">
        <v>558</v>
      </c>
      <c r="K31" s="352"/>
      <c r="L31" s="404"/>
      <c r="M31" s="402"/>
      <c r="N31" s="380"/>
      <c r="O31" s="393"/>
      <c r="P31" s="4"/>
      <c r="Q31" s="4"/>
      <c r="R31" s="324" t="s">
        <v>792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69" customFormat="1" ht="15" customHeight="1">
      <c r="A32" s="474">
        <v>7</v>
      </c>
      <c r="B32" s="470">
        <v>44230</v>
      </c>
      <c r="C32" s="475"/>
      <c r="D32" s="476" t="s">
        <v>333</v>
      </c>
      <c r="E32" s="444" t="s">
        <v>557</v>
      </c>
      <c r="F32" s="444">
        <v>249.5</v>
      </c>
      <c r="G32" s="477">
        <v>242</v>
      </c>
      <c r="H32" s="477">
        <v>255.5</v>
      </c>
      <c r="I32" s="444">
        <v>270</v>
      </c>
      <c r="J32" s="445" t="s">
        <v>888</v>
      </c>
      <c r="K32" s="517">
        <f t="shared" ref="K32" si="19">H32-F32</f>
        <v>6</v>
      </c>
      <c r="L32" s="471">
        <f>(F32*-0.07)/100</f>
        <v>-0.17465000000000003</v>
      </c>
      <c r="M32" s="442">
        <f t="shared" ref="M32" si="20">(K32+L32)/F32</f>
        <v>2.334809619238477E-2</v>
      </c>
      <c r="N32" s="445" t="s">
        <v>556</v>
      </c>
      <c r="O32" s="464">
        <v>44258</v>
      </c>
      <c r="P32" s="4"/>
      <c r="Q32" s="4"/>
      <c r="R32" s="324" t="s">
        <v>792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8" s="369" customFormat="1" ht="15" customHeight="1">
      <c r="A33" s="474">
        <v>8</v>
      </c>
      <c r="B33" s="470">
        <v>44230</v>
      </c>
      <c r="C33" s="475"/>
      <c r="D33" s="476" t="s">
        <v>372</v>
      </c>
      <c r="E33" s="444" t="s">
        <v>557</v>
      </c>
      <c r="F33" s="444">
        <v>539.5</v>
      </c>
      <c r="G33" s="477">
        <v>521</v>
      </c>
      <c r="H33" s="477">
        <v>553.5</v>
      </c>
      <c r="I33" s="444">
        <v>570</v>
      </c>
      <c r="J33" s="445" t="s">
        <v>890</v>
      </c>
      <c r="K33" s="517">
        <f t="shared" ref="K33" si="21">H33-F33</f>
        <v>14</v>
      </c>
      <c r="L33" s="471">
        <f>(F33*-0.07)/100</f>
        <v>-0.37764999999999999</v>
      </c>
      <c r="M33" s="442">
        <f t="shared" ref="M33" si="22">(K33+L33)/F33</f>
        <v>2.5249953660797037E-2</v>
      </c>
      <c r="N33" s="445" t="s">
        <v>556</v>
      </c>
      <c r="O33" s="464">
        <v>44258</v>
      </c>
      <c r="P33" s="4"/>
      <c r="Q33" s="4"/>
      <c r="R33" s="324" t="s">
        <v>792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8" s="369" customFormat="1" ht="15" customHeight="1">
      <c r="A34" s="474">
        <v>9</v>
      </c>
      <c r="B34" s="470">
        <v>44230</v>
      </c>
      <c r="C34" s="475"/>
      <c r="D34" s="476" t="s">
        <v>408</v>
      </c>
      <c r="E34" s="444" t="s">
        <v>557</v>
      </c>
      <c r="F34" s="444">
        <v>102.25</v>
      </c>
      <c r="G34" s="477">
        <v>99</v>
      </c>
      <c r="H34" s="477">
        <v>104.55</v>
      </c>
      <c r="I34" s="444" t="s">
        <v>889</v>
      </c>
      <c r="J34" s="445" t="s">
        <v>891</v>
      </c>
      <c r="K34" s="517">
        <f t="shared" ref="K34" si="23">H34-F34</f>
        <v>2.2999999999999972</v>
      </c>
      <c r="L34" s="471">
        <f>(F34*-0.07)/100</f>
        <v>-7.1575E-2</v>
      </c>
      <c r="M34" s="442">
        <f t="shared" ref="M34" si="24">(K34+L34)/F34</f>
        <v>2.1793887530562318E-2</v>
      </c>
      <c r="N34" s="445" t="s">
        <v>556</v>
      </c>
      <c r="O34" s="464">
        <v>44258</v>
      </c>
      <c r="P34" s="4"/>
      <c r="Q34" s="4"/>
      <c r="R34" s="32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8" s="369" customFormat="1" ht="15" customHeight="1">
      <c r="A35" s="474">
        <v>10</v>
      </c>
      <c r="B35" s="470">
        <v>44259</v>
      </c>
      <c r="C35" s="475"/>
      <c r="D35" s="476" t="s">
        <v>193</v>
      </c>
      <c r="E35" s="444" t="s">
        <v>557</v>
      </c>
      <c r="F35" s="444">
        <v>602</v>
      </c>
      <c r="G35" s="477">
        <v>584</v>
      </c>
      <c r="H35" s="477">
        <v>613.5</v>
      </c>
      <c r="I35" s="444" t="s">
        <v>900</v>
      </c>
      <c r="J35" s="445" t="s">
        <v>901</v>
      </c>
      <c r="K35" s="517">
        <f t="shared" ref="K35:K36" si="25">H35-F35</f>
        <v>11.5</v>
      </c>
      <c r="L35" s="471">
        <f>(F35*-0.07)/100</f>
        <v>-0.4214</v>
      </c>
      <c r="M35" s="442">
        <f t="shared" ref="M35:M36" si="26">(K35+L35)/F35</f>
        <v>1.8402990033222592E-2</v>
      </c>
      <c r="N35" s="445" t="s">
        <v>556</v>
      </c>
      <c r="O35" s="464">
        <v>44259</v>
      </c>
      <c r="P35" s="4"/>
      <c r="Q35" s="4"/>
      <c r="R35" s="324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8" s="369" customFormat="1" ht="15" customHeight="1">
      <c r="A36" s="474">
        <v>11</v>
      </c>
      <c r="B36" s="470">
        <v>44259</v>
      </c>
      <c r="C36" s="475"/>
      <c r="D36" s="476" t="s">
        <v>167</v>
      </c>
      <c r="E36" s="444" t="s">
        <v>557</v>
      </c>
      <c r="F36" s="444">
        <v>2162.5</v>
      </c>
      <c r="G36" s="477">
        <v>2095</v>
      </c>
      <c r="H36" s="477">
        <v>2220</v>
      </c>
      <c r="I36" s="444" t="s">
        <v>906</v>
      </c>
      <c r="J36" s="445" t="s">
        <v>923</v>
      </c>
      <c r="K36" s="517">
        <f t="shared" si="25"/>
        <v>57.5</v>
      </c>
      <c r="L36" s="471">
        <f t="shared" ref="L36" si="27">(F36*-0.7)/100</f>
        <v>-15.137499999999999</v>
      </c>
      <c r="M36" s="442">
        <f t="shared" si="26"/>
        <v>1.9589595375722541E-2</v>
      </c>
      <c r="N36" s="445" t="s">
        <v>556</v>
      </c>
      <c r="O36" s="443">
        <v>44263</v>
      </c>
      <c r="P36" s="4"/>
      <c r="Q36" s="4"/>
      <c r="R36" s="32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8" s="369" customFormat="1" ht="15" customHeight="1">
      <c r="A37" s="478">
        <v>12</v>
      </c>
      <c r="B37" s="479">
        <v>44260</v>
      </c>
      <c r="C37" s="480"/>
      <c r="D37" s="481" t="s">
        <v>333</v>
      </c>
      <c r="E37" s="462" t="s">
        <v>557</v>
      </c>
      <c r="F37" s="462">
        <v>245.5</v>
      </c>
      <c r="G37" s="482">
        <v>238</v>
      </c>
      <c r="H37" s="482">
        <v>238</v>
      </c>
      <c r="I37" s="462">
        <v>260</v>
      </c>
      <c r="J37" s="463" t="s">
        <v>917</v>
      </c>
      <c r="K37" s="532">
        <f t="shared" ref="K37" si="28">H37-F37</f>
        <v>-7.5</v>
      </c>
      <c r="L37" s="511">
        <f>(F37*-0.07)/100</f>
        <v>-0.17185000000000003</v>
      </c>
      <c r="M37" s="483">
        <f t="shared" ref="M37" si="29">(K37+L37)/F37</f>
        <v>-3.1249898167006109E-2</v>
      </c>
      <c r="N37" s="463" t="s">
        <v>620</v>
      </c>
      <c r="O37" s="530">
        <v>44260</v>
      </c>
      <c r="P37" s="4"/>
      <c r="Q37" s="4"/>
      <c r="R37" s="324" t="s">
        <v>792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8" s="369" customFormat="1" ht="15" customHeight="1">
      <c r="A38" s="478">
        <v>13</v>
      </c>
      <c r="B38" s="479">
        <v>44260</v>
      </c>
      <c r="C38" s="480"/>
      <c r="D38" s="481" t="s">
        <v>45</v>
      </c>
      <c r="E38" s="462" t="s">
        <v>557</v>
      </c>
      <c r="F38" s="462">
        <v>295</v>
      </c>
      <c r="G38" s="482">
        <v>288</v>
      </c>
      <c r="H38" s="482">
        <v>287</v>
      </c>
      <c r="I38" s="462" t="s">
        <v>914</v>
      </c>
      <c r="J38" s="463" t="s">
        <v>916</v>
      </c>
      <c r="K38" s="532">
        <f t="shared" ref="K38" si="30">H38-F38</f>
        <v>-8</v>
      </c>
      <c r="L38" s="511">
        <f>(F38*-0.07)/100</f>
        <v>-0.20650000000000002</v>
      </c>
      <c r="M38" s="483">
        <f t="shared" ref="M38:M39" si="31">(K38+L38)/F38</f>
        <v>-2.7818644067796612E-2</v>
      </c>
      <c r="N38" s="463" t="s">
        <v>620</v>
      </c>
      <c r="O38" s="530">
        <v>44260</v>
      </c>
      <c r="P38" s="4"/>
      <c r="Q38" s="4"/>
      <c r="R38" s="32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8" s="369" customFormat="1" ht="15" customHeight="1">
      <c r="A39" s="474">
        <v>14</v>
      </c>
      <c r="B39" s="470">
        <v>44260</v>
      </c>
      <c r="C39" s="475"/>
      <c r="D39" s="476" t="s">
        <v>169</v>
      </c>
      <c r="E39" s="444" t="s">
        <v>817</v>
      </c>
      <c r="F39" s="444">
        <v>385</v>
      </c>
      <c r="G39" s="477">
        <v>396</v>
      </c>
      <c r="H39" s="477">
        <v>379</v>
      </c>
      <c r="I39" s="444" t="s">
        <v>915</v>
      </c>
      <c r="J39" s="445" t="s">
        <v>888</v>
      </c>
      <c r="K39" s="517">
        <f>F39-H39</f>
        <v>6</v>
      </c>
      <c r="L39" s="471">
        <f>(F39*-0.07)/100</f>
        <v>-0.26950000000000002</v>
      </c>
      <c r="M39" s="442">
        <f t="shared" si="31"/>
        <v>1.4884415584415585E-2</v>
      </c>
      <c r="N39" s="445" t="s">
        <v>556</v>
      </c>
      <c r="O39" s="464">
        <v>44260</v>
      </c>
      <c r="P39" s="4"/>
      <c r="Q39" s="4"/>
      <c r="R39" s="32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8" s="369" customFormat="1" ht="15" customHeight="1">
      <c r="A40" s="394">
        <v>15</v>
      </c>
      <c r="B40" s="418">
        <v>44263</v>
      </c>
      <c r="C40" s="421"/>
      <c r="D40" s="386" t="s">
        <v>108</v>
      </c>
      <c r="E40" s="387" t="s">
        <v>557</v>
      </c>
      <c r="F40" s="387" t="s">
        <v>930</v>
      </c>
      <c r="G40" s="422">
        <v>2470</v>
      </c>
      <c r="H40" s="422"/>
      <c r="I40" s="387" t="s">
        <v>931</v>
      </c>
      <c r="J40" s="515" t="s">
        <v>558</v>
      </c>
      <c r="K40" s="352"/>
      <c r="L40" s="404"/>
      <c r="M40" s="402"/>
      <c r="N40" s="380"/>
      <c r="O40" s="393"/>
      <c r="P40" s="4"/>
      <c r="Q40" s="4"/>
      <c r="R40" s="32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8" s="369" customFormat="1" ht="15" customHeight="1">
      <c r="A41" s="394">
        <v>16</v>
      </c>
      <c r="B41" s="418">
        <v>44263</v>
      </c>
      <c r="C41" s="421"/>
      <c r="D41" s="386" t="s">
        <v>226</v>
      </c>
      <c r="E41" s="387" t="s">
        <v>557</v>
      </c>
      <c r="F41" s="387" t="s">
        <v>932</v>
      </c>
      <c r="G41" s="422">
        <v>2685</v>
      </c>
      <c r="H41" s="422"/>
      <c r="I41" s="387" t="s">
        <v>933</v>
      </c>
      <c r="J41" s="515" t="s">
        <v>558</v>
      </c>
      <c r="K41" s="352"/>
      <c r="L41" s="404"/>
      <c r="M41" s="402"/>
      <c r="N41" s="380"/>
      <c r="O41" s="393"/>
      <c r="P41" s="4"/>
      <c r="Q41" s="4"/>
      <c r="R41" s="32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8" s="369" customFormat="1" ht="15" customHeight="1">
      <c r="A42" s="474">
        <v>17</v>
      </c>
      <c r="B42" s="470">
        <v>44263</v>
      </c>
      <c r="C42" s="475"/>
      <c r="D42" s="476" t="s">
        <v>408</v>
      </c>
      <c r="E42" s="444" t="s">
        <v>557</v>
      </c>
      <c r="F42" s="444">
        <v>101.3</v>
      </c>
      <c r="G42" s="477">
        <v>98</v>
      </c>
      <c r="H42" s="477">
        <v>104.5</v>
      </c>
      <c r="I42" s="444" t="s">
        <v>934</v>
      </c>
      <c r="J42" s="445" t="s">
        <v>935</v>
      </c>
      <c r="K42" s="517">
        <f t="shared" ref="K42" si="32">H42-F42</f>
        <v>3.2000000000000028</v>
      </c>
      <c r="L42" s="471">
        <f>(F42*-0.07)/100</f>
        <v>-7.0910000000000001E-2</v>
      </c>
      <c r="M42" s="442">
        <f t="shared" ref="M42" si="33">(K42+L42)/F42</f>
        <v>3.088933859822313E-2</v>
      </c>
      <c r="N42" s="445" t="s">
        <v>556</v>
      </c>
      <c r="O42" s="464">
        <v>44263</v>
      </c>
      <c r="P42" s="4"/>
      <c r="Q42" s="4"/>
      <c r="R42" s="32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8" s="369" customFormat="1" ht="15" customHeight="1">
      <c r="A43" s="474">
        <v>18</v>
      </c>
      <c r="B43" s="470">
        <v>44264</v>
      </c>
      <c r="C43" s="475"/>
      <c r="D43" s="476" t="s">
        <v>408</v>
      </c>
      <c r="E43" s="444" t="s">
        <v>557</v>
      </c>
      <c r="F43" s="444">
        <v>102.3</v>
      </c>
      <c r="G43" s="477">
        <v>98.5</v>
      </c>
      <c r="H43" s="477">
        <v>104.25</v>
      </c>
      <c r="I43" s="444" t="s">
        <v>934</v>
      </c>
      <c r="J43" s="445" t="s">
        <v>963</v>
      </c>
      <c r="K43" s="517">
        <f t="shared" ref="K43" si="34">H43-F43</f>
        <v>1.9500000000000028</v>
      </c>
      <c r="L43" s="471">
        <f>(F43*-0.07)/100</f>
        <v>-7.1610000000000007E-2</v>
      </c>
      <c r="M43" s="442">
        <f t="shared" ref="M43" si="35">(K43+L43)/F43</f>
        <v>1.8361583577712639E-2</v>
      </c>
      <c r="N43" s="445" t="s">
        <v>556</v>
      </c>
      <c r="O43" s="464">
        <v>44264</v>
      </c>
      <c r="P43" s="4"/>
      <c r="Q43" s="4"/>
      <c r="R43" s="324" t="s">
        <v>559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8" s="369" customFormat="1" ht="15" customHeight="1">
      <c r="A44" s="394">
        <v>19</v>
      </c>
      <c r="B44" s="418">
        <v>44264</v>
      </c>
      <c r="C44" s="421"/>
      <c r="D44" s="386" t="s">
        <v>408</v>
      </c>
      <c r="E44" s="387" t="s">
        <v>557</v>
      </c>
      <c r="F44" s="387" t="s">
        <v>964</v>
      </c>
      <c r="G44" s="422">
        <v>98.5</v>
      </c>
      <c r="H44" s="422">
        <v>104.25</v>
      </c>
      <c r="I44" s="387" t="s">
        <v>934</v>
      </c>
      <c r="J44" s="515"/>
      <c r="K44" s="352"/>
      <c r="L44" s="404"/>
      <c r="M44" s="402"/>
      <c r="N44" s="380"/>
      <c r="O44" s="393"/>
      <c r="P44" s="4"/>
      <c r="Q44" s="4"/>
      <c r="R44" s="324" t="s">
        <v>559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8" s="369" customFormat="1" ht="15" customHeight="1">
      <c r="A45" s="394"/>
      <c r="B45" s="418"/>
      <c r="C45" s="421"/>
      <c r="D45" s="386"/>
      <c r="E45" s="387"/>
      <c r="F45" s="387"/>
      <c r="G45" s="422"/>
      <c r="H45" s="422"/>
      <c r="I45" s="387"/>
      <c r="J45" s="515"/>
      <c r="K45" s="352"/>
      <c r="L45" s="404"/>
      <c r="M45" s="402"/>
      <c r="N45" s="380"/>
      <c r="O45" s="393"/>
      <c r="P45" s="4"/>
      <c r="Q45" s="4"/>
      <c r="R45" s="324"/>
      <c r="S45" s="37"/>
      <c r="T45" s="37"/>
      <c r="U45" s="37"/>
      <c r="V45" s="37"/>
      <c r="W45" s="37"/>
      <c r="X45" s="37"/>
      <c r="Y45" s="37"/>
      <c r="Z45" s="37"/>
      <c r="AA45" s="37"/>
    </row>
    <row r="46" spans="1:28" s="369" customFormat="1" ht="15" customHeight="1">
      <c r="A46" s="394"/>
      <c r="B46" s="418"/>
      <c r="C46" s="421"/>
      <c r="D46" s="386"/>
      <c r="E46" s="387"/>
      <c r="F46" s="387"/>
      <c r="G46" s="422"/>
      <c r="H46" s="422"/>
      <c r="I46" s="387"/>
      <c r="J46" s="515"/>
      <c r="K46" s="352"/>
      <c r="L46" s="404"/>
      <c r="M46" s="402"/>
      <c r="N46" s="380"/>
      <c r="O46" s="393"/>
      <c r="P46" s="4"/>
      <c r="Q46" s="4"/>
      <c r="R46" s="324"/>
      <c r="S46" s="37"/>
      <c r="T46" s="37"/>
      <c r="U46" s="37"/>
      <c r="V46" s="37"/>
      <c r="W46" s="37"/>
      <c r="X46" s="37"/>
      <c r="Y46" s="37"/>
      <c r="Z46" s="37"/>
      <c r="AA46" s="37"/>
    </row>
    <row r="47" spans="1:28" s="369" customFormat="1" ht="15" customHeight="1">
      <c r="A47" s="394"/>
      <c r="B47" s="418"/>
      <c r="C47" s="421"/>
      <c r="D47" s="386"/>
      <c r="E47" s="387"/>
      <c r="F47" s="387"/>
      <c r="G47" s="422"/>
      <c r="H47" s="422"/>
      <c r="I47" s="387"/>
      <c r="J47" s="352"/>
      <c r="K47" s="352"/>
      <c r="L47" s="404"/>
      <c r="M47" s="402"/>
      <c r="N47" s="380"/>
      <c r="O47" s="393"/>
      <c r="P47" s="4"/>
      <c r="Q47" s="4"/>
      <c r="R47" s="324"/>
      <c r="S47" s="37"/>
      <c r="T47" s="37"/>
      <c r="U47" s="37"/>
      <c r="V47" s="37"/>
      <c r="W47" s="37"/>
      <c r="X47" s="37"/>
      <c r="Y47" s="37"/>
      <c r="Z47" s="37"/>
      <c r="AA47" s="37"/>
    </row>
    <row r="48" spans="1:28" ht="44.25" customHeight="1">
      <c r="A48" s="20" t="s">
        <v>560</v>
      </c>
      <c r="B48" s="36"/>
      <c r="C48" s="36"/>
      <c r="D48" s="37"/>
      <c r="E48" s="33"/>
      <c r="F48" s="33"/>
      <c r="G48" s="32"/>
      <c r="H48" s="32" t="s">
        <v>822</v>
      </c>
      <c r="I48" s="33"/>
      <c r="J48" s="14"/>
      <c r="K48" s="76"/>
      <c r="L48" s="77"/>
      <c r="M48" s="76"/>
      <c r="N48" s="78"/>
      <c r="O48" s="76"/>
      <c r="P48" s="4"/>
      <c r="Q48" s="410"/>
      <c r="R48" s="423"/>
      <c r="S48" s="410"/>
      <c r="T48" s="410"/>
      <c r="U48" s="410"/>
      <c r="V48" s="410"/>
      <c r="W48" s="410"/>
      <c r="X48" s="410"/>
      <c r="Y48" s="410"/>
      <c r="Z48" s="37"/>
      <c r="AA48" s="37"/>
      <c r="AB48" s="37"/>
    </row>
    <row r="49" spans="1:34" s="3" customFormat="1">
      <c r="A49" s="26" t="s">
        <v>561</v>
      </c>
      <c r="B49" s="20"/>
      <c r="C49" s="20"/>
      <c r="D49" s="20"/>
      <c r="E49" s="2"/>
      <c r="F49" s="27" t="s">
        <v>562</v>
      </c>
      <c r="G49" s="38"/>
      <c r="H49" s="39"/>
      <c r="I49" s="79"/>
      <c r="J49" s="14"/>
      <c r="K49" s="80"/>
      <c r="L49" s="81"/>
      <c r="M49" s="82"/>
      <c r="N49" s="83"/>
      <c r="O49" s="84"/>
      <c r="P49" s="2"/>
      <c r="Q49" s="1"/>
      <c r="R49" s="9"/>
      <c r="Z49" s="6"/>
      <c r="AA49" s="6"/>
      <c r="AB49" s="6"/>
      <c r="AC49" s="6"/>
      <c r="AD49" s="6"/>
      <c r="AE49" s="6"/>
      <c r="AF49" s="6"/>
      <c r="AG49" s="6"/>
      <c r="AH49" s="6"/>
    </row>
    <row r="50" spans="1:34" s="6" customFormat="1" ht="14.25" customHeight="1">
      <c r="A50" s="26"/>
      <c r="B50" s="20"/>
      <c r="C50" s="20"/>
      <c r="D50" s="20"/>
      <c r="E50" s="29"/>
      <c r="F50" s="27" t="s">
        <v>564</v>
      </c>
      <c r="G50" s="38"/>
      <c r="H50" s="39"/>
      <c r="I50" s="79"/>
      <c r="J50" s="14"/>
      <c r="K50" s="80"/>
      <c r="L50" s="81"/>
      <c r="M50" s="82"/>
      <c r="N50" s="83"/>
      <c r="O50" s="84"/>
      <c r="P50" s="2"/>
      <c r="Q50" s="1"/>
      <c r="R50" s="9"/>
      <c r="S50" s="3"/>
      <c r="Y50" s="3"/>
      <c r="Z50" s="3"/>
    </row>
    <row r="51" spans="1:34" s="6" customFormat="1" ht="14.25" customHeight="1">
      <c r="A51" s="20"/>
      <c r="B51" s="20"/>
      <c r="C51" s="20"/>
      <c r="D51" s="20"/>
      <c r="E51" s="29"/>
      <c r="F51" s="14"/>
      <c r="G51" s="14"/>
      <c r="H51" s="28"/>
      <c r="I51" s="33"/>
      <c r="J51" s="68"/>
      <c r="K51" s="65"/>
      <c r="L51" s="66"/>
      <c r="M51" s="14"/>
      <c r="N51" s="69"/>
      <c r="O51" s="54"/>
      <c r="P51" s="5"/>
      <c r="Q51" s="1"/>
      <c r="R51" s="9"/>
      <c r="S51" s="3"/>
      <c r="Y51" s="3"/>
      <c r="Z51" s="3"/>
    </row>
    <row r="52" spans="1:34" s="6" customFormat="1" ht="15">
      <c r="A52" s="40" t="s">
        <v>571</v>
      </c>
      <c r="B52" s="40"/>
      <c r="C52" s="40"/>
      <c r="D52" s="40"/>
      <c r="E52" s="29"/>
      <c r="F52" s="14"/>
      <c r="G52" s="9"/>
      <c r="H52" s="14"/>
      <c r="I52" s="9"/>
      <c r="J52" s="85"/>
      <c r="K52" s="9"/>
      <c r="L52" s="9"/>
      <c r="M52" s="9"/>
      <c r="N52" s="9"/>
      <c r="O52" s="86"/>
      <c r="P52"/>
      <c r="Q52" s="1"/>
      <c r="R52" s="9"/>
      <c r="S52" s="3"/>
      <c r="Y52" s="3"/>
      <c r="Z52" s="3"/>
    </row>
    <row r="53" spans="1:34" s="6" customFormat="1" ht="38.25">
      <c r="A53" s="18" t="s">
        <v>16</v>
      </c>
      <c r="B53" s="18" t="s">
        <v>534</v>
      </c>
      <c r="C53" s="18"/>
      <c r="D53" s="19" t="s">
        <v>545</v>
      </c>
      <c r="E53" s="18" t="s">
        <v>546</v>
      </c>
      <c r="F53" s="18" t="s">
        <v>547</v>
      </c>
      <c r="G53" s="18" t="s">
        <v>566</v>
      </c>
      <c r="H53" s="18" t="s">
        <v>549</v>
      </c>
      <c r="I53" s="18" t="s">
        <v>550</v>
      </c>
      <c r="J53" s="17" t="s">
        <v>551</v>
      </c>
      <c r="K53" s="74" t="s">
        <v>572</v>
      </c>
      <c r="L53" s="60" t="s">
        <v>820</v>
      </c>
      <c r="M53" s="74" t="s">
        <v>568</v>
      </c>
      <c r="N53" s="18" t="s">
        <v>569</v>
      </c>
      <c r="O53" s="17" t="s">
        <v>554</v>
      </c>
      <c r="P53" s="87" t="s">
        <v>555</v>
      </c>
      <c r="Q53" s="1"/>
      <c r="R53" s="14"/>
      <c r="S53" s="3"/>
      <c r="Y53" s="3"/>
      <c r="Z53" s="3"/>
    </row>
    <row r="54" spans="1:34" s="369" customFormat="1" ht="13.9" customHeight="1">
      <c r="A54" s="518">
        <v>1</v>
      </c>
      <c r="B54" s="479">
        <v>44252</v>
      </c>
      <c r="C54" s="491"/>
      <c r="D54" s="461" t="s">
        <v>851</v>
      </c>
      <c r="E54" s="492" t="s">
        <v>557</v>
      </c>
      <c r="F54" s="462">
        <v>4530</v>
      </c>
      <c r="G54" s="462">
        <v>4425</v>
      </c>
      <c r="H54" s="462">
        <v>4430</v>
      </c>
      <c r="I54" s="463">
        <v>4730</v>
      </c>
      <c r="J54" s="463" t="s">
        <v>872</v>
      </c>
      <c r="K54" s="519">
        <f t="shared" ref="K54" si="36">H54-F54</f>
        <v>-100</v>
      </c>
      <c r="L54" s="511">
        <f t="shared" ref="L54" si="37">(H54*N54)*0.035%</f>
        <v>193.81250000000003</v>
      </c>
      <c r="M54" s="512">
        <f t="shared" ref="M54" si="38">(K54*N54)-L54</f>
        <v>-12693.8125</v>
      </c>
      <c r="N54" s="463">
        <v>125</v>
      </c>
      <c r="O54" s="513" t="s">
        <v>620</v>
      </c>
      <c r="P54" s="484">
        <v>44256</v>
      </c>
      <c r="Q54" s="363"/>
      <c r="R54" s="324" t="s">
        <v>792</v>
      </c>
      <c r="S54" s="37"/>
      <c r="Y54" s="37"/>
      <c r="Z54" s="37"/>
    </row>
    <row r="55" spans="1:34" s="369" customFormat="1" ht="13.9" customHeight="1">
      <c r="A55" s="516">
        <v>2</v>
      </c>
      <c r="B55" s="470">
        <v>44253</v>
      </c>
      <c r="C55" s="448"/>
      <c r="D55" s="446" t="s">
        <v>854</v>
      </c>
      <c r="E55" s="447" t="s">
        <v>557</v>
      </c>
      <c r="F55" s="444">
        <v>1313</v>
      </c>
      <c r="G55" s="444">
        <v>1287</v>
      </c>
      <c r="H55" s="444">
        <v>1342</v>
      </c>
      <c r="I55" s="445">
        <v>1360</v>
      </c>
      <c r="J55" s="445" t="s">
        <v>858</v>
      </c>
      <c r="K55" s="517">
        <f t="shared" ref="K55" si="39">H55-F55</f>
        <v>29</v>
      </c>
      <c r="L55" s="471">
        <f t="shared" ref="L55:L56" si="40">(H55*N55)*0.035%</f>
        <v>258.33500000000004</v>
      </c>
      <c r="M55" s="472">
        <f t="shared" ref="M55" si="41">(K55*N55)-L55</f>
        <v>15691.665000000001</v>
      </c>
      <c r="N55" s="445">
        <v>550</v>
      </c>
      <c r="O55" s="473" t="s">
        <v>556</v>
      </c>
      <c r="P55" s="443">
        <v>44256</v>
      </c>
      <c r="Q55" s="363"/>
      <c r="R55" s="324" t="s">
        <v>792</v>
      </c>
      <c r="S55" s="37"/>
      <c r="Y55" s="37"/>
      <c r="Z55" s="37"/>
    </row>
    <row r="56" spans="1:34" s="369" customFormat="1" ht="13.9" customHeight="1">
      <c r="A56" s="561">
        <v>3</v>
      </c>
      <c r="B56" s="563">
        <v>44256</v>
      </c>
      <c r="C56" s="491"/>
      <c r="D56" s="461" t="s">
        <v>849</v>
      </c>
      <c r="E56" s="492" t="s">
        <v>817</v>
      </c>
      <c r="F56" s="462">
        <v>14705</v>
      </c>
      <c r="G56" s="462">
        <v>14900</v>
      </c>
      <c r="H56" s="462">
        <v>14900</v>
      </c>
      <c r="I56" s="463">
        <v>14500</v>
      </c>
      <c r="J56" s="565" t="s">
        <v>874</v>
      </c>
      <c r="K56" s="511">
        <f>F56-G56</f>
        <v>-195</v>
      </c>
      <c r="L56" s="511">
        <f t="shared" si="40"/>
        <v>391.12500000000006</v>
      </c>
      <c r="M56" s="565">
        <v>-8741</v>
      </c>
      <c r="N56" s="565">
        <v>75</v>
      </c>
      <c r="O56" s="567" t="s">
        <v>620</v>
      </c>
      <c r="P56" s="559">
        <v>44257</v>
      </c>
      <c r="Q56" s="363"/>
      <c r="R56" s="324" t="s">
        <v>559</v>
      </c>
      <c r="S56" s="37"/>
      <c r="Y56" s="37"/>
      <c r="Z56" s="37"/>
    </row>
    <row r="57" spans="1:34" s="369" customFormat="1" ht="13.9" customHeight="1">
      <c r="A57" s="562"/>
      <c r="B57" s="564"/>
      <c r="C57" s="491"/>
      <c r="D57" s="461" t="s">
        <v>848</v>
      </c>
      <c r="E57" s="492" t="s">
        <v>817</v>
      </c>
      <c r="F57" s="462">
        <v>112.5</v>
      </c>
      <c r="G57" s="462"/>
      <c r="H57" s="462">
        <v>27.5</v>
      </c>
      <c r="I57" s="463"/>
      <c r="J57" s="566"/>
      <c r="K57" s="527">
        <f>F57-H57</f>
        <v>85</v>
      </c>
      <c r="L57" s="511">
        <v>100</v>
      </c>
      <c r="M57" s="566"/>
      <c r="N57" s="566"/>
      <c r="O57" s="568"/>
      <c r="P57" s="560"/>
      <c r="Q57" s="363"/>
      <c r="R57" s="324" t="s">
        <v>559</v>
      </c>
      <c r="S57" s="37"/>
      <c r="Y57" s="37"/>
      <c r="Z57" s="37"/>
    </row>
    <row r="58" spans="1:34" s="369" customFormat="1" ht="13.9" customHeight="1">
      <c r="A58" s="516">
        <v>4</v>
      </c>
      <c r="B58" s="470">
        <v>44256</v>
      </c>
      <c r="C58" s="448"/>
      <c r="D58" s="446" t="s">
        <v>860</v>
      </c>
      <c r="E58" s="447" t="s">
        <v>817</v>
      </c>
      <c r="F58" s="444">
        <v>736</v>
      </c>
      <c r="G58" s="444">
        <v>746</v>
      </c>
      <c r="H58" s="444">
        <v>729</v>
      </c>
      <c r="I58" s="445">
        <v>715</v>
      </c>
      <c r="J58" s="445" t="s">
        <v>850</v>
      </c>
      <c r="K58" s="517">
        <f>F58-H58</f>
        <v>7</v>
      </c>
      <c r="L58" s="471">
        <f t="shared" ref="L58:L60" si="42">(H58*N58)*0.035%</f>
        <v>306.18000000000006</v>
      </c>
      <c r="M58" s="472">
        <f t="shared" ref="M58:M60" si="43">(K58*N58)-L58</f>
        <v>8093.82</v>
      </c>
      <c r="N58" s="445">
        <v>1200</v>
      </c>
      <c r="O58" s="473" t="s">
        <v>556</v>
      </c>
      <c r="P58" s="464">
        <v>44256</v>
      </c>
      <c r="Q58" s="363"/>
      <c r="R58" s="324" t="s">
        <v>559</v>
      </c>
      <c r="S58" s="37"/>
      <c r="Y58" s="37"/>
      <c r="Z58" s="37"/>
    </row>
    <row r="59" spans="1:34" s="369" customFormat="1" ht="13.9" customHeight="1">
      <c r="A59" s="516">
        <v>5</v>
      </c>
      <c r="B59" s="470">
        <v>44256</v>
      </c>
      <c r="C59" s="448"/>
      <c r="D59" s="446" t="s">
        <v>867</v>
      </c>
      <c r="E59" s="447" t="s">
        <v>557</v>
      </c>
      <c r="F59" s="444">
        <v>1576.5</v>
      </c>
      <c r="G59" s="444">
        <v>1559</v>
      </c>
      <c r="H59" s="444">
        <v>1589</v>
      </c>
      <c r="I59" s="445">
        <v>1610</v>
      </c>
      <c r="J59" s="445" t="s">
        <v>868</v>
      </c>
      <c r="K59" s="517">
        <f t="shared" ref="K59:K60" si="44">H59-F59</f>
        <v>12.5</v>
      </c>
      <c r="L59" s="471">
        <f t="shared" si="42"/>
        <v>389.30500000000006</v>
      </c>
      <c r="M59" s="472">
        <f t="shared" si="43"/>
        <v>8360.6949999999997</v>
      </c>
      <c r="N59" s="445">
        <v>700</v>
      </c>
      <c r="O59" s="473" t="s">
        <v>556</v>
      </c>
      <c r="P59" s="464">
        <v>44256</v>
      </c>
      <c r="Q59" s="363"/>
      <c r="R59" s="324" t="s">
        <v>792</v>
      </c>
      <c r="S59" s="37"/>
      <c r="Y59" s="37"/>
      <c r="Z59" s="37"/>
    </row>
    <row r="60" spans="1:34" s="369" customFormat="1" ht="13.9" customHeight="1">
      <c r="A60" s="516">
        <v>6</v>
      </c>
      <c r="B60" s="470">
        <v>44256</v>
      </c>
      <c r="C60" s="448"/>
      <c r="D60" s="446" t="s">
        <v>869</v>
      </c>
      <c r="E60" s="447" t="s">
        <v>557</v>
      </c>
      <c r="F60" s="444">
        <v>2190</v>
      </c>
      <c r="G60" s="444">
        <v>2140</v>
      </c>
      <c r="H60" s="444">
        <v>2224</v>
      </c>
      <c r="I60" s="445">
        <v>2290</v>
      </c>
      <c r="J60" s="445" t="s">
        <v>570</v>
      </c>
      <c r="K60" s="517">
        <f t="shared" si="44"/>
        <v>34</v>
      </c>
      <c r="L60" s="471">
        <f t="shared" si="42"/>
        <v>194.60000000000002</v>
      </c>
      <c r="M60" s="472">
        <f t="shared" si="43"/>
        <v>8305.4</v>
      </c>
      <c r="N60" s="445">
        <v>250</v>
      </c>
      <c r="O60" s="473" t="s">
        <v>556</v>
      </c>
      <c r="P60" s="443">
        <v>44257</v>
      </c>
      <c r="Q60" s="363"/>
      <c r="R60" s="324" t="s">
        <v>792</v>
      </c>
      <c r="S60" s="37"/>
      <c r="Y60" s="37"/>
      <c r="Z60" s="37"/>
    </row>
    <row r="61" spans="1:34" s="369" customFormat="1" ht="13.9" customHeight="1">
      <c r="A61" s="516">
        <v>7</v>
      </c>
      <c r="B61" s="470">
        <v>44257</v>
      </c>
      <c r="C61" s="448"/>
      <c r="D61" s="446" t="s">
        <v>875</v>
      </c>
      <c r="E61" s="447" t="s">
        <v>557</v>
      </c>
      <c r="F61" s="444">
        <v>577.5</v>
      </c>
      <c r="G61" s="444">
        <v>570</v>
      </c>
      <c r="H61" s="444">
        <v>585.5</v>
      </c>
      <c r="I61" s="445">
        <v>598</v>
      </c>
      <c r="J61" s="445" t="s">
        <v>876</v>
      </c>
      <c r="K61" s="517">
        <f t="shared" ref="K61" si="45">H61-F61</f>
        <v>8</v>
      </c>
      <c r="L61" s="471">
        <f t="shared" ref="L61" si="46">(H61*N61)*0.035%</f>
        <v>320.29777500000006</v>
      </c>
      <c r="M61" s="472">
        <f t="shared" ref="M61" si="47">(K61*N61)-L61</f>
        <v>12183.702224999999</v>
      </c>
      <c r="N61" s="445">
        <v>1563</v>
      </c>
      <c r="O61" s="473" t="s">
        <v>556</v>
      </c>
      <c r="P61" s="464">
        <v>44257</v>
      </c>
      <c r="Q61" s="363"/>
      <c r="R61" s="324" t="s">
        <v>792</v>
      </c>
      <c r="S61" s="37"/>
      <c r="Y61" s="37"/>
      <c r="Z61" s="37"/>
    </row>
    <row r="62" spans="1:34" s="369" customFormat="1" ht="13.9" customHeight="1">
      <c r="A62" s="516">
        <v>8</v>
      </c>
      <c r="B62" s="470">
        <v>44257</v>
      </c>
      <c r="C62" s="448"/>
      <c r="D62" s="446" t="s">
        <v>879</v>
      </c>
      <c r="E62" s="447" t="s">
        <v>557</v>
      </c>
      <c r="F62" s="444">
        <v>1918</v>
      </c>
      <c r="G62" s="444">
        <v>1892</v>
      </c>
      <c r="H62" s="444">
        <v>1935.5</v>
      </c>
      <c r="I62" s="445">
        <v>1960</v>
      </c>
      <c r="J62" s="445" t="s">
        <v>880</v>
      </c>
      <c r="K62" s="517">
        <f t="shared" ref="K62" si="48">H62-F62</f>
        <v>17.5</v>
      </c>
      <c r="L62" s="471">
        <f t="shared" ref="L62" si="49">(H62*N62)*0.035%</f>
        <v>372.58375000000007</v>
      </c>
      <c r="M62" s="472">
        <f t="shared" ref="M62" si="50">(K62*N62)-L62</f>
        <v>9252.4162500000002</v>
      </c>
      <c r="N62" s="445">
        <v>550</v>
      </c>
      <c r="O62" s="473" t="s">
        <v>556</v>
      </c>
      <c r="P62" s="464">
        <v>44257</v>
      </c>
      <c r="Q62" s="363"/>
      <c r="R62" s="324" t="s">
        <v>792</v>
      </c>
      <c r="S62" s="37"/>
      <c r="Y62" s="37"/>
      <c r="Z62" s="37"/>
    </row>
    <row r="63" spans="1:34" s="369" customFormat="1" ht="13.9" customHeight="1">
      <c r="A63" s="528">
        <v>9</v>
      </c>
      <c r="B63" s="479">
        <v>44258</v>
      </c>
      <c r="C63" s="491"/>
      <c r="D63" s="461" t="s">
        <v>849</v>
      </c>
      <c r="E63" s="492" t="s">
        <v>817</v>
      </c>
      <c r="F63" s="462">
        <v>15075</v>
      </c>
      <c r="G63" s="462">
        <v>15180</v>
      </c>
      <c r="H63" s="462">
        <v>15180</v>
      </c>
      <c r="I63" s="463">
        <v>14850</v>
      </c>
      <c r="J63" s="463" t="s">
        <v>886</v>
      </c>
      <c r="K63" s="529">
        <f>F63-H63</f>
        <v>-105</v>
      </c>
      <c r="L63" s="511">
        <f t="shared" ref="L63" si="51">(H63*N63)*0.035%</f>
        <v>398.47500000000008</v>
      </c>
      <c r="M63" s="512">
        <f t="shared" ref="M63" si="52">(K63*N63)-L63</f>
        <v>-8273.4750000000004</v>
      </c>
      <c r="N63" s="463">
        <v>75</v>
      </c>
      <c r="O63" s="513" t="s">
        <v>620</v>
      </c>
      <c r="P63" s="530">
        <v>44258</v>
      </c>
      <c r="Q63" s="363"/>
      <c r="R63" s="324" t="s">
        <v>559</v>
      </c>
      <c r="S63" s="37"/>
      <c r="Y63" s="37"/>
      <c r="Z63" s="37"/>
    </row>
    <row r="64" spans="1:34" s="369" customFormat="1" ht="13.9" customHeight="1">
      <c r="A64" s="528">
        <v>10</v>
      </c>
      <c r="B64" s="479">
        <v>44258</v>
      </c>
      <c r="C64" s="491"/>
      <c r="D64" s="461" t="s">
        <v>860</v>
      </c>
      <c r="E64" s="492" t="s">
        <v>817</v>
      </c>
      <c r="F64" s="462">
        <v>744</v>
      </c>
      <c r="G64" s="462">
        <v>755</v>
      </c>
      <c r="H64" s="462">
        <v>754</v>
      </c>
      <c r="I64" s="463">
        <v>725</v>
      </c>
      <c r="J64" s="463" t="s">
        <v>887</v>
      </c>
      <c r="K64" s="529">
        <f>F64-H64</f>
        <v>-10</v>
      </c>
      <c r="L64" s="511">
        <f t="shared" ref="L64" si="53">(H64*N64)*0.035%</f>
        <v>316.68000000000006</v>
      </c>
      <c r="M64" s="512">
        <f t="shared" ref="M64" si="54">(K64*N64)-L64</f>
        <v>-12316.68</v>
      </c>
      <c r="N64" s="463">
        <v>1200</v>
      </c>
      <c r="O64" s="513" t="s">
        <v>620</v>
      </c>
      <c r="P64" s="530">
        <v>44258</v>
      </c>
      <c r="Q64" s="363"/>
      <c r="R64" s="324" t="s">
        <v>559</v>
      </c>
      <c r="S64" s="37"/>
      <c r="Y64" s="37"/>
      <c r="Z64" s="37"/>
    </row>
    <row r="65" spans="1:34" s="369" customFormat="1" ht="13.9" customHeight="1">
      <c r="A65" s="531">
        <v>11</v>
      </c>
      <c r="B65" s="479">
        <v>44260</v>
      </c>
      <c r="C65" s="491"/>
      <c r="D65" s="461" t="s">
        <v>912</v>
      </c>
      <c r="E65" s="492" t="s">
        <v>817</v>
      </c>
      <c r="F65" s="462">
        <v>7175</v>
      </c>
      <c r="G65" s="462">
        <v>7280</v>
      </c>
      <c r="H65" s="462">
        <v>7280</v>
      </c>
      <c r="I65" s="463">
        <v>6950</v>
      </c>
      <c r="J65" s="463" t="s">
        <v>886</v>
      </c>
      <c r="K65" s="532">
        <f>F65-H65</f>
        <v>-105</v>
      </c>
      <c r="L65" s="511">
        <f t="shared" ref="L65:L66" si="55">(H65*N65)*0.035%</f>
        <v>254.80000000000004</v>
      </c>
      <c r="M65" s="512">
        <f t="shared" ref="M65:M66" si="56">(K65*N65)-L65</f>
        <v>-10754.8</v>
      </c>
      <c r="N65" s="463">
        <v>100</v>
      </c>
      <c r="O65" s="513" t="s">
        <v>620</v>
      </c>
      <c r="P65" s="530">
        <v>44260</v>
      </c>
      <c r="Q65" s="363"/>
      <c r="R65" s="324" t="s">
        <v>559</v>
      </c>
      <c r="S65" s="37"/>
      <c r="Y65" s="37"/>
      <c r="Z65" s="37"/>
    </row>
    <row r="66" spans="1:34" s="369" customFormat="1" ht="13.9" customHeight="1">
      <c r="A66" s="516">
        <v>12</v>
      </c>
      <c r="B66" s="470">
        <v>44263</v>
      </c>
      <c r="C66" s="448"/>
      <c r="D66" s="446" t="s">
        <v>867</v>
      </c>
      <c r="E66" s="447" t="s">
        <v>557</v>
      </c>
      <c r="F66" s="444">
        <v>1635</v>
      </c>
      <c r="G66" s="444">
        <v>1617</v>
      </c>
      <c r="H66" s="444">
        <v>1648</v>
      </c>
      <c r="I66" s="445">
        <v>1665</v>
      </c>
      <c r="J66" s="445" t="s">
        <v>908</v>
      </c>
      <c r="K66" s="517">
        <f t="shared" ref="K66" si="57">H66-F66</f>
        <v>13</v>
      </c>
      <c r="L66" s="471">
        <f t="shared" si="55"/>
        <v>403.76000000000005</v>
      </c>
      <c r="M66" s="472">
        <f t="shared" si="56"/>
        <v>8696.24</v>
      </c>
      <c r="N66" s="445">
        <v>700</v>
      </c>
      <c r="O66" s="473" t="s">
        <v>556</v>
      </c>
      <c r="P66" s="464">
        <v>44263</v>
      </c>
      <c r="Q66" s="363"/>
      <c r="R66" s="324" t="s">
        <v>792</v>
      </c>
      <c r="S66" s="37"/>
      <c r="Y66" s="37"/>
      <c r="Z66" s="37"/>
    </row>
    <row r="67" spans="1:34" s="369" customFormat="1" ht="13.9" customHeight="1">
      <c r="A67" s="516">
        <v>13</v>
      </c>
      <c r="B67" s="470">
        <v>44263</v>
      </c>
      <c r="C67" s="448"/>
      <c r="D67" s="446" t="s">
        <v>879</v>
      </c>
      <c r="E67" s="447" t="s">
        <v>557</v>
      </c>
      <c r="F67" s="444">
        <v>1905</v>
      </c>
      <c r="G67" s="444">
        <v>1883</v>
      </c>
      <c r="H67" s="444">
        <v>1926.5</v>
      </c>
      <c r="I67" s="445">
        <v>1950</v>
      </c>
      <c r="J67" s="445" t="s">
        <v>937</v>
      </c>
      <c r="K67" s="517">
        <f t="shared" ref="K67" si="58">H67-F67</f>
        <v>21.5</v>
      </c>
      <c r="L67" s="471">
        <f t="shared" ref="L67" si="59">(H67*N67)*0.035%</f>
        <v>370.85125000000005</v>
      </c>
      <c r="M67" s="472">
        <f t="shared" ref="M67" si="60">(K67*N67)-L67</f>
        <v>11454.14875</v>
      </c>
      <c r="N67" s="445">
        <v>550</v>
      </c>
      <c r="O67" s="473" t="s">
        <v>556</v>
      </c>
      <c r="P67" s="464">
        <v>44263</v>
      </c>
      <c r="Q67" s="363"/>
      <c r="R67" s="324" t="s">
        <v>792</v>
      </c>
      <c r="S67" s="37"/>
      <c r="Y67" s="37"/>
      <c r="Z67" s="37"/>
    </row>
    <row r="68" spans="1:34" s="369" customFormat="1" ht="13.9" customHeight="1">
      <c r="A68" s="516">
        <v>14</v>
      </c>
      <c r="B68" s="470">
        <v>44263</v>
      </c>
      <c r="C68" s="448"/>
      <c r="D68" s="446" t="s">
        <v>924</v>
      </c>
      <c r="E68" s="447" t="s">
        <v>557</v>
      </c>
      <c r="F68" s="444">
        <v>348.5</v>
      </c>
      <c r="G68" s="444">
        <v>340</v>
      </c>
      <c r="H68" s="444">
        <v>353.5</v>
      </c>
      <c r="I68" s="445">
        <v>365</v>
      </c>
      <c r="J68" s="445" t="s">
        <v>936</v>
      </c>
      <c r="K68" s="517">
        <f t="shared" ref="K68:K69" si="61">H68-F68</f>
        <v>5</v>
      </c>
      <c r="L68" s="471">
        <f t="shared" ref="L68:L69" si="62">(H68*N68)*0.035%</f>
        <v>191.77375000000004</v>
      </c>
      <c r="M68" s="472">
        <f t="shared" ref="M68:M69" si="63">(K68*N68)-L68</f>
        <v>7558.2262499999997</v>
      </c>
      <c r="N68" s="445">
        <v>1550</v>
      </c>
      <c r="O68" s="473" t="s">
        <v>556</v>
      </c>
      <c r="P68" s="464">
        <v>44263</v>
      </c>
      <c r="Q68" s="363"/>
      <c r="R68" s="324" t="s">
        <v>559</v>
      </c>
      <c r="S68" s="37"/>
      <c r="Y68" s="37"/>
      <c r="Z68" s="37"/>
    </row>
    <row r="69" spans="1:34" s="369" customFormat="1" ht="13.9" customHeight="1">
      <c r="A69" s="537">
        <v>15</v>
      </c>
      <c r="B69" s="479">
        <v>44263</v>
      </c>
      <c r="C69" s="491"/>
      <c r="D69" s="461" t="s">
        <v>925</v>
      </c>
      <c r="E69" s="492" t="s">
        <v>557</v>
      </c>
      <c r="F69" s="462">
        <v>910</v>
      </c>
      <c r="G69" s="462">
        <v>898</v>
      </c>
      <c r="H69" s="462">
        <v>898</v>
      </c>
      <c r="I69" s="463">
        <v>930</v>
      </c>
      <c r="J69" s="463" t="s">
        <v>962</v>
      </c>
      <c r="K69" s="538">
        <f t="shared" si="61"/>
        <v>-12</v>
      </c>
      <c r="L69" s="511">
        <f t="shared" si="62"/>
        <v>314.30000000000007</v>
      </c>
      <c r="M69" s="512">
        <f t="shared" si="63"/>
        <v>-12314.3</v>
      </c>
      <c r="N69" s="463">
        <v>1000</v>
      </c>
      <c r="O69" s="513" t="s">
        <v>620</v>
      </c>
      <c r="P69" s="484">
        <v>44264</v>
      </c>
      <c r="Q69" s="363"/>
      <c r="R69" s="324" t="s">
        <v>792</v>
      </c>
      <c r="S69" s="37"/>
      <c r="Y69" s="37"/>
      <c r="Z69" s="37"/>
    </row>
    <row r="70" spans="1:34" s="369" customFormat="1" ht="13.9" customHeight="1">
      <c r="A70" s="537">
        <v>16</v>
      </c>
      <c r="B70" s="479">
        <v>44264</v>
      </c>
      <c r="C70" s="491"/>
      <c r="D70" s="461" t="s">
        <v>924</v>
      </c>
      <c r="E70" s="492" t="s">
        <v>557</v>
      </c>
      <c r="F70" s="462">
        <v>347.5</v>
      </c>
      <c r="G70" s="462">
        <v>339.5</v>
      </c>
      <c r="H70" s="462">
        <v>339.5</v>
      </c>
      <c r="I70" s="463">
        <v>365</v>
      </c>
      <c r="J70" s="463" t="s">
        <v>916</v>
      </c>
      <c r="K70" s="538">
        <f t="shared" ref="K70:K71" si="64">H70-F70</f>
        <v>-8</v>
      </c>
      <c r="L70" s="511">
        <f t="shared" ref="L70:L71" si="65">(H70*N70)*0.035%</f>
        <v>184.17875000000004</v>
      </c>
      <c r="M70" s="512">
        <f t="shared" ref="M70:M71" si="66">(K70*N70)-L70</f>
        <v>-12584.178749999999</v>
      </c>
      <c r="N70" s="463">
        <v>1550</v>
      </c>
      <c r="O70" s="513" t="s">
        <v>620</v>
      </c>
      <c r="P70" s="530">
        <v>44264</v>
      </c>
      <c r="Q70" s="363"/>
      <c r="R70" s="324" t="s">
        <v>559</v>
      </c>
      <c r="S70" s="37"/>
      <c r="Y70" s="37"/>
      <c r="Z70" s="37"/>
    </row>
    <row r="71" spans="1:34" s="369" customFormat="1" ht="13.9" customHeight="1">
      <c r="A71" s="516">
        <v>17</v>
      </c>
      <c r="B71" s="470">
        <v>44264</v>
      </c>
      <c r="C71" s="448"/>
      <c r="D71" s="446" t="s">
        <v>867</v>
      </c>
      <c r="E71" s="447" t="s">
        <v>557</v>
      </c>
      <c r="F71" s="444">
        <v>1631.5</v>
      </c>
      <c r="G71" s="444">
        <v>1614</v>
      </c>
      <c r="H71" s="444">
        <v>1644</v>
      </c>
      <c r="I71" s="445">
        <v>1665</v>
      </c>
      <c r="J71" s="445" t="s">
        <v>1081</v>
      </c>
      <c r="K71" s="517">
        <f t="shared" si="64"/>
        <v>12.5</v>
      </c>
      <c r="L71" s="471">
        <f t="shared" si="65"/>
        <v>402.78000000000009</v>
      </c>
      <c r="M71" s="472">
        <f t="shared" si="66"/>
        <v>8347.2199999999993</v>
      </c>
      <c r="N71" s="445">
        <v>700</v>
      </c>
      <c r="O71" s="473" t="s">
        <v>556</v>
      </c>
      <c r="P71" s="464">
        <v>44264</v>
      </c>
      <c r="Q71" s="363"/>
      <c r="R71" s="324" t="s">
        <v>792</v>
      </c>
      <c r="S71" s="37"/>
      <c r="Y71" s="37"/>
      <c r="Z71" s="37"/>
    </row>
    <row r="72" spans="1:34" s="369" customFormat="1" ht="13.9" customHeight="1">
      <c r="A72" s="535">
        <v>18</v>
      </c>
      <c r="B72" s="418">
        <v>44264</v>
      </c>
      <c r="C72" s="419"/>
      <c r="D72" s="412" t="s">
        <v>879</v>
      </c>
      <c r="E72" s="413" t="s">
        <v>557</v>
      </c>
      <c r="F72" s="387" t="s">
        <v>965</v>
      </c>
      <c r="G72" s="387">
        <v>1877</v>
      </c>
      <c r="H72" s="387"/>
      <c r="I72" s="352">
        <v>1950</v>
      </c>
      <c r="J72" s="352" t="s">
        <v>558</v>
      </c>
      <c r="K72" s="536"/>
      <c r="L72" s="406"/>
      <c r="M72" s="509"/>
      <c r="N72" s="352"/>
      <c r="O72" s="380"/>
      <c r="P72" s="393"/>
      <c r="Q72" s="363"/>
      <c r="R72" s="324" t="s">
        <v>792</v>
      </c>
      <c r="S72" s="37"/>
      <c r="Y72" s="37"/>
      <c r="Z72" s="37"/>
    </row>
    <row r="73" spans="1:34" s="369" customFormat="1" ht="13.9" customHeight="1">
      <c r="A73" s="522"/>
      <c r="B73" s="418"/>
      <c r="C73" s="419"/>
      <c r="D73" s="412"/>
      <c r="E73" s="413"/>
      <c r="F73" s="387"/>
      <c r="G73" s="387"/>
      <c r="H73" s="387"/>
      <c r="I73" s="352"/>
      <c r="J73" s="352"/>
      <c r="K73" s="523"/>
      <c r="L73" s="406"/>
      <c r="M73" s="509"/>
      <c r="N73" s="352"/>
      <c r="O73" s="380"/>
      <c r="P73" s="393"/>
      <c r="Q73" s="363"/>
      <c r="R73" s="324"/>
      <c r="S73" s="37"/>
      <c r="Y73" s="37"/>
      <c r="Z73" s="37"/>
    </row>
    <row r="74" spans="1:34" s="369" customFormat="1" ht="13.9" customHeight="1">
      <c r="A74" s="522"/>
      <c r="B74" s="418"/>
      <c r="C74" s="419"/>
      <c r="D74" s="412"/>
      <c r="E74" s="413"/>
      <c r="F74" s="387"/>
      <c r="G74" s="387"/>
      <c r="H74" s="387"/>
      <c r="I74" s="352"/>
      <c r="J74" s="352"/>
      <c r="K74" s="523"/>
      <c r="L74" s="406"/>
      <c r="M74" s="509"/>
      <c r="N74" s="352"/>
      <c r="O74" s="380"/>
      <c r="P74" s="393"/>
      <c r="Q74" s="363"/>
      <c r="R74" s="324"/>
      <c r="S74" s="37"/>
      <c r="Y74" s="37"/>
      <c r="Z74" s="37"/>
    </row>
    <row r="75" spans="1:34" s="369" customFormat="1" ht="13.9" customHeight="1">
      <c r="A75" s="420"/>
      <c r="B75" s="418"/>
      <c r="C75" s="419"/>
      <c r="D75" s="412"/>
      <c r="E75" s="413"/>
      <c r="F75" s="387"/>
      <c r="G75" s="387"/>
      <c r="H75" s="387"/>
      <c r="I75" s="352"/>
      <c r="J75" s="352"/>
      <c r="K75" s="352"/>
      <c r="L75" s="352"/>
      <c r="M75" s="352"/>
      <c r="N75" s="352"/>
      <c r="O75" s="352"/>
      <c r="P75" s="352"/>
      <c r="Q75" s="363"/>
      <c r="R75" s="324"/>
      <c r="S75" s="37"/>
      <c r="Y75" s="37"/>
      <c r="Z75" s="37"/>
    </row>
    <row r="76" spans="1:34" s="369" customFormat="1" ht="13.9" customHeight="1">
      <c r="A76" s="430"/>
      <c r="B76" s="424"/>
      <c r="C76" s="431"/>
      <c r="D76" s="432"/>
      <c r="E76" s="353"/>
      <c r="F76" s="399"/>
      <c r="G76" s="399"/>
      <c r="H76" s="399"/>
      <c r="I76" s="395"/>
      <c r="J76" s="395"/>
      <c r="K76" s="395"/>
      <c r="L76" s="395"/>
      <c r="M76" s="395"/>
      <c r="N76" s="395"/>
      <c r="O76" s="395"/>
      <c r="P76" s="395"/>
      <c r="Q76" s="363"/>
      <c r="R76" s="324"/>
      <c r="S76" s="37"/>
      <c r="Y76" s="37"/>
      <c r="Z76" s="37"/>
    </row>
    <row r="77" spans="1:34" s="3" customFormat="1">
      <c r="A77" s="41"/>
      <c r="B77" s="42"/>
      <c r="C77" s="43"/>
      <c r="D77" s="44"/>
      <c r="E77" s="45"/>
      <c r="F77" s="46"/>
      <c r="G77" s="46"/>
      <c r="H77" s="46"/>
      <c r="I77" s="46"/>
      <c r="J77" s="14"/>
      <c r="K77" s="88"/>
      <c r="L77" s="88"/>
      <c r="M77" s="14"/>
      <c r="N77" s="13"/>
      <c r="O77" s="89"/>
      <c r="P77" s="2"/>
      <c r="Q77" s="1"/>
      <c r="R77" s="14"/>
      <c r="Z77" s="6"/>
      <c r="AA77" s="6"/>
      <c r="AB77" s="6"/>
      <c r="AC77" s="6"/>
      <c r="AD77" s="6"/>
      <c r="AE77" s="6"/>
      <c r="AF77" s="6"/>
      <c r="AG77" s="6"/>
      <c r="AH77" s="6"/>
    </row>
    <row r="78" spans="1:34" s="3" customFormat="1" ht="15">
      <c r="A78" s="47" t="s">
        <v>573</v>
      </c>
      <c r="B78" s="47"/>
      <c r="C78" s="47"/>
      <c r="D78" s="47"/>
      <c r="E78" s="48"/>
      <c r="F78" s="46"/>
      <c r="G78" s="46"/>
      <c r="H78" s="46"/>
      <c r="I78" s="46"/>
      <c r="J78" s="50"/>
      <c r="K78" s="9"/>
      <c r="L78" s="9"/>
      <c r="M78" s="9"/>
      <c r="N78" s="8"/>
      <c r="O78" s="50"/>
      <c r="P78" s="2"/>
      <c r="Q78" s="1"/>
      <c r="R78" s="14"/>
      <c r="Z78" s="6"/>
      <c r="AA78" s="6"/>
      <c r="AB78" s="6"/>
      <c r="AC78" s="6"/>
      <c r="AD78" s="6"/>
      <c r="AE78" s="6"/>
      <c r="AF78" s="6"/>
      <c r="AG78" s="6"/>
      <c r="AH78" s="6"/>
    </row>
    <row r="79" spans="1:34" s="3" customFormat="1" ht="38.25">
      <c r="A79" s="18" t="s">
        <v>16</v>
      </c>
      <c r="B79" s="18" t="s">
        <v>534</v>
      </c>
      <c r="C79" s="18"/>
      <c r="D79" s="19" t="s">
        <v>545</v>
      </c>
      <c r="E79" s="18" t="s">
        <v>546</v>
      </c>
      <c r="F79" s="18" t="s">
        <v>547</v>
      </c>
      <c r="G79" s="49" t="s">
        <v>566</v>
      </c>
      <c r="H79" s="18" t="s">
        <v>549</v>
      </c>
      <c r="I79" s="18" t="s">
        <v>550</v>
      </c>
      <c r="J79" s="17" t="s">
        <v>551</v>
      </c>
      <c r="K79" s="17" t="s">
        <v>574</v>
      </c>
      <c r="L79" s="60" t="s">
        <v>820</v>
      </c>
      <c r="M79" s="74" t="s">
        <v>568</v>
      </c>
      <c r="N79" s="18" t="s">
        <v>569</v>
      </c>
      <c r="O79" s="18" t="s">
        <v>554</v>
      </c>
      <c r="P79" s="19" t="s">
        <v>555</v>
      </c>
      <c r="Q79" s="1"/>
      <c r="R79" s="14"/>
      <c r="Z79" s="6"/>
      <c r="AA79" s="6"/>
      <c r="AB79" s="6"/>
      <c r="AC79" s="6"/>
      <c r="AD79" s="6"/>
      <c r="AE79" s="6"/>
      <c r="AF79" s="6"/>
      <c r="AG79" s="6"/>
      <c r="AH79" s="6"/>
    </row>
    <row r="80" spans="1:34" s="369" customFormat="1" ht="13.9" customHeight="1">
      <c r="A80" s="516">
        <v>1</v>
      </c>
      <c r="B80" s="470">
        <v>44256</v>
      </c>
      <c r="C80" s="448"/>
      <c r="D80" s="446" t="s">
        <v>864</v>
      </c>
      <c r="E80" s="447" t="s">
        <v>557</v>
      </c>
      <c r="F80" s="444">
        <v>350</v>
      </c>
      <c r="G80" s="444">
        <v>190</v>
      </c>
      <c r="H80" s="444">
        <v>470</v>
      </c>
      <c r="I80" s="445">
        <v>700</v>
      </c>
      <c r="J80" s="445" t="s">
        <v>865</v>
      </c>
      <c r="K80" s="517">
        <f t="shared" ref="K80" si="67">H80-F80</f>
        <v>120</v>
      </c>
      <c r="L80" s="445">
        <v>100</v>
      </c>
      <c r="M80" s="472">
        <f t="shared" ref="M80" si="68">(K80*N80)-L80</f>
        <v>2900</v>
      </c>
      <c r="N80" s="445">
        <v>25</v>
      </c>
      <c r="O80" s="473" t="s">
        <v>556</v>
      </c>
      <c r="P80" s="464">
        <v>44256</v>
      </c>
      <c r="Q80" s="363"/>
      <c r="R80" s="324" t="s">
        <v>559</v>
      </c>
      <c r="S80" s="37"/>
      <c r="Y80" s="37"/>
      <c r="Z80" s="37"/>
    </row>
    <row r="81" spans="1:26" s="369" customFormat="1" ht="13.9" customHeight="1">
      <c r="A81" s="516">
        <v>2</v>
      </c>
      <c r="B81" s="470">
        <v>44256</v>
      </c>
      <c r="C81" s="448"/>
      <c r="D81" s="446" t="s">
        <v>864</v>
      </c>
      <c r="E81" s="447" t="s">
        <v>557</v>
      </c>
      <c r="F81" s="444">
        <v>340</v>
      </c>
      <c r="G81" s="444">
        <v>190</v>
      </c>
      <c r="H81" s="444">
        <v>430</v>
      </c>
      <c r="I81" s="445">
        <v>700</v>
      </c>
      <c r="J81" s="445" t="s">
        <v>866</v>
      </c>
      <c r="K81" s="517">
        <f t="shared" ref="K81" si="69">H81-F81</f>
        <v>90</v>
      </c>
      <c r="L81" s="445">
        <v>100</v>
      </c>
      <c r="M81" s="472">
        <f t="shared" ref="M81" si="70">(K81*N81)-L81</f>
        <v>2150</v>
      </c>
      <c r="N81" s="445">
        <v>25</v>
      </c>
      <c r="O81" s="473" t="s">
        <v>556</v>
      </c>
      <c r="P81" s="464">
        <v>44256</v>
      </c>
      <c r="Q81" s="363"/>
      <c r="R81" s="324" t="s">
        <v>559</v>
      </c>
      <c r="S81" s="37"/>
      <c r="Y81" s="37"/>
      <c r="Z81" s="37"/>
    </row>
    <row r="82" spans="1:26" s="369" customFormat="1" ht="13.9" customHeight="1">
      <c r="A82" s="516">
        <v>3</v>
      </c>
      <c r="B82" s="470">
        <v>44257</v>
      </c>
      <c r="C82" s="448"/>
      <c r="D82" s="446" t="s">
        <v>877</v>
      </c>
      <c r="E82" s="447" t="s">
        <v>557</v>
      </c>
      <c r="F82" s="444">
        <v>320</v>
      </c>
      <c r="G82" s="444">
        <v>170</v>
      </c>
      <c r="H82" s="444">
        <v>405</v>
      </c>
      <c r="I82" s="445">
        <v>700</v>
      </c>
      <c r="J82" s="445" t="s">
        <v>894</v>
      </c>
      <c r="K82" s="517">
        <f t="shared" ref="K82" si="71">H82-F82</f>
        <v>85</v>
      </c>
      <c r="L82" s="445">
        <v>100</v>
      </c>
      <c r="M82" s="472">
        <f t="shared" ref="M82" si="72">(K82*N82)-L82</f>
        <v>2025</v>
      </c>
      <c r="N82" s="445">
        <v>25</v>
      </c>
      <c r="O82" s="473" t="s">
        <v>556</v>
      </c>
      <c r="P82" s="464">
        <v>44257</v>
      </c>
      <c r="Q82" s="363"/>
      <c r="R82" s="324" t="s">
        <v>792</v>
      </c>
      <c r="S82" s="37"/>
      <c r="Y82" s="37"/>
      <c r="Z82" s="37"/>
    </row>
    <row r="83" spans="1:26" s="369" customFormat="1" ht="13.9" customHeight="1">
      <c r="A83" s="516">
        <v>4</v>
      </c>
      <c r="B83" s="470">
        <v>44257</v>
      </c>
      <c r="C83" s="448"/>
      <c r="D83" s="446" t="s">
        <v>882</v>
      </c>
      <c r="E83" s="447" t="s">
        <v>557</v>
      </c>
      <c r="F83" s="444">
        <v>73.5</v>
      </c>
      <c r="G83" s="444">
        <v>25</v>
      </c>
      <c r="H83" s="444">
        <v>96</v>
      </c>
      <c r="I83" s="445">
        <v>150</v>
      </c>
      <c r="J83" s="445" t="s">
        <v>883</v>
      </c>
      <c r="K83" s="517">
        <f t="shared" ref="K83" si="73">H83-F83</f>
        <v>22.5</v>
      </c>
      <c r="L83" s="445">
        <v>100</v>
      </c>
      <c r="M83" s="472">
        <f t="shared" ref="M83" si="74">(K83*N83)-L83</f>
        <v>1587.5</v>
      </c>
      <c r="N83" s="445">
        <v>75</v>
      </c>
      <c r="O83" s="473" t="s">
        <v>556</v>
      </c>
      <c r="P83" s="464">
        <v>44257</v>
      </c>
      <c r="Q83" s="363"/>
      <c r="R83" s="324" t="s">
        <v>792</v>
      </c>
      <c r="S83" s="37"/>
      <c r="Y83" s="37"/>
      <c r="Z83" s="37"/>
    </row>
    <row r="84" spans="1:26" s="369" customFormat="1" ht="13.9" customHeight="1">
      <c r="A84" s="528">
        <v>5</v>
      </c>
      <c r="B84" s="479">
        <v>44257</v>
      </c>
      <c r="C84" s="491"/>
      <c r="D84" s="461" t="s">
        <v>882</v>
      </c>
      <c r="E84" s="492" t="s">
        <v>557</v>
      </c>
      <c r="F84" s="462">
        <v>73.5</v>
      </c>
      <c r="G84" s="462">
        <v>25</v>
      </c>
      <c r="H84" s="462">
        <v>25</v>
      </c>
      <c r="I84" s="463">
        <v>150</v>
      </c>
      <c r="J84" s="463" t="s">
        <v>885</v>
      </c>
      <c r="K84" s="529">
        <f t="shared" ref="K84:K85" si="75">H84-F84</f>
        <v>-48.5</v>
      </c>
      <c r="L84" s="463">
        <v>100</v>
      </c>
      <c r="M84" s="512">
        <f t="shared" ref="M84:M85" si="76">(K84*N84)-L84</f>
        <v>-3737.5</v>
      </c>
      <c r="N84" s="463">
        <v>75</v>
      </c>
      <c r="O84" s="513" t="s">
        <v>620</v>
      </c>
      <c r="P84" s="484">
        <v>44258</v>
      </c>
      <c r="Q84" s="363"/>
      <c r="R84" s="324" t="s">
        <v>792</v>
      </c>
      <c r="S84" s="37"/>
      <c r="Y84" s="37"/>
      <c r="Z84" s="37"/>
    </row>
    <row r="85" spans="1:26" s="369" customFormat="1" ht="13.9" customHeight="1">
      <c r="A85" s="516">
        <v>6</v>
      </c>
      <c r="B85" s="470">
        <v>44258</v>
      </c>
      <c r="C85" s="448"/>
      <c r="D85" s="446" t="s">
        <v>904</v>
      </c>
      <c r="E85" s="447" t="s">
        <v>557</v>
      </c>
      <c r="F85" s="444">
        <v>295</v>
      </c>
      <c r="G85" s="444">
        <v>145</v>
      </c>
      <c r="H85" s="444">
        <v>375</v>
      </c>
      <c r="I85" s="445">
        <v>600</v>
      </c>
      <c r="J85" s="445" t="s">
        <v>909</v>
      </c>
      <c r="K85" s="517">
        <f t="shared" si="75"/>
        <v>80</v>
      </c>
      <c r="L85" s="445">
        <v>100</v>
      </c>
      <c r="M85" s="472">
        <f t="shared" si="76"/>
        <v>1900</v>
      </c>
      <c r="N85" s="445">
        <v>25</v>
      </c>
      <c r="O85" s="473" t="s">
        <v>556</v>
      </c>
      <c r="P85" s="443">
        <v>44259</v>
      </c>
      <c r="Q85" s="363"/>
      <c r="R85" s="324" t="s">
        <v>559</v>
      </c>
      <c r="S85" s="37"/>
      <c r="Y85" s="37"/>
      <c r="Z85" s="37"/>
    </row>
    <row r="86" spans="1:26" s="369" customFormat="1" ht="13.9" customHeight="1">
      <c r="A86" s="516">
        <v>7</v>
      </c>
      <c r="B86" s="470">
        <v>44259</v>
      </c>
      <c r="C86" s="448"/>
      <c r="D86" s="446" t="s">
        <v>907</v>
      </c>
      <c r="E86" s="447" t="s">
        <v>557</v>
      </c>
      <c r="F86" s="444">
        <v>30</v>
      </c>
      <c r="G86" s="444"/>
      <c r="H86" s="444">
        <v>43</v>
      </c>
      <c r="I86" s="445">
        <v>80</v>
      </c>
      <c r="J86" s="445" t="s">
        <v>908</v>
      </c>
      <c r="K86" s="517">
        <f t="shared" ref="K86:K88" si="77">H86-F86</f>
        <v>13</v>
      </c>
      <c r="L86" s="445">
        <v>100</v>
      </c>
      <c r="M86" s="472">
        <f t="shared" ref="M86:M88" si="78">(K86*N86)-L86</f>
        <v>875</v>
      </c>
      <c r="N86" s="445">
        <v>75</v>
      </c>
      <c r="O86" s="473" t="s">
        <v>556</v>
      </c>
      <c r="P86" s="464">
        <v>44259</v>
      </c>
      <c r="Q86" s="363"/>
      <c r="R86" s="324" t="s">
        <v>792</v>
      </c>
      <c r="S86" s="37"/>
      <c r="Y86" s="37"/>
      <c r="Z86" s="37"/>
    </row>
    <row r="87" spans="1:26" s="369" customFormat="1" ht="13.9" customHeight="1">
      <c r="A87" s="516">
        <v>8</v>
      </c>
      <c r="B87" s="470">
        <v>44259</v>
      </c>
      <c r="C87" s="448"/>
      <c r="D87" s="446" t="s">
        <v>905</v>
      </c>
      <c r="E87" s="447" t="s">
        <v>557</v>
      </c>
      <c r="F87" s="444">
        <v>305</v>
      </c>
      <c r="G87" s="444">
        <v>145</v>
      </c>
      <c r="H87" s="444">
        <v>365</v>
      </c>
      <c r="I87" s="445">
        <v>600</v>
      </c>
      <c r="J87" s="445" t="s">
        <v>787</v>
      </c>
      <c r="K87" s="517">
        <f t="shared" si="77"/>
        <v>60</v>
      </c>
      <c r="L87" s="445">
        <v>100</v>
      </c>
      <c r="M87" s="472">
        <f t="shared" si="78"/>
        <v>1400</v>
      </c>
      <c r="N87" s="445">
        <v>25</v>
      </c>
      <c r="O87" s="473" t="s">
        <v>556</v>
      </c>
      <c r="P87" s="464">
        <v>44259</v>
      </c>
      <c r="Q87" s="363"/>
      <c r="R87" s="324" t="s">
        <v>559</v>
      </c>
      <c r="S87" s="37"/>
      <c r="Y87" s="37"/>
      <c r="Z87" s="37"/>
    </row>
    <row r="88" spans="1:26" s="369" customFormat="1" ht="13.9" customHeight="1">
      <c r="A88" s="533">
        <v>9</v>
      </c>
      <c r="B88" s="479">
        <v>44260</v>
      </c>
      <c r="C88" s="491"/>
      <c r="D88" s="461" t="s">
        <v>913</v>
      </c>
      <c r="E88" s="492" t="s">
        <v>557</v>
      </c>
      <c r="F88" s="462">
        <v>75</v>
      </c>
      <c r="G88" s="462">
        <v>30</v>
      </c>
      <c r="H88" s="462">
        <v>30</v>
      </c>
      <c r="I88" s="463">
        <v>150</v>
      </c>
      <c r="J88" s="463" t="s">
        <v>940</v>
      </c>
      <c r="K88" s="534">
        <f t="shared" si="77"/>
        <v>-45</v>
      </c>
      <c r="L88" s="463">
        <v>100</v>
      </c>
      <c r="M88" s="512">
        <f t="shared" si="78"/>
        <v>-3475</v>
      </c>
      <c r="N88" s="463">
        <v>75</v>
      </c>
      <c r="O88" s="513" t="s">
        <v>620</v>
      </c>
      <c r="P88" s="484">
        <v>44263</v>
      </c>
      <c r="Q88" s="363"/>
      <c r="R88" s="324" t="s">
        <v>559</v>
      </c>
      <c r="S88" s="37"/>
      <c r="Y88" s="37"/>
      <c r="Z88" s="37"/>
    </row>
    <row r="89" spans="1:26" s="369" customFormat="1" ht="13.9" customHeight="1">
      <c r="A89" s="553">
        <v>10</v>
      </c>
      <c r="B89" s="555">
        <v>44260</v>
      </c>
      <c r="C89" s="419"/>
      <c r="D89" s="412" t="s">
        <v>926</v>
      </c>
      <c r="E89" s="413" t="s">
        <v>557</v>
      </c>
      <c r="F89" s="387" t="s">
        <v>927</v>
      </c>
      <c r="G89" s="387"/>
      <c r="H89" s="387"/>
      <c r="I89" s="352"/>
      <c r="J89" s="557" t="s">
        <v>558</v>
      </c>
      <c r="K89" s="406"/>
      <c r="L89" s="406"/>
      <c r="M89" s="509"/>
      <c r="N89" s="352"/>
      <c r="O89" s="380"/>
      <c r="P89" s="393"/>
      <c r="Q89" s="363"/>
      <c r="R89" s="324" t="s">
        <v>559</v>
      </c>
      <c r="S89" s="37"/>
      <c r="Y89" s="37"/>
      <c r="Z89" s="37"/>
    </row>
    <row r="90" spans="1:26" s="369" customFormat="1" ht="13.9" customHeight="1">
      <c r="A90" s="554"/>
      <c r="B90" s="556"/>
      <c r="C90" s="419"/>
      <c r="D90" s="412" t="s">
        <v>928</v>
      </c>
      <c r="E90" s="413" t="s">
        <v>817</v>
      </c>
      <c r="F90" s="387" t="s">
        <v>929</v>
      </c>
      <c r="G90" s="387"/>
      <c r="H90" s="387"/>
      <c r="I90" s="352"/>
      <c r="J90" s="558"/>
      <c r="K90" s="404"/>
      <c r="L90" s="406"/>
      <c r="M90" s="352"/>
      <c r="N90" s="352"/>
      <c r="O90" s="352"/>
      <c r="P90" s="352"/>
      <c r="Q90" s="363"/>
      <c r="R90" s="324" t="s">
        <v>559</v>
      </c>
      <c r="S90" s="37"/>
      <c r="Y90" s="37"/>
      <c r="Z90" s="37"/>
    </row>
    <row r="91" spans="1:26" s="369" customFormat="1" ht="13.9" customHeight="1">
      <c r="A91" s="516">
        <v>11</v>
      </c>
      <c r="B91" s="470">
        <v>44263</v>
      </c>
      <c r="C91" s="448"/>
      <c r="D91" s="446" t="s">
        <v>938</v>
      </c>
      <c r="E91" s="447" t="s">
        <v>557</v>
      </c>
      <c r="F91" s="444">
        <v>81</v>
      </c>
      <c r="G91" s="444">
        <v>40</v>
      </c>
      <c r="H91" s="444">
        <v>97</v>
      </c>
      <c r="I91" s="445">
        <v>160</v>
      </c>
      <c r="J91" s="445" t="s">
        <v>939</v>
      </c>
      <c r="K91" s="517">
        <f t="shared" ref="K91" si="79">H91-F91</f>
        <v>16</v>
      </c>
      <c r="L91" s="445">
        <v>100</v>
      </c>
      <c r="M91" s="472">
        <f t="shared" ref="M91" si="80">(K91*N91)-L91</f>
        <v>1100</v>
      </c>
      <c r="N91" s="445">
        <v>75</v>
      </c>
      <c r="O91" s="473" t="s">
        <v>556</v>
      </c>
      <c r="P91" s="464">
        <v>44263</v>
      </c>
      <c r="Q91" s="363"/>
      <c r="R91" s="324" t="s">
        <v>792</v>
      </c>
      <c r="S91" s="37"/>
      <c r="Y91" s="37"/>
      <c r="Z91" s="37"/>
    </row>
    <row r="92" spans="1:26" s="369" customFormat="1" ht="13.9" customHeight="1">
      <c r="A92" s="516">
        <v>12</v>
      </c>
      <c r="B92" s="470">
        <v>44264</v>
      </c>
      <c r="C92" s="448"/>
      <c r="D92" s="446" t="s">
        <v>958</v>
      </c>
      <c r="E92" s="447" t="s">
        <v>557</v>
      </c>
      <c r="F92" s="444">
        <v>61</v>
      </c>
      <c r="G92" s="444">
        <v>20</v>
      </c>
      <c r="H92" s="444">
        <v>73</v>
      </c>
      <c r="I92" s="445">
        <v>140</v>
      </c>
      <c r="J92" s="445" t="s">
        <v>910</v>
      </c>
      <c r="K92" s="517">
        <f t="shared" ref="K92" si="81">H92-F92</f>
        <v>12</v>
      </c>
      <c r="L92" s="445">
        <v>100</v>
      </c>
      <c r="M92" s="472">
        <f t="shared" ref="M92" si="82">(K92*N92)-L92</f>
        <v>800</v>
      </c>
      <c r="N92" s="445">
        <v>75</v>
      </c>
      <c r="O92" s="473" t="s">
        <v>556</v>
      </c>
      <c r="P92" s="464">
        <v>44264</v>
      </c>
      <c r="Q92" s="363"/>
      <c r="R92" s="324" t="s">
        <v>792</v>
      </c>
      <c r="S92" s="37"/>
      <c r="Y92" s="37"/>
      <c r="Z92" s="37"/>
    </row>
    <row r="93" spans="1:26" s="369" customFormat="1" ht="13.9" customHeight="1">
      <c r="A93" s="516">
        <v>13</v>
      </c>
      <c r="B93" s="470">
        <v>44264</v>
      </c>
      <c r="C93" s="448"/>
      <c r="D93" s="446" t="s">
        <v>905</v>
      </c>
      <c r="E93" s="447" t="s">
        <v>557</v>
      </c>
      <c r="F93" s="444">
        <v>200</v>
      </c>
      <c r="G93" s="444">
        <v>70</v>
      </c>
      <c r="H93" s="444">
        <v>260</v>
      </c>
      <c r="I93" s="445">
        <v>500</v>
      </c>
      <c r="J93" s="445" t="s">
        <v>787</v>
      </c>
      <c r="K93" s="517">
        <f t="shared" ref="K93:K94" si="83">H93-F93</f>
        <v>60</v>
      </c>
      <c r="L93" s="445">
        <v>100</v>
      </c>
      <c r="M93" s="472">
        <f t="shared" ref="M93:M94" si="84">(K93*N93)-L93</f>
        <v>1400</v>
      </c>
      <c r="N93" s="445">
        <v>25</v>
      </c>
      <c r="O93" s="473" t="s">
        <v>556</v>
      </c>
      <c r="P93" s="464">
        <v>44264</v>
      </c>
      <c r="Q93" s="363"/>
      <c r="R93" s="324" t="s">
        <v>559</v>
      </c>
      <c r="S93" s="37"/>
      <c r="Y93" s="37"/>
      <c r="Z93" s="37"/>
    </row>
    <row r="94" spans="1:26" s="369" customFormat="1" ht="13.9" customHeight="1">
      <c r="A94" s="516">
        <v>14</v>
      </c>
      <c r="B94" s="470">
        <v>44264</v>
      </c>
      <c r="C94" s="448"/>
      <c r="D94" s="446" t="s">
        <v>905</v>
      </c>
      <c r="E94" s="447" t="s">
        <v>557</v>
      </c>
      <c r="F94" s="444">
        <v>175</v>
      </c>
      <c r="G94" s="444">
        <v>70</v>
      </c>
      <c r="H94" s="444">
        <v>225</v>
      </c>
      <c r="I94" s="445">
        <v>500</v>
      </c>
      <c r="J94" s="445" t="s">
        <v>960</v>
      </c>
      <c r="K94" s="517">
        <f t="shared" si="83"/>
        <v>50</v>
      </c>
      <c r="L94" s="445">
        <v>100</v>
      </c>
      <c r="M94" s="472">
        <f t="shared" si="84"/>
        <v>1150</v>
      </c>
      <c r="N94" s="445">
        <v>25</v>
      </c>
      <c r="O94" s="473" t="s">
        <v>556</v>
      </c>
      <c r="P94" s="464">
        <v>44264</v>
      </c>
      <c r="Q94" s="363"/>
      <c r="R94" s="324" t="s">
        <v>559</v>
      </c>
      <c r="S94" s="37"/>
      <c r="Y94" s="37"/>
      <c r="Z94" s="37"/>
    </row>
    <row r="95" spans="1:26" s="369" customFormat="1" ht="13.9" customHeight="1">
      <c r="A95" s="516">
        <v>15</v>
      </c>
      <c r="B95" s="470">
        <v>44264</v>
      </c>
      <c r="C95" s="448"/>
      <c r="D95" s="446" t="s">
        <v>958</v>
      </c>
      <c r="E95" s="447" t="s">
        <v>557</v>
      </c>
      <c r="F95" s="444">
        <v>61</v>
      </c>
      <c r="G95" s="444">
        <v>20</v>
      </c>
      <c r="H95" s="444">
        <v>74</v>
      </c>
      <c r="I95" s="445">
        <v>140</v>
      </c>
      <c r="J95" s="445" t="s">
        <v>908</v>
      </c>
      <c r="K95" s="517">
        <f t="shared" ref="K95:K96" si="85">H95-F95</f>
        <v>13</v>
      </c>
      <c r="L95" s="445">
        <v>100</v>
      </c>
      <c r="M95" s="472">
        <f t="shared" ref="M95:M96" si="86">(K95*N95)-L95</f>
        <v>875</v>
      </c>
      <c r="N95" s="445">
        <v>75</v>
      </c>
      <c r="O95" s="473" t="s">
        <v>556</v>
      </c>
      <c r="P95" s="464">
        <v>44264</v>
      </c>
      <c r="Q95" s="363"/>
      <c r="R95" s="324" t="s">
        <v>792</v>
      </c>
      <c r="S95" s="37"/>
      <c r="Y95" s="37"/>
      <c r="Z95" s="37"/>
    </row>
    <row r="96" spans="1:26" s="369" customFormat="1" ht="13.9" customHeight="1">
      <c r="A96" s="516">
        <v>16</v>
      </c>
      <c r="B96" s="470">
        <v>44264</v>
      </c>
      <c r="C96" s="448"/>
      <c r="D96" s="446" t="s">
        <v>959</v>
      </c>
      <c r="E96" s="447" t="s">
        <v>557</v>
      </c>
      <c r="F96" s="444">
        <v>210</v>
      </c>
      <c r="G96" s="444">
        <v>70</v>
      </c>
      <c r="H96" s="444">
        <v>275</v>
      </c>
      <c r="I96" s="445">
        <v>500</v>
      </c>
      <c r="J96" s="445" t="s">
        <v>961</v>
      </c>
      <c r="K96" s="517">
        <f t="shared" si="85"/>
        <v>65</v>
      </c>
      <c r="L96" s="445">
        <v>100</v>
      </c>
      <c r="M96" s="472">
        <f t="shared" si="86"/>
        <v>1525</v>
      </c>
      <c r="N96" s="445">
        <v>25</v>
      </c>
      <c r="O96" s="473" t="s">
        <v>556</v>
      </c>
      <c r="P96" s="464">
        <v>44264</v>
      </c>
      <c r="Q96" s="363"/>
      <c r="R96" s="324" t="s">
        <v>559</v>
      </c>
      <c r="S96" s="37"/>
      <c r="Y96" s="37"/>
      <c r="Z96" s="37"/>
    </row>
    <row r="97" spans="1:34" s="369" customFormat="1" ht="13.9" customHeight="1">
      <c r="A97" s="420"/>
      <c r="B97" s="418"/>
      <c r="C97" s="419"/>
      <c r="D97" s="412"/>
      <c r="E97" s="413"/>
      <c r="F97" s="387"/>
      <c r="G97" s="387"/>
      <c r="H97" s="387"/>
      <c r="I97" s="352"/>
      <c r="J97" s="352"/>
      <c r="K97" s="352"/>
      <c r="L97" s="352"/>
      <c r="M97" s="352"/>
      <c r="N97" s="352"/>
      <c r="O97" s="352"/>
      <c r="P97" s="352"/>
      <c r="Q97" s="363"/>
      <c r="R97" s="324"/>
      <c r="S97" s="37"/>
      <c r="Y97" s="37"/>
      <c r="Z97" s="37"/>
    </row>
    <row r="98" spans="1:34" s="37" customFormat="1" ht="14.25">
      <c r="A98" s="33"/>
      <c r="B98" s="397"/>
      <c r="C98" s="397"/>
      <c r="D98" s="398"/>
      <c r="E98" s="399"/>
      <c r="F98" s="399"/>
      <c r="G98" s="400"/>
      <c r="H98" s="400"/>
      <c r="I98" s="399"/>
      <c r="J98" s="395"/>
      <c r="K98" s="395"/>
      <c r="L98" s="395"/>
      <c r="M98" s="395"/>
      <c r="N98" s="395"/>
      <c r="O98" s="395"/>
      <c r="P98" s="395"/>
      <c r="Q98" s="363"/>
      <c r="R98" s="324"/>
      <c r="Z98" s="369"/>
      <c r="AA98" s="369"/>
      <c r="AB98" s="369"/>
      <c r="AC98" s="369"/>
      <c r="AD98" s="369"/>
      <c r="AE98" s="369"/>
      <c r="AF98" s="369"/>
      <c r="AG98" s="369"/>
      <c r="AH98" s="369"/>
    </row>
    <row r="99" spans="1:34" s="37" customFormat="1" ht="14.25">
      <c r="A99" s="33"/>
      <c r="B99" s="397"/>
      <c r="C99" s="397"/>
      <c r="D99" s="398"/>
      <c r="E99" s="399"/>
      <c r="F99" s="399"/>
      <c r="G99" s="400"/>
      <c r="H99" s="400"/>
      <c r="I99" s="399"/>
      <c r="J99" s="395"/>
      <c r="K99" s="395"/>
      <c r="L99" s="395"/>
      <c r="M99" s="395"/>
      <c r="N99" s="395"/>
      <c r="O99" s="395"/>
      <c r="P99" s="395"/>
      <c r="Q99" s="363"/>
      <c r="R99" s="324"/>
      <c r="Z99" s="369"/>
      <c r="AA99" s="369"/>
      <c r="AB99" s="369"/>
      <c r="AC99" s="369"/>
      <c r="AD99" s="369"/>
      <c r="AE99" s="369"/>
      <c r="AF99" s="369"/>
      <c r="AG99" s="369"/>
      <c r="AH99" s="369"/>
    </row>
    <row r="100" spans="1:34" s="37" customFormat="1" ht="14.25">
      <c r="A100" s="33"/>
      <c r="B100" s="397"/>
      <c r="C100" s="397"/>
      <c r="D100" s="398"/>
      <c r="E100" s="399"/>
      <c r="F100" s="399"/>
      <c r="G100" s="400"/>
      <c r="H100" s="400"/>
      <c r="I100" s="399"/>
      <c r="J100" s="395"/>
      <c r="K100" s="395"/>
      <c r="L100" s="395"/>
      <c r="M100" s="395"/>
      <c r="N100" s="395"/>
      <c r="O100" s="395"/>
      <c r="P100" s="395"/>
      <c r="Q100" s="363"/>
      <c r="R100" s="324"/>
      <c r="Z100" s="369"/>
      <c r="AA100" s="369"/>
      <c r="AB100" s="369"/>
      <c r="AC100" s="369"/>
      <c r="AD100" s="369"/>
      <c r="AE100" s="369"/>
      <c r="AF100" s="369"/>
      <c r="AG100" s="369"/>
      <c r="AH100" s="369"/>
    </row>
    <row r="101" spans="1:34" s="37" customFormat="1" ht="14.25">
      <c r="A101" s="33"/>
      <c r="B101" s="397"/>
      <c r="C101" s="397"/>
      <c r="D101" s="398"/>
      <c r="E101" s="399"/>
      <c r="F101" s="399"/>
      <c r="G101" s="400"/>
      <c r="H101" s="400"/>
      <c r="I101" s="399"/>
      <c r="J101" s="395"/>
      <c r="K101" s="395"/>
      <c r="L101" s="395"/>
      <c r="M101" s="395"/>
      <c r="N101" s="395"/>
      <c r="O101" s="395"/>
      <c r="P101" s="395"/>
      <c r="Q101" s="363"/>
      <c r="R101" s="324"/>
      <c r="Z101" s="369"/>
      <c r="AA101" s="369"/>
      <c r="AB101" s="369"/>
      <c r="AC101" s="369"/>
      <c r="AD101" s="369"/>
      <c r="AE101" s="369"/>
      <c r="AF101" s="369"/>
      <c r="AG101" s="369"/>
      <c r="AH101" s="369"/>
    </row>
    <row r="102" spans="1:34" s="37" customFormat="1" ht="14.25">
      <c r="A102" s="33"/>
      <c r="B102" s="397"/>
      <c r="C102" s="397"/>
      <c r="D102" s="398"/>
      <c r="E102" s="399"/>
      <c r="F102" s="399"/>
      <c r="G102" s="400"/>
      <c r="H102" s="400"/>
      <c r="I102" s="399"/>
      <c r="J102" s="395"/>
      <c r="K102" s="395"/>
      <c r="L102" s="395"/>
      <c r="M102" s="395"/>
      <c r="N102" s="395"/>
      <c r="O102" s="401"/>
      <c r="P102" s="395"/>
      <c r="Q102" s="363"/>
      <c r="R102" s="324"/>
      <c r="Z102" s="369"/>
      <c r="AA102" s="369"/>
      <c r="AB102" s="369"/>
      <c r="AC102" s="369"/>
      <c r="AD102" s="369"/>
      <c r="AE102" s="369"/>
      <c r="AF102" s="369"/>
      <c r="AG102" s="369"/>
      <c r="AH102" s="369"/>
    </row>
    <row r="103" spans="1:34" s="37" customFormat="1" ht="14.25">
      <c r="A103" s="353"/>
      <c r="B103" s="354"/>
      <c r="C103" s="354"/>
      <c r="D103" s="355"/>
      <c r="E103" s="353"/>
      <c r="F103" s="370"/>
      <c r="G103" s="353"/>
      <c r="H103" s="353"/>
      <c r="I103" s="353"/>
      <c r="J103" s="354"/>
      <c r="K103" s="371"/>
      <c r="L103" s="353"/>
      <c r="M103" s="353"/>
      <c r="N103" s="353"/>
      <c r="O103" s="372"/>
      <c r="P103" s="363"/>
      <c r="Q103" s="363"/>
      <c r="R103" s="324"/>
      <c r="Z103" s="369"/>
      <c r="AA103" s="369"/>
      <c r="AB103" s="369"/>
      <c r="AC103" s="369"/>
      <c r="AD103" s="369"/>
      <c r="AE103" s="369"/>
      <c r="AF103" s="369"/>
      <c r="AG103" s="369"/>
      <c r="AH103" s="369"/>
    </row>
    <row r="104" spans="1:34" ht="15">
      <c r="A104" s="96" t="s">
        <v>575</v>
      </c>
      <c r="B104" s="97"/>
      <c r="C104" s="97"/>
      <c r="D104" s="98"/>
      <c r="E104" s="31"/>
      <c r="F104" s="29"/>
      <c r="G104" s="29"/>
      <c r="H104" s="70"/>
      <c r="I104" s="116"/>
      <c r="J104" s="117"/>
      <c r="K104" s="14"/>
      <c r="L104" s="14"/>
      <c r="M104" s="14"/>
      <c r="N104" s="8"/>
      <c r="O104" s="50"/>
      <c r="Q104" s="92"/>
      <c r="R104" s="14"/>
      <c r="S104" s="13"/>
      <c r="T104" s="13"/>
      <c r="U104" s="13"/>
      <c r="V104" s="13"/>
      <c r="W104" s="13"/>
      <c r="X104" s="13"/>
      <c r="Y104" s="13"/>
      <c r="Z104" s="13"/>
    </row>
    <row r="105" spans="1:34" ht="38.25">
      <c r="A105" s="17" t="s">
        <v>16</v>
      </c>
      <c r="B105" s="18" t="s">
        <v>534</v>
      </c>
      <c r="C105" s="18"/>
      <c r="D105" s="19" t="s">
        <v>545</v>
      </c>
      <c r="E105" s="18" t="s">
        <v>546</v>
      </c>
      <c r="F105" s="18" t="s">
        <v>547</v>
      </c>
      <c r="G105" s="18" t="s">
        <v>548</v>
      </c>
      <c r="H105" s="18" t="s">
        <v>549</v>
      </c>
      <c r="I105" s="18" t="s">
        <v>550</v>
      </c>
      <c r="J105" s="17" t="s">
        <v>551</v>
      </c>
      <c r="K105" s="59" t="s">
        <v>567</v>
      </c>
      <c r="L105" s="392" t="s">
        <v>820</v>
      </c>
      <c r="M105" s="60" t="s">
        <v>819</v>
      </c>
      <c r="N105" s="18" t="s">
        <v>554</v>
      </c>
      <c r="O105" s="75" t="s">
        <v>555</v>
      </c>
      <c r="P105" s="94"/>
      <c r="Q105" s="8"/>
      <c r="R105" s="14"/>
      <c r="S105" s="13"/>
      <c r="T105" s="13"/>
      <c r="U105" s="13"/>
      <c r="V105" s="13"/>
      <c r="W105" s="13"/>
      <c r="X105" s="13"/>
      <c r="Y105" s="13"/>
      <c r="Z105" s="13"/>
    </row>
    <row r="106" spans="1:34" s="369" customFormat="1" ht="14.25">
      <c r="A106" s="494">
        <v>1</v>
      </c>
      <c r="B106" s="495">
        <v>44203</v>
      </c>
      <c r="C106" s="496"/>
      <c r="D106" s="497" t="s">
        <v>480</v>
      </c>
      <c r="E106" s="498" t="s">
        <v>557</v>
      </c>
      <c r="F106" s="499">
        <v>424</v>
      </c>
      <c r="G106" s="500">
        <v>385</v>
      </c>
      <c r="H106" s="499">
        <v>455</v>
      </c>
      <c r="I106" s="501" t="s">
        <v>830</v>
      </c>
      <c r="J106" s="502" t="s">
        <v>847</v>
      </c>
      <c r="K106" s="502">
        <f t="shared" ref="K106" si="87">H106-F106</f>
        <v>31</v>
      </c>
      <c r="L106" s="503">
        <f>(F106*-0.8)/100</f>
        <v>-3.3920000000000003</v>
      </c>
      <c r="M106" s="504">
        <f t="shared" ref="M106" si="88">(K106+L106)/F106</f>
        <v>6.5113207547169816E-2</v>
      </c>
      <c r="N106" s="505" t="s">
        <v>556</v>
      </c>
      <c r="O106" s="506">
        <v>43877</v>
      </c>
      <c r="P106" s="95"/>
      <c r="Q106" s="416"/>
      <c r="R106" s="455" t="s">
        <v>559</v>
      </c>
      <c r="S106" s="410"/>
      <c r="T106" s="410"/>
      <c r="U106" s="410"/>
      <c r="V106" s="410"/>
      <c r="W106" s="410"/>
      <c r="X106" s="410"/>
      <c r="Y106" s="410"/>
      <c r="Z106" s="410"/>
    </row>
    <row r="107" spans="1:34" s="369" customFormat="1" ht="14.25">
      <c r="A107" s="433">
        <v>2</v>
      </c>
      <c r="B107" s="373">
        <v>44238</v>
      </c>
      <c r="C107" s="435"/>
      <c r="D107" s="385" t="s">
        <v>445</v>
      </c>
      <c r="E107" s="378" t="s">
        <v>557</v>
      </c>
      <c r="F107" s="387" t="s">
        <v>843</v>
      </c>
      <c r="G107" s="383">
        <v>1390</v>
      </c>
      <c r="H107" s="387"/>
      <c r="I107" s="375" t="s">
        <v>844</v>
      </c>
      <c r="J107" s="493" t="s">
        <v>558</v>
      </c>
      <c r="K107" s="493"/>
      <c r="L107" s="406"/>
      <c r="M107" s="402"/>
      <c r="N107" s="407"/>
      <c r="O107" s="409"/>
      <c r="P107" s="95"/>
      <c r="Q107" s="416"/>
      <c r="R107" s="455" t="s">
        <v>559</v>
      </c>
      <c r="S107" s="410"/>
      <c r="T107" s="410"/>
      <c r="U107" s="410"/>
      <c r="V107" s="410"/>
      <c r="W107" s="410"/>
      <c r="X107" s="410"/>
      <c r="Y107" s="410"/>
      <c r="Z107" s="410"/>
    </row>
    <row r="108" spans="1:34" s="5" customFormat="1">
      <c r="A108" s="364"/>
      <c r="B108" s="365"/>
      <c r="C108" s="366"/>
      <c r="D108" s="367"/>
      <c r="E108" s="396"/>
      <c r="F108" s="396"/>
      <c r="G108" s="453"/>
      <c r="H108" s="453"/>
      <c r="I108" s="396"/>
      <c r="J108" s="454"/>
      <c r="K108" s="449"/>
      <c r="L108" s="450"/>
      <c r="M108" s="451"/>
      <c r="N108" s="452"/>
      <c r="O108" s="368"/>
      <c r="P108" s="120"/>
      <c r="Q108"/>
      <c r="R108" s="91"/>
      <c r="T108" s="54"/>
      <c r="U108" s="54"/>
      <c r="V108" s="54"/>
      <c r="W108" s="54"/>
      <c r="X108" s="54"/>
      <c r="Y108" s="54"/>
      <c r="Z108" s="54"/>
    </row>
    <row r="109" spans="1:34">
      <c r="A109" s="20" t="s">
        <v>560</v>
      </c>
      <c r="B109" s="20"/>
      <c r="C109" s="20"/>
      <c r="D109" s="20"/>
      <c r="E109" s="2"/>
      <c r="F109" s="27" t="s">
        <v>562</v>
      </c>
      <c r="G109" s="79"/>
      <c r="H109" s="79"/>
      <c r="I109" s="35"/>
      <c r="J109" s="82"/>
      <c r="K109" s="80"/>
      <c r="L109" s="81"/>
      <c r="M109" s="82"/>
      <c r="N109" s="83"/>
      <c r="O109" s="121"/>
      <c r="P109" s="8"/>
      <c r="Q109" s="13"/>
      <c r="R109" s="93"/>
      <c r="S109" s="13"/>
      <c r="T109" s="13"/>
      <c r="U109" s="13"/>
      <c r="V109" s="13"/>
      <c r="W109" s="13"/>
      <c r="X109" s="13"/>
      <c r="Y109" s="13"/>
    </row>
    <row r="110" spans="1:34">
      <c r="A110" s="26" t="s">
        <v>561</v>
      </c>
      <c r="B110" s="20"/>
      <c r="C110" s="20"/>
      <c r="D110" s="20"/>
      <c r="E110" s="29"/>
      <c r="F110" s="27" t="s">
        <v>564</v>
      </c>
      <c r="G110" s="9"/>
      <c r="H110" s="9"/>
      <c r="I110" s="9"/>
      <c r="J110" s="50"/>
      <c r="K110" s="9"/>
      <c r="L110" s="9"/>
      <c r="M110" s="9"/>
      <c r="N110" s="8"/>
      <c r="O110" s="50"/>
      <c r="Q110" s="4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34">
      <c r="A111" s="26"/>
      <c r="B111" s="20"/>
      <c r="C111" s="20"/>
      <c r="D111" s="20"/>
      <c r="E111" s="29"/>
      <c r="F111" s="27"/>
      <c r="G111" s="9"/>
      <c r="H111" s="9"/>
      <c r="I111" s="9"/>
      <c r="J111" s="50"/>
      <c r="K111" s="9"/>
      <c r="L111" s="9"/>
      <c r="M111" s="9"/>
      <c r="N111" s="8"/>
      <c r="O111" s="50"/>
      <c r="Q111" s="4"/>
      <c r="R111" s="79"/>
      <c r="S111" s="13"/>
      <c r="T111" s="13"/>
      <c r="U111" s="13"/>
      <c r="V111" s="13"/>
      <c r="W111" s="13"/>
      <c r="X111" s="13"/>
      <c r="Y111" s="13"/>
      <c r="Z111" s="13"/>
    </row>
    <row r="112" spans="1:34" ht="15">
      <c r="A112" s="8"/>
      <c r="B112" s="30" t="s">
        <v>824</v>
      </c>
      <c r="C112" s="30"/>
      <c r="D112" s="30"/>
      <c r="E112" s="30"/>
      <c r="F112" s="31"/>
      <c r="G112" s="29"/>
      <c r="H112" s="29"/>
      <c r="I112" s="70"/>
      <c r="J112" s="71"/>
      <c r="K112" s="72"/>
      <c r="L112" s="391"/>
      <c r="M112" s="9"/>
      <c r="N112" s="8"/>
      <c r="O112" s="50"/>
      <c r="Q112" s="4"/>
      <c r="R112" s="79"/>
      <c r="S112" s="13"/>
      <c r="T112" s="13"/>
      <c r="U112" s="13"/>
      <c r="V112" s="13"/>
      <c r="W112" s="13"/>
      <c r="X112" s="13"/>
      <c r="Y112" s="13"/>
      <c r="Z112" s="13"/>
    </row>
    <row r="113" spans="1:29" ht="38.25">
      <c r="A113" s="17" t="s">
        <v>16</v>
      </c>
      <c r="B113" s="18" t="s">
        <v>534</v>
      </c>
      <c r="C113" s="18"/>
      <c r="D113" s="19" t="s">
        <v>545</v>
      </c>
      <c r="E113" s="18" t="s">
        <v>546</v>
      </c>
      <c r="F113" s="18" t="s">
        <v>547</v>
      </c>
      <c r="G113" s="18" t="s">
        <v>566</v>
      </c>
      <c r="H113" s="18" t="s">
        <v>549</v>
      </c>
      <c r="I113" s="18" t="s">
        <v>550</v>
      </c>
      <c r="J113" s="73" t="s">
        <v>551</v>
      </c>
      <c r="K113" s="59" t="s">
        <v>567</v>
      </c>
      <c r="L113" s="74" t="s">
        <v>568</v>
      </c>
      <c r="M113" s="18" t="s">
        <v>569</v>
      </c>
      <c r="N113" s="392" t="s">
        <v>820</v>
      </c>
      <c r="O113" s="60" t="s">
        <v>819</v>
      </c>
      <c r="P113" s="18" t="s">
        <v>554</v>
      </c>
      <c r="Q113" s="75" t="s">
        <v>555</v>
      </c>
      <c r="R113" s="79"/>
      <c r="S113" s="13"/>
      <c r="T113" s="13"/>
      <c r="U113" s="13"/>
      <c r="V113" s="13"/>
      <c r="W113" s="13"/>
      <c r="X113" s="13"/>
      <c r="Y113" s="13"/>
      <c r="Z113" s="13"/>
    </row>
    <row r="114" spans="1:29" ht="14.25">
      <c r="A114" s="358"/>
      <c r="B114" s="373"/>
      <c r="C114" s="377"/>
      <c r="D114" s="385"/>
      <c r="E114" s="378"/>
      <c r="F114" s="403"/>
      <c r="G114" s="383"/>
      <c r="H114" s="378"/>
      <c r="I114" s="375"/>
      <c r="J114" s="414"/>
      <c r="K114" s="414"/>
      <c r="L114" s="415"/>
      <c r="M114" s="413"/>
      <c r="N114" s="415"/>
      <c r="O114" s="402"/>
      <c r="P114" s="379"/>
      <c r="Q114" s="393"/>
      <c r="R114" s="411"/>
      <c r="S114" s="401"/>
      <c r="T114" s="13"/>
      <c r="U114" s="410"/>
      <c r="V114" s="410"/>
      <c r="W114" s="410"/>
      <c r="X114" s="410"/>
      <c r="Y114" s="410"/>
      <c r="Z114" s="410"/>
      <c r="AA114" s="369"/>
      <c r="AB114" s="369"/>
      <c r="AC114" s="369"/>
    </row>
    <row r="115" spans="1:29" ht="14.25">
      <c r="A115" s="358"/>
      <c r="B115" s="373"/>
      <c r="C115" s="377"/>
      <c r="D115" s="385"/>
      <c r="E115" s="378"/>
      <c r="F115" s="403"/>
      <c r="G115" s="383"/>
      <c r="H115" s="378"/>
      <c r="I115" s="375"/>
      <c r="J115" s="414"/>
      <c r="K115" s="414"/>
      <c r="L115" s="415"/>
      <c r="M115" s="413"/>
      <c r="N115" s="415"/>
      <c r="O115" s="402"/>
      <c r="P115" s="379"/>
      <c r="Q115" s="393"/>
      <c r="R115" s="411"/>
      <c r="S115" s="401"/>
      <c r="T115" s="13"/>
      <c r="U115" s="410"/>
      <c r="V115" s="410"/>
      <c r="W115" s="410"/>
      <c r="X115" s="410"/>
      <c r="Y115" s="410"/>
      <c r="Z115" s="410"/>
      <c r="AA115" s="369"/>
      <c r="AB115" s="369"/>
      <c r="AC115" s="369"/>
    </row>
    <row r="116" spans="1:29" s="369" customFormat="1" ht="14.25">
      <c r="A116" s="358"/>
      <c r="B116" s="373"/>
      <c r="C116" s="377"/>
      <c r="D116" s="385"/>
      <c r="E116" s="378"/>
      <c r="F116" s="403"/>
      <c r="G116" s="383"/>
      <c r="H116" s="378"/>
      <c r="I116" s="375"/>
      <c r="J116" s="414"/>
      <c r="K116" s="414"/>
      <c r="L116" s="415"/>
      <c r="M116" s="413"/>
      <c r="N116" s="415"/>
      <c r="O116" s="402"/>
      <c r="P116" s="379"/>
      <c r="Q116" s="393"/>
      <c r="R116" s="408"/>
      <c r="S116" s="410"/>
      <c r="T116" s="410"/>
      <c r="U116" s="410"/>
      <c r="V116" s="410"/>
      <c r="W116" s="410"/>
      <c r="X116" s="410"/>
      <c r="Y116" s="410"/>
      <c r="Z116" s="410"/>
    </row>
    <row r="117" spans="1:29" s="369" customFormat="1" ht="14.25">
      <c r="A117" s="358"/>
      <c r="B117" s="373"/>
      <c r="C117" s="377"/>
      <c r="D117" s="385"/>
      <c r="E117" s="378"/>
      <c r="F117" s="414"/>
      <c r="G117" s="387"/>
      <c r="H117" s="378"/>
      <c r="I117" s="375"/>
      <c r="J117" s="414"/>
      <c r="K117" s="414"/>
      <c r="L117" s="415"/>
      <c r="M117" s="413"/>
      <c r="N117" s="415"/>
      <c r="O117" s="402"/>
      <c r="P117" s="379"/>
      <c r="Q117" s="393"/>
      <c r="R117" s="408"/>
      <c r="S117" s="410"/>
      <c r="T117" s="410"/>
      <c r="U117" s="410"/>
      <c r="V117" s="410"/>
      <c r="W117" s="410"/>
      <c r="X117" s="410"/>
      <c r="Y117" s="410"/>
      <c r="Z117" s="410"/>
    </row>
    <row r="118" spans="1:29" s="369" customFormat="1" ht="14.25">
      <c r="A118" s="358"/>
      <c r="B118" s="373"/>
      <c r="C118" s="377"/>
      <c r="D118" s="385"/>
      <c r="E118" s="378"/>
      <c r="F118" s="414"/>
      <c r="G118" s="387"/>
      <c r="H118" s="378"/>
      <c r="I118" s="375"/>
      <c r="J118" s="414"/>
      <c r="K118" s="414"/>
      <c r="L118" s="415"/>
      <c r="M118" s="413"/>
      <c r="N118" s="415"/>
      <c r="O118" s="402"/>
      <c r="P118" s="379"/>
      <c r="Q118" s="393"/>
      <c r="R118" s="408"/>
      <c r="S118" s="410"/>
      <c r="T118" s="410"/>
      <c r="U118" s="410"/>
      <c r="V118" s="410"/>
      <c r="W118" s="410"/>
      <c r="X118" s="410"/>
      <c r="Y118" s="410"/>
      <c r="Z118" s="410"/>
    </row>
    <row r="119" spans="1:29" s="369" customFormat="1" ht="14.25">
      <c r="A119" s="358"/>
      <c r="B119" s="373"/>
      <c r="C119" s="377"/>
      <c r="D119" s="385"/>
      <c r="E119" s="378"/>
      <c r="F119" s="403"/>
      <c r="G119" s="383"/>
      <c r="H119" s="378"/>
      <c r="I119" s="375"/>
      <c r="J119" s="414"/>
      <c r="K119" s="405"/>
      <c r="L119" s="415"/>
      <c r="M119" s="413"/>
      <c r="N119" s="415"/>
      <c r="O119" s="402"/>
      <c r="P119" s="407"/>
      <c r="Q119" s="393"/>
      <c r="R119" s="408"/>
      <c r="S119" s="410"/>
      <c r="T119" s="410"/>
      <c r="U119" s="410"/>
      <c r="V119" s="410"/>
      <c r="W119" s="410"/>
      <c r="X119" s="410"/>
      <c r="Y119" s="410"/>
      <c r="Z119" s="410"/>
    </row>
    <row r="120" spans="1:29" s="369" customFormat="1" ht="14.25">
      <c r="A120" s="358"/>
      <c r="B120" s="373"/>
      <c r="C120" s="377"/>
      <c r="D120" s="385"/>
      <c r="E120" s="378"/>
      <c r="F120" s="403"/>
      <c r="G120" s="383"/>
      <c r="H120" s="378"/>
      <c r="I120" s="375"/>
      <c r="J120" s="405"/>
      <c r="K120" s="405"/>
      <c r="L120" s="405"/>
      <c r="M120" s="405"/>
      <c r="N120" s="406"/>
      <c r="O120" s="417"/>
      <c r="P120" s="407"/>
      <c r="Q120" s="393"/>
      <c r="R120" s="408"/>
      <c r="S120" s="410"/>
      <c r="T120" s="410"/>
      <c r="U120" s="410"/>
      <c r="V120" s="410"/>
      <c r="W120" s="410"/>
      <c r="X120" s="410"/>
      <c r="Y120" s="410"/>
      <c r="Z120" s="410"/>
    </row>
    <row r="121" spans="1:29" s="369" customFormat="1" ht="14.25">
      <c r="A121" s="358"/>
      <c r="B121" s="373"/>
      <c r="C121" s="377"/>
      <c r="D121" s="385"/>
      <c r="E121" s="378"/>
      <c r="F121" s="414"/>
      <c r="G121" s="387"/>
      <c r="H121" s="378"/>
      <c r="I121" s="375"/>
      <c r="J121" s="414"/>
      <c r="K121" s="414"/>
      <c r="L121" s="415"/>
      <c r="M121" s="413"/>
      <c r="N121" s="415"/>
      <c r="O121" s="402"/>
      <c r="P121" s="379"/>
      <c r="Q121" s="393"/>
      <c r="R121" s="411"/>
      <c r="S121" s="401"/>
      <c r="T121" s="410"/>
      <c r="U121" s="410"/>
      <c r="V121" s="410"/>
      <c r="W121" s="410"/>
      <c r="X121" s="410"/>
      <c r="Y121" s="410"/>
      <c r="Z121" s="410"/>
    </row>
    <row r="122" spans="1:29" s="369" customFormat="1" ht="14.25">
      <c r="A122" s="358"/>
      <c r="B122" s="373"/>
      <c r="C122" s="377"/>
      <c r="D122" s="385"/>
      <c r="E122" s="378"/>
      <c r="F122" s="403"/>
      <c r="G122" s="383"/>
      <c r="H122" s="378"/>
      <c r="I122" s="375"/>
      <c r="J122" s="352"/>
      <c r="K122" s="352"/>
      <c r="L122" s="352"/>
      <c r="M122" s="352"/>
      <c r="N122" s="404"/>
      <c r="O122" s="402"/>
      <c r="P122" s="380"/>
      <c r="Q122" s="393"/>
      <c r="R122" s="411"/>
      <c r="S122" s="401"/>
      <c r="T122" s="410"/>
      <c r="U122" s="410"/>
      <c r="V122" s="410"/>
      <c r="W122" s="410"/>
      <c r="X122" s="410"/>
      <c r="Y122" s="410"/>
      <c r="Z122" s="410"/>
    </row>
    <row r="123" spans="1:29">
      <c r="A123" s="26"/>
      <c r="B123" s="20"/>
      <c r="C123" s="20"/>
      <c r="D123" s="20"/>
      <c r="E123" s="29"/>
      <c r="F123" s="27"/>
      <c r="G123" s="9"/>
      <c r="H123" s="9"/>
      <c r="I123" s="9"/>
      <c r="J123" s="50"/>
      <c r="K123" s="9"/>
      <c r="L123" s="9"/>
      <c r="M123" s="9"/>
      <c r="N123" s="8"/>
      <c r="O123" s="50"/>
      <c r="P123" s="4"/>
      <c r="Q123" s="8"/>
      <c r="R123" s="138"/>
      <c r="S123" s="13"/>
      <c r="T123" s="13"/>
      <c r="U123" s="13"/>
      <c r="V123" s="13"/>
      <c r="W123" s="13"/>
      <c r="X123" s="13"/>
      <c r="Y123" s="13"/>
      <c r="Z123" s="13"/>
    </row>
    <row r="124" spans="1:29">
      <c r="A124" s="26"/>
      <c r="B124" s="20"/>
      <c r="C124" s="20"/>
      <c r="D124" s="20"/>
      <c r="E124" s="29"/>
      <c r="F124" s="27"/>
      <c r="G124" s="38"/>
      <c r="H124" s="39"/>
      <c r="I124" s="79"/>
      <c r="J124" s="14"/>
      <c r="K124" s="80"/>
      <c r="L124" s="81"/>
      <c r="M124" s="82"/>
      <c r="N124" s="83"/>
      <c r="O124" s="84"/>
      <c r="P124" s="8"/>
      <c r="Q124" s="13"/>
      <c r="R124" s="138"/>
      <c r="S124" s="13"/>
      <c r="T124" s="13"/>
      <c r="U124" s="13"/>
      <c r="V124" s="13"/>
      <c r="W124" s="13"/>
      <c r="X124" s="13"/>
      <c r="Y124" s="13"/>
      <c r="Z124" s="13"/>
    </row>
    <row r="125" spans="1:29">
      <c r="A125" s="34"/>
      <c r="B125" s="42"/>
      <c r="C125" s="99"/>
      <c r="D125" s="3"/>
      <c r="E125" s="35"/>
      <c r="F125" s="79"/>
      <c r="G125" s="38"/>
      <c r="H125" s="39"/>
      <c r="I125" s="79"/>
      <c r="J125" s="14"/>
      <c r="K125" s="80"/>
      <c r="L125" s="81"/>
      <c r="M125" s="82"/>
      <c r="N125" s="83"/>
      <c r="O125" s="84"/>
      <c r="P125" s="8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9" ht="15">
      <c r="A126" s="2"/>
      <c r="B126" s="100" t="s">
        <v>576</v>
      </c>
      <c r="C126" s="100"/>
      <c r="D126" s="100"/>
      <c r="E126" s="100"/>
      <c r="F126" s="14"/>
      <c r="G126" s="14"/>
      <c r="H126" s="101"/>
      <c r="I126" s="14"/>
      <c r="J126" s="71"/>
      <c r="K126" s="72"/>
      <c r="L126" s="14"/>
      <c r="M126" s="14"/>
      <c r="N126" s="13"/>
      <c r="O126" s="95"/>
      <c r="P126" s="8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9" ht="38.25">
      <c r="A127" s="17" t="s">
        <v>16</v>
      </c>
      <c r="B127" s="18" t="s">
        <v>534</v>
      </c>
      <c r="C127" s="18"/>
      <c r="D127" s="19" t="s">
        <v>545</v>
      </c>
      <c r="E127" s="18" t="s">
        <v>546</v>
      </c>
      <c r="F127" s="18" t="s">
        <v>547</v>
      </c>
      <c r="G127" s="18" t="s">
        <v>577</v>
      </c>
      <c r="H127" s="18" t="s">
        <v>578</v>
      </c>
      <c r="I127" s="18" t="s">
        <v>550</v>
      </c>
      <c r="J127" s="58" t="s">
        <v>551</v>
      </c>
      <c r="K127" s="18" t="s">
        <v>552</v>
      </c>
      <c r="L127" s="18" t="s">
        <v>553</v>
      </c>
      <c r="M127" s="18" t="s">
        <v>554</v>
      </c>
      <c r="N127" s="19" t="s">
        <v>555</v>
      </c>
      <c r="O127" s="95"/>
      <c r="P127" s="8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9">
      <c r="A128" s="194">
        <v>1</v>
      </c>
      <c r="B128" s="102">
        <v>41579</v>
      </c>
      <c r="C128" s="102"/>
      <c r="D128" s="103" t="s">
        <v>579</v>
      </c>
      <c r="E128" s="104" t="s">
        <v>580</v>
      </c>
      <c r="F128" s="105">
        <v>82</v>
      </c>
      <c r="G128" s="104" t="s">
        <v>581</v>
      </c>
      <c r="H128" s="104">
        <v>100</v>
      </c>
      <c r="I128" s="122">
        <v>100</v>
      </c>
      <c r="J128" s="123" t="s">
        <v>582</v>
      </c>
      <c r="K128" s="124">
        <f t="shared" ref="K128:K159" si="89">H128-F128</f>
        <v>18</v>
      </c>
      <c r="L128" s="125">
        <f t="shared" ref="L128:L159" si="90">K128/F128</f>
        <v>0.21951219512195122</v>
      </c>
      <c r="M128" s="126" t="s">
        <v>556</v>
      </c>
      <c r="N128" s="127">
        <v>42657</v>
      </c>
      <c r="O128" s="50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94">
        <v>2</v>
      </c>
      <c r="B129" s="102">
        <v>41794</v>
      </c>
      <c r="C129" s="102"/>
      <c r="D129" s="103" t="s">
        <v>583</v>
      </c>
      <c r="E129" s="104" t="s">
        <v>557</v>
      </c>
      <c r="F129" s="105">
        <v>257</v>
      </c>
      <c r="G129" s="104" t="s">
        <v>581</v>
      </c>
      <c r="H129" s="104">
        <v>300</v>
      </c>
      <c r="I129" s="122">
        <v>300</v>
      </c>
      <c r="J129" s="123" t="s">
        <v>582</v>
      </c>
      <c r="K129" s="124">
        <f t="shared" si="89"/>
        <v>43</v>
      </c>
      <c r="L129" s="125">
        <f t="shared" si="90"/>
        <v>0.16731517509727625</v>
      </c>
      <c r="M129" s="126" t="s">
        <v>556</v>
      </c>
      <c r="N129" s="127">
        <v>41822</v>
      </c>
      <c r="O129" s="50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4">
        <v>3</v>
      </c>
      <c r="B130" s="102">
        <v>41828</v>
      </c>
      <c r="C130" s="102"/>
      <c r="D130" s="103" t="s">
        <v>584</v>
      </c>
      <c r="E130" s="104" t="s">
        <v>557</v>
      </c>
      <c r="F130" s="105">
        <v>393</v>
      </c>
      <c r="G130" s="104" t="s">
        <v>581</v>
      </c>
      <c r="H130" s="104">
        <v>468</v>
      </c>
      <c r="I130" s="122">
        <v>468</v>
      </c>
      <c r="J130" s="123" t="s">
        <v>582</v>
      </c>
      <c r="K130" s="124">
        <f t="shared" si="89"/>
        <v>75</v>
      </c>
      <c r="L130" s="125">
        <f t="shared" si="90"/>
        <v>0.19083969465648856</v>
      </c>
      <c r="M130" s="126" t="s">
        <v>556</v>
      </c>
      <c r="N130" s="127">
        <v>41863</v>
      </c>
      <c r="O130" s="50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4">
        <v>4</v>
      </c>
      <c r="B131" s="102">
        <v>41857</v>
      </c>
      <c r="C131" s="102"/>
      <c r="D131" s="103" t="s">
        <v>585</v>
      </c>
      <c r="E131" s="104" t="s">
        <v>557</v>
      </c>
      <c r="F131" s="105">
        <v>205</v>
      </c>
      <c r="G131" s="104" t="s">
        <v>581</v>
      </c>
      <c r="H131" s="104">
        <v>275</v>
      </c>
      <c r="I131" s="122">
        <v>250</v>
      </c>
      <c r="J131" s="123" t="s">
        <v>582</v>
      </c>
      <c r="K131" s="124">
        <f t="shared" si="89"/>
        <v>70</v>
      </c>
      <c r="L131" s="125">
        <f t="shared" si="90"/>
        <v>0.34146341463414637</v>
      </c>
      <c r="M131" s="126" t="s">
        <v>556</v>
      </c>
      <c r="N131" s="127">
        <v>41962</v>
      </c>
      <c r="O131" s="50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4">
        <v>5</v>
      </c>
      <c r="B132" s="102">
        <v>41886</v>
      </c>
      <c r="C132" s="102"/>
      <c r="D132" s="103" t="s">
        <v>586</v>
      </c>
      <c r="E132" s="104" t="s">
        <v>557</v>
      </c>
      <c r="F132" s="105">
        <v>162</v>
      </c>
      <c r="G132" s="104" t="s">
        <v>581</v>
      </c>
      <c r="H132" s="104">
        <v>190</v>
      </c>
      <c r="I132" s="122">
        <v>190</v>
      </c>
      <c r="J132" s="123" t="s">
        <v>582</v>
      </c>
      <c r="K132" s="124">
        <f t="shared" si="89"/>
        <v>28</v>
      </c>
      <c r="L132" s="125">
        <f t="shared" si="90"/>
        <v>0.1728395061728395</v>
      </c>
      <c r="M132" s="126" t="s">
        <v>556</v>
      </c>
      <c r="N132" s="127">
        <v>42006</v>
      </c>
      <c r="O132" s="50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4">
        <v>6</v>
      </c>
      <c r="B133" s="102">
        <v>41886</v>
      </c>
      <c r="C133" s="102"/>
      <c r="D133" s="103" t="s">
        <v>587</v>
      </c>
      <c r="E133" s="104" t="s">
        <v>557</v>
      </c>
      <c r="F133" s="105">
        <v>75</v>
      </c>
      <c r="G133" s="104" t="s">
        <v>581</v>
      </c>
      <c r="H133" s="104">
        <v>91.5</v>
      </c>
      <c r="I133" s="122" t="s">
        <v>588</v>
      </c>
      <c r="J133" s="123" t="s">
        <v>589</v>
      </c>
      <c r="K133" s="124">
        <f t="shared" si="89"/>
        <v>16.5</v>
      </c>
      <c r="L133" s="125">
        <f t="shared" si="90"/>
        <v>0.22</v>
      </c>
      <c r="M133" s="126" t="s">
        <v>556</v>
      </c>
      <c r="N133" s="127">
        <v>41954</v>
      </c>
      <c r="O133" s="50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4">
        <v>7</v>
      </c>
      <c r="B134" s="102">
        <v>41913</v>
      </c>
      <c r="C134" s="102"/>
      <c r="D134" s="103" t="s">
        <v>590</v>
      </c>
      <c r="E134" s="104" t="s">
        <v>557</v>
      </c>
      <c r="F134" s="105">
        <v>850</v>
      </c>
      <c r="G134" s="104" t="s">
        <v>581</v>
      </c>
      <c r="H134" s="104">
        <v>982.5</v>
      </c>
      <c r="I134" s="122">
        <v>1050</v>
      </c>
      <c r="J134" s="123" t="s">
        <v>591</v>
      </c>
      <c r="K134" s="124">
        <f t="shared" si="89"/>
        <v>132.5</v>
      </c>
      <c r="L134" s="125">
        <f t="shared" si="90"/>
        <v>0.15588235294117647</v>
      </c>
      <c r="M134" s="126" t="s">
        <v>556</v>
      </c>
      <c r="N134" s="127">
        <v>42039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4">
        <v>8</v>
      </c>
      <c r="B135" s="102">
        <v>41913</v>
      </c>
      <c r="C135" s="102"/>
      <c r="D135" s="103" t="s">
        <v>592</v>
      </c>
      <c r="E135" s="104" t="s">
        <v>557</v>
      </c>
      <c r="F135" s="105">
        <v>475</v>
      </c>
      <c r="G135" s="104" t="s">
        <v>581</v>
      </c>
      <c r="H135" s="104">
        <v>515</v>
      </c>
      <c r="I135" s="122">
        <v>600</v>
      </c>
      <c r="J135" s="123" t="s">
        <v>593</v>
      </c>
      <c r="K135" s="124">
        <f t="shared" si="89"/>
        <v>40</v>
      </c>
      <c r="L135" s="125">
        <f t="shared" si="90"/>
        <v>8.4210526315789472E-2</v>
      </c>
      <c r="M135" s="126" t="s">
        <v>556</v>
      </c>
      <c r="N135" s="127">
        <v>41939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4">
        <v>9</v>
      </c>
      <c r="B136" s="102">
        <v>41913</v>
      </c>
      <c r="C136" s="102"/>
      <c r="D136" s="103" t="s">
        <v>594</v>
      </c>
      <c r="E136" s="104" t="s">
        <v>557</v>
      </c>
      <c r="F136" s="105">
        <v>86</v>
      </c>
      <c r="G136" s="104" t="s">
        <v>581</v>
      </c>
      <c r="H136" s="104">
        <v>99</v>
      </c>
      <c r="I136" s="122">
        <v>140</v>
      </c>
      <c r="J136" s="123" t="s">
        <v>595</v>
      </c>
      <c r="K136" s="124">
        <f t="shared" si="89"/>
        <v>13</v>
      </c>
      <c r="L136" s="125">
        <f t="shared" si="90"/>
        <v>0.15116279069767441</v>
      </c>
      <c r="M136" s="126" t="s">
        <v>556</v>
      </c>
      <c r="N136" s="127">
        <v>41939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4">
        <v>10</v>
      </c>
      <c r="B137" s="102">
        <v>41926</v>
      </c>
      <c r="C137" s="102"/>
      <c r="D137" s="103" t="s">
        <v>596</v>
      </c>
      <c r="E137" s="104" t="s">
        <v>557</v>
      </c>
      <c r="F137" s="105">
        <v>496.6</v>
      </c>
      <c r="G137" s="104" t="s">
        <v>581</v>
      </c>
      <c r="H137" s="104">
        <v>621</v>
      </c>
      <c r="I137" s="122">
        <v>580</v>
      </c>
      <c r="J137" s="123" t="s">
        <v>582</v>
      </c>
      <c r="K137" s="124">
        <f t="shared" si="89"/>
        <v>124.39999999999998</v>
      </c>
      <c r="L137" s="125">
        <f t="shared" si="90"/>
        <v>0.25050342327829234</v>
      </c>
      <c r="M137" s="126" t="s">
        <v>556</v>
      </c>
      <c r="N137" s="127">
        <v>42605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4">
        <v>11</v>
      </c>
      <c r="B138" s="102">
        <v>41926</v>
      </c>
      <c r="C138" s="102"/>
      <c r="D138" s="103" t="s">
        <v>597</v>
      </c>
      <c r="E138" s="104" t="s">
        <v>557</v>
      </c>
      <c r="F138" s="105">
        <v>2481.9</v>
      </c>
      <c r="G138" s="104" t="s">
        <v>581</v>
      </c>
      <c r="H138" s="104">
        <v>2840</v>
      </c>
      <c r="I138" s="122">
        <v>2870</v>
      </c>
      <c r="J138" s="123" t="s">
        <v>598</v>
      </c>
      <c r="K138" s="124">
        <f t="shared" si="89"/>
        <v>358.09999999999991</v>
      </c>
      <c r="L138" s="125">
        <f t="shared" si="90"/>
        <v>0.14428462065353154</v>
      </c>
      <c r="M138" s="126" t="s">
        <v>556</v>
      </c>
      <c r="N138" s="127">
        <v>42017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4">
        <v>12</v>
      </c>
      <c r="B139" s="102">
        <v>41928</v>
      </c>
      <c r="C139" s="102"/>
      <c r="D139" s="103" t="s">
        <v>599</v>
      </c>
      <c r="E139" s="104" t="s">
        <v>557</v>
      </c>
      <c r="F139" s="105">
        <v>84.5</v>
      </c>
      <c r="G139" s="104" t="s">
        <v>581</v>
      </c>
      <c r="H139" s="104">
        <v>93</v>
      </c>
      <c r="I139" s="122">
        <v>110</v>
      </c>
      <c r="J139" s="123" t="s">
        <v>600</v>
      </c>
      <c r="K139" s="124">
        <f t="shared" si="89"/>
        <v>8.5</v>
      </c>
      <c r="L139" s="125">
        <f t="shared" si="90"/>
        <v>0.10059171597633136</v>
      </c>
      <c r="M139" s="126" t="s">
        <v>556</v>
      </c>
      <c r="N139" s="127">
        <v>41939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4">
        <v>13</v>
      </c>
      <c r="B140" s="102">
        <v>41928</v>
      </c>
      <c r="C140" s="102"/>
      <c r="D140" s="103" t="s">
        <v>601</v>
      </c>
      <c r="E140" s="104" t="s">
        <v>557</v>
      </c>
      <c r="F140" s="105">
        <v>401</v>
      </c>
      <c r="G140" s="104" t="s">
        <v>581</v>
      </c>
      <c r="H140" s="104">
        <v>428</v>
      </c>
      <c r="I140" s="122">
        <v>450</v>
      </c>
      <c r="J140" s="123" t="s">
        <v>602</v>
      </c>
      <c r="K140" s="124">
        <f t="shared" si="89"/>
        <v>27</v>
      </c>
      <c r="L140" s="125">
        <f t="shared" si="90"/>
        <v>6.7331670822942641E-2</v>
      </c>
      <c r="M140" s="126" t="s">
        <v>556</v>
      </c>
      <c r="N140" s="127">
        <v>42020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4">
        <v>14</v>
      </c>
      <c r="B141" s="102">
        <v>41928</v>
      </c>
      <c r="C141" s="102"/>
      <c r="D141" s="103" t="s">
        <v>603</v>
      </c>
      <c r="E141" s="104" t="s">
        <v>557</v>
      </c>
      <c r="F141" s="105">
        <v>101</v>
      </c>
      <c r="G141" s="104" t="s">
        <v>581</v>
      </c>
      <c r="H141" s="104">
        <v>112</v>
      </c>
      <c r="I141" s="122">
        <v>120</v>
      </c>
      <c r="J141" s="123" t="s">
        <v>604</v>
      </c>
      <c r="K141" s="124">
        <f t="shared" si="89"/>
        <v>11</v>
      </c>
      <c r="L141" s="125">
        <f t="shared" si="90"/>
        <v>0.10891089108910891</v>
      </c>
      <c r="M141" s="126" t="s">
        <v>556</v>
      </c>
      <c r="N141" s="127">
        <v>41939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4">
        <v>15</v>
      </c>
      <c r="B142" s="102">
        <v>41954</v>
      </c>
      <c r="C142" s="102"/>
      <c r="D142" s="103" t="s">
        <v>605</v>
      </c>
      <c r="E142" s="104" t="s">
        <v>557</v>
      </c>
      <c r="F142" s="105">
        <v>59</v>
      </c>
      <c r="G142" s="104" t="s">
        <v>581</v>
      </c>
      <c r="H142" s="104">
        <v>76</v>
      </c>
      <c r="I142" s="122">
        <v>76</v>
      </c>
      <c r="J142" s="123" t="s">
        <v>582</v>
      </c>
      <c r="K142" s="124">
        <f t="shared" si="89"/>
        <v>17</v>
      </c>
      <c r="L142" s="125">
        <f t="shared" si="90"/>
        <v>0.28813559322033899</v>
      </c>
      <c r="M142" s="126" t="s">
        <v>556</v>
      </c>
      <c r="N142" s="127">
        <v>43032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4">
        <v>16</v>
      </c>
      <c r="B143" s="102">
        <v>41954</v>
      </c>
      <c r="C143" s="102"/>
      <c r="D143" s="103" t="s">
        <v>594</v>
      </c>
      <c r="E143" s="104" t="s">
        <v>557</v>
      </c>
      <c r="F143" s="105">
        <v>99</v>
      </c>
      <c r="G143" s="104" t="s">
        <v>581</v>
      </c>
      <c r="H143" s="104">
        <v>120</v>
      </c>
      <c r="I143" s="122">
        <v>120</v>
      </c>
      <c r="J143" s="123" t="s">
        <v>606</v>
      </c>
      <c r="K143" s="124">
        <f t="shared" si="89"/>
        <v>21</v>
      </c>
      <c r="L143" s="125">
        <f t="shared" si="90"/>
        <v>0.21212121212121213</v>
      </c>
      <c r="M143" s="126" t="s">
        <v>556</v>
      </c>
      <c r="N143" s="127">
        <v>41960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4">
        <v>17</v>
      </c>
      <c r="B144" s="102">
        <v>41956</v>
      </c>
      <c r="C144" s="102"/>
      <c r="D144" s="103" t="s">
        <v>607</v>
      </c>
      <c r="E144" s="104" t="s">
        <v>557</v>
      </c>
      <c r="F144" s="105">
        <v>22</v>
      </c>
      <c r="G144" s="104" t="s">
        <v>581</v>
      </c>
      <c r="H144" s="104">
        <v>33.549999999999997</v>
      </c>
      <c r="I144" s="122">
        <v>32</v>
      </c>
      <c r="J144" s="123" t="s">
        <v>608</v>
      </c>
      <c r="K144" s="124">
        <f t="shared" si="89"/>
        <v>11.549999999999997</v>
      </c>
      <c r="L144" s="125">
        <f t="shared" si="90"/>
        <v>0.52499999999999991</v>
      </c>
      <c r="M144" s="126" t="s">
        <v>556</v>
      </c>
      <c r="N144" s="127">
        <v>42188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4">
        <v>18</v>
      </c>
      <c r="B145" s="102">
        <v>41976</v>
      </c>
      <c r="C145" s="102"/>
      <c r="D145" s="103" t="s">
        <v>609</v>
      </c>
      <c r="E145" s="104" t="s">
        <v>557</v>
      </c>
      <c r="F145" s="105">
        <v>440</v>
      </c>
      <c r="G145" s="104" t="s">
        <v>581</v>
      </c>
      <c r="H145" s="104">
        <v>520</v>
      </c>
      <c r="I145" s="122">
        <v>520</v>
      </c>
      <c r="J145" s="123" t="s">
        <v>610</v>
      </c>
      <c r="K145" s="124">
        <f t="shared" si="89"/>
        <v>80</v>
      </c>
      <c r="L145" s="125">
        <f t="shared" si="90"/>
        <v>0.18181818181818182</v>
      </c>
      <c r="M145" s="126" t="s">
        <v>556</v>
      </c>
      <c r="N145" s="127">
        <v>42208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4">
        <v>19</v>
      </c>
      <c r="B146" s="102">
        <v>41976</v>
      </c>
      <c r="C146" s="102"/>
      <c r="D146" s="103" t="s">
        <v>611</v>
      </c>
      <c r="E146" s="104" t="s">
        <v>557</v>
      </c>
      <c r="F146" s="105">
        <v>360</v>
      </c>
      <c r="G146" s="104" t="s">
        <v>581</v>
      </c>
      <c r="H146" s="104">
        <v>427</v>
      </c>
      <c r="I146" s="122">
        <v>425</v>
      </c>
      <c r="J146" s="123" t="s">
        <v>612</v>
      </c>
      <c r="K146" s="124">
        <f t="shared" si="89"/>
        <v>67</v>
      </c>
      <c r="L146" s="125">
        <f t="shared" si="90"/>
        <v>0.18611111111111112</v>
      </c>
      <c r="M146" s="126" t="s">
        <v>556</v>
      </c>
      <c r="N146" s="127">
        <v>42058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20</v>
      </c>
      <c r="B147" s="102">
        <v>42012</v>
      </c>
      <c r="C147" s="102"/>
      <c r="D147" s="103" t="s">
        <v>613</v>
      </c>
      <c r="E147" s="104" t="s">
        <v>557</v>
      </c>
      <c r="F147" s="105">
        <v>360</v>
      </c>
      <c r="G147" s="104" t="s">
        <v>581</v>
      </c>
      <c r="H147" s="104">
        <v>455</v>
      </c>
      <c r="I147" s="122">
        <v>420</v>
      </c>
      <c r="J147" s="123" t="s">
        <v>614</v>
      </c>
      <c r="K147" s="124">
        <f t="shared" si="89"/>
        <v>95</v>
      </c>
      <c r="L147" s="125">
        <f t="shared" si="90"/>
        <v>0.2638888888888889</v>
      </c>
      <c r="M147" s="126" t="s">
        <v>556</v>
      </c>
      <c r="N147" s="127">
        <v>42024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4">
        <v>21</v>
      </c>
      <c r="B148" s="102">
        <v>42012</v>
      </c>
      <c r="C148" s="102"/>
      <c r="D148" s="103" t="s">
        <v>615</v>
      </c>
      <c r="E148" s="104" t="s">
        <v>557</v>
      </c>
      <c r="F148" s="105">
        <v>130</v>
      </c>
      <c r="G148" s="104"/>
      <c r="H148" s="104">
        <v>175.5</v>
      </c>
      <c r="I148" s="122">
        <v>165</v>
      </c>
      <c r="J148" s="123" t="s">
        <v>616</v>
      </c>
      <c r="K148" s="124">
        <f t="shared" si="89"/>
        <v>45.5</v>
      </c>
      <c r="L148" s="125">
        <f t="shared" si="90"/>
        <v>0.35</v>
      </c>
      <c r="M148" s="126" t="s">
        <v>556</v>
      </c>
      <c r="N148" s="127">
        <v>43088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4">
        <v>22</v>
      </c>
      <c r="B149" s="102">
        <v>42040</v>
      </c>
      <c r="C149" s="102"/>
      <c r="D149" s="103" t="s">
        <v>376</v>
      </c>
      <c r="E149" s="104" t="s">
        <v>580</v>
      </c>
      <c r="F149" s="105">
        <v>98</v>
      </c>
      <c r="G149" s="104"/>
      <c r="H149" s="104">
        <v>120</v>
      </c>
      <c r="I149" s="122">
        <v>120</v>
      </c>
      <c r="J149" s="123" t="s">
        <v>582</v>
      </c>
      <c r="K149" s="124">
        <f t="shared" si="89"/>
        <v>22</v>
      </c>
      <c r="L149" s="125">
        <f t="shared" si="90"/>
        <v>0.22448979591836735</v>
      </c>
      <c r="M149" s="126" t="s">
        <v>556</v>
      </c>
      <c r="N149" s="127">
        <v>42753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23</v>
      </c>
      <c r="B150" s="102">
        <v>42040</v>
      </c>
      <c r="C150" s="102"/>
      <c r="D150" s="103" t="s">
        <v>617</v>
      </c>
      <c r="E150" s="104" t="s">
        <v>580</v>
      </c>
      <c r="F150" s="105">
        <v>196</v>
      </c>
      <c r="G150" s="104"/>
      <c r="H150" s="104">
        <v>262</v>
      </c>
      <c r="I150" s="122">
        <v>255</v>
      </c>
      <c r="J150" s="123" t="s">
        <v>582</v>
      </c>
      <c r="K150" s="124">
        <f t="shared" si="89"/>
        <v>66</v>
      </c>
      <c r="L150" s="125">
        <f t="shared" si="90"/>
        <v>0.33673469387755101</v>
      </c>
      <c r="M150" s="126" t="s">
        <v>556</v>
      </c>
      <c r="N150" s="127">
        <v>42599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5">
        <v>24</v>
      </c>
      <c r="B151" s="106">
        <v>42067</v>
      </c>
      <c r="C151" s="106"/>
      <c r="D151" s="107" t="s">
        <v>375</v>
      </c>
      <c r="E151" s="108" t="s">
        <v>580</v>
      </c>
      <c r="F151" s="109">
        <v>235</v>
      </c>
      <c r="G151" s="109"/>
      <c r="H151" s="110">
        <v>77</v>
      </c>
      <c r="I151" s="128" t="s">
        <v>618</v>
      </c>
      <c r="J151" s="129" t="s">
        <v>619</v>
      </c>
      <c r="K151" s="130">
        <f t="shared" si="89"/>
        <v>-158</v>
      </c>
      <c r="L151" s="131">
        <f t="shared" si="90"/>
        <v>-0.67234042553191486</v>
      </c>
      <c r="M151" s="132" t="s">
        <v>620</v>
      </c>
      <c r="N151" s="133">
        <v>43522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25</v>
      </c>
      <c r="B152" s="102">
        <v>42067</v>
      </c>
      <c r="C152" s="102"/>
      <c r="D152" s="103" t="s">
        <v>453</v>
      </c>
      <c r="E152" s="104" t="s">
        <v>580</v>
      </c>
      <c r="F152" s="105">
        <v>185</v>
      </c>
      <c r="G152" s="104"/>
      <c r="H152" s="104">
        <v>224</v>
      </c>
      <c r="I152" s="122" t="s">
        <v>621</v>
      </c>
      <c r="J152" s="123" t="s">
        <v>582</v>
      </c>
      <c r="K152" s="124">
        <f t="shared" si="89"/>
        <v>39</v>
      </c>
      <c r="L152" s="125">
        <f t="shared" si="90"/>
        <v>0.21081081081081082</v>
      </c>
      <c r="M152" s="126" t="s">
        <v>556</v>
      </c>
      <c r="N152" s="127">
        <v>42647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339">
        <v>26</v>
      </c>
      <c r="B153" s="111">
        <v>42090</v>
      </c>
      <c r="C153" s="111"/>
      <c r="D153" s="112" t="s">
        <v>622</v>
      </c>
      <c r="E153" s="113" t="s">
        <v>580</v>
      </c>
      <c r="F153" s="114">
        <v>49.5</v>
      </c>
      <c r="G153" s="115"/>
      <c r="H153" s="115">
        <v>15.85</v>
      </c>
      <c r="I153" s="115">
        <v>67</v>
      </c>
      <c r="J153" s="134" t="s">
        <v>623</v>
      </c>
      <c r="K153" s="115">
        <f t="shared" si="89"/>
        <v>-33.65</v>
      </c>
      <c r="L153" s="135">
        <f t="shared" si="90"/>
        <v>-0.67979797979797973</v>
      </c>
      <c r="M153" s="132" t="s">
        <v>620</v>
      </c>
      <c r="N153" s="136">
        <v>43627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4">
        <v>27</v>
      </c>
      <c r="B154" s="102">
        <v>42093</v>
      </c>
      <c r="C154" s="102"/>
      <c r="D154" s="103" t="s">
        <v>624</v>
      </c>
      <c r="E154" s="104" t="s">
        <v>580</v>
      </c>
      <c r="F154" s="105">
        <v>183.5</v>
      </c>
      <c r="G154" s="104"/>
      <c r="H154" s="104">
        <v>219</v>
      </c>
      <c r="I154" s="122">
        <v>218</v>
      </c>
      <c r="J154" s="123" t="s">
        <v>625</v>
      </c>
      <c r="K154" s="124">
        <f t="shared" si="89"/>
        <v>35.5</v>
      </c>
      <c r="L154" s="125">
        <f t="shared" si="90"/>
        <v>0.19346049046321526</v>
      </c>
      <c r="M154" s="126" t="s">
        <v>556</v>
      </c>
      <c r="N154" s="127">
        <v>42103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28</v>
      </c>
      <c r="B155" s="102">
        <v>42114</v>
      </c>
      <c r="C155" s="102"/>
      <c r="D155" s="103" t="s">
        <v>626</v>
      </c>
      <c r="E155" s="104" t="s">
        <v>580</v>
      </c>
      <c r="F155" s="105">
        <f>(227+237)/2</f>
        <v>232</v>
      </c>
      <c r="G155" s="104"/>
      <c r="H155" s="104">
        <v>298</v>
      </c>
      <c r="I155" s="122">
        <v>298</v>
      </c>
      <c r="J155" s="123" t="s">
        <v>582</v>
      </c>
      <c r="K155" s="124">
        <f t="shared" si="89"/>
        <v>66</v>
      </c>
      <c r="L155" s="125">
        <f t="shared" si="90"/>
        <v>0.28448275862068967</v>
      </c>
      <c r="M155" s="126" t="s">
        <v>556</v>
      </c>
      <c r="N155" s="127">
        <v>42823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29</v>
      </c>
      <c r="B156" s="102">
        <v>42128</v>
      </c>
      <c r="C156" s="102"/>
      <c r="D156" s="103" t="s">
        <v>627</v>
      </c>
      <c r="E156" s="104" t="s">
        <v>557</v>
      </c>
      <c r="F156" s="105">
        <v>385</v>
      </c>
      <c r="G156" s="104"/>
      <c r="H156" s="104">
        <f>212.5+331</f>
        <v>543.5</v>
      </c>
      <c r="I156" s="122">
        <v>510</v>
      </c>
      <c r="J156" s="123" t="s">
        <v>628</v>
      </c>
      <c r="K156" s="124">
        <f t="shared" si="89"/>
        <v>158.5</v>
      </c>
      <c r="L156" s="125">
        <f t="shared" si="90"/>
        <v>0.41168831168831171</v>
      </c>
      <c r="M156" s="126" t="s">
        <v>556</v>
      </c>
      <c r="N156" s="127">
        <v>42235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30</v>
      </c>
      <c r="B157" s="102">
        <v>42128</v>
      </c>
      <c r="C157" s="102"/>
      <c r="D157" s="103" t="s">
        <v>629</v>
      </c>
      <c r="E157" s="104" t="s">
        <v>557</v>
      </c>
      <c r="F157" s="105">
        <v>115.5</v>
      </c>
      <c r="G157" s="104"/>
      <c r="H157" s="104">
        <v>146</v>
      </c>
      <c r="I157" s="122">
        <v>142</v>
      </c>
      <c r="J157" s="123" t="s">
        <v>630</v>
      </c>
      <c r="K157" s="124">
        <f t="shared" si="89"/>
        <v>30.5</v>
      </c>
      <c r="L157" s="125">
        <f t="shared" si="90"/>
        <v>0.26406926406926406</v>
      </c>
      <c r="M157" s="126" t="s">
        <v>556</v>
      </c>
      <c r="N157" s="127">
        <v>42202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31</v>
      </c>
      <c r="B158" s="102">
        <v>42151</v>
      </c>
      <c r="C158" s="102"/>
      <c r="D158" s="103" t="s">
        <v>631</v>
      </c>
      <c r="E158" s="104" t="s">
        <v>557</v>
      </c>
      <c r="F158" s="105">
        <v>237.5</v>
      </c>
      <c r="G158" s="104"/>
      <c r="H158" s="104">
        <v>279.5</v>
      </c>
      <c r="I158" s="122">
        <v>278</v>
      </c>
      <c r="J158" s="123" t="s">
        <v>582</v>
      </c>
      <c r="K158" s="124">
        <f t="shared" si="89"/>
        <v>42</v>
      </c>
      <c r="L158" s="125">
        <f t="shared" si="90"/>
        <v>0.17684210526315788</v>
      </c>
      <c r="M158" s="126" t="s">
        <v>556</v>
      </c>
      <c r="N158" s="127">
        <v>42222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32</v>
      </c>
      <c r="B159" s="102">
        <v>42174</v>
      </c>
      <c r="C159" s="102"/>
      <c r="D159" s="103" t="s">
        <v>601</v>
      </c>
      <c r="E159" s="104" t="s">
        <v>580</v>
      </c>
      <c r="F159" s="105">
        <v>340</v>
      </c>
      <c r="G159" s="104"/>
      <c r="H159" s="104">
        <v>448</v>
      </c>
      <c r="I159" s="122">
        <v>448</v>
      </c>
      <c r="J159" s="123" t="s">
        <v>582</v>
      </c>
      <c r="K159" s="124">
        <f t="shared" si="89"/>
        <v>108</v>
      </c>
      <c r="L159" s="125">
        <f t="shared" si="90"/>
        <v>0.31764705882352939</v>
      </c>
      <c r="M159" s="126" t="s">
        <v>556</v>
      </c>
      <c r="N159" s="127">
        <v>43018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33</v>
      </c>
      <c r="B160" s="102">
        <v>42191</v>
      </c>
      <c r="C160" s="102"/>
      <c r="D160" s="103" t="s">
        <v>632</v>
      </c>
      <c r="E160" s="104" t="s">
        <v>580</v>
      </c>
      <c r="F160" s="105">
        <v>390</v>
      </c>
      <c r="G160" s="104"/>
      <c r="H160" s="104">
        <v>460</v>
      </c>
      <c r="I160" s="122">
        <v>460</v>
      </c>
      <c r="J160" s="123" t="s">
        <v>582</v>
      </c>
      <c r="K160" s="124">
        <f t="shared" ref="K160:K180" si="91">H160-F160</f>
        <v>70</v>
      </c>
      <c r="L160" s="125">
        <f t="shared" ref="L160:L180" si="92">K160/F160</f>
        <v>0.17948717948717949</v>
      </c>
      <c r="M160" s="126" t="s">
        <v>556</v>
      </c>
      <c r="N160" s="127">
        <v>42478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5">
        <v>34</v>
      </c>
      <c r="B161" s="106">
        <v>42195</v>
      </c>
      <c r="C161" s="106"/>
      <c r="D161" s="107" t="s">
        <v>633</v>
      </c>
      <c r="E161" s="108" t="s">
        <v>580</v>
      </c>
      <c r="F161" s="109">
        <v>122.5</v>
      </c>
      <c r="G161" s="109"/>
      <c r="H161" s="110">
        <v>61</v>
      </c>
      <c r="I161" s="128">
        <v>172</v>
      </c>
      <c r="J161" s="129" t="s">
        <v>634</v>
      </c>
      <c r="K161" s="130">
        <f t="shared" si="91"/>
        <v>-61.5</v>
      </c>
      <c r="L161" s="131">
        <f t="shared" si="92"/>
        <v>-0.50204081632653064</v>
      </c>
      <c r="M161" s="132" t="s">
        <v>620</v>
      </c>
      <c r="N161" s="133">
        <v>43333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35</v>
      </c>
      <c r="B162" s="102">
        <v>42219</v>
      </c>
      <c r="C162" s="102"/>
      <c r="D162" s="103" t="s">
        <v>635</v>
      </c>
      <c r="E162" s="104" t="s">
        <v>580</v>
      </c>
      <c r="F162" s="105">
        <v>297.5</v>
      </c>
      <c r="G162" s="104"/>
      <c r="H162" s="104">
        <v>350</v>
      </c>
      <c r="I162" s="122">
        <v>360</v>
      </c>
      <c r="J162" s="123" t="s">
        <v>636</v>
      </c>
      <c r="K162" s="124">
        <f t="shared" si="91"/>
        <v>52.5</v>
      </c>
      <c r="L162" s="125">
        <f t="shared" si="92"/>
        <v>0.17647058823529413</v>
      </c>
      <c r="M162" s="126" t="s">
        <v>556</v>
      </c>
      <c r="N162" s="127">
        <v>42232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36</v>
      </c>
      <c r="B163" s="102">
        <v>42219</v>
      </c>
      <c r="C163" s="102"/>
      <c r="D163" s="103" t="s">
        <v>637</v>
      </c>
      <c r="E163" s="104" t="s">
        <v>580</v>
      </c>
      <c r="F163" s="105">
        <v>115.5</v>
      </c>
      <c r="G163" s="104"/>
      <c r="H163" s="104">
        <v>149</v>
      </c>
      <c r="I163" s="122">
        <v>140</v>
      </c>
      <c r="J163" s="137" t="s">
        <v>638</v>
      </c>
      <c r="K163" s="124">
        <f t="shared" si="91"/>
        <v>33.5</v>
      </c>
      <c r="L163" s="125">
        <f t="shared" si="92"/>
        <v>0.29004329004329005</v>
      </c>
      <c r="M163" s="126" t="s">
        <v>556</v>
      </c>
      <c r="N163" s="127">
        <v>42740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37</v>
      </c>
      <c r="B164" s="102">
        <v>42251</v>
      </c>
      <c r="C164" s="102"/>
      <c r="D164" s="103" t="s">
        <v>631</v>
      </c>
      <c r="E164" s="104" t="s">
        <v>580</v>
      </c>
      <c r="F164" s="105">
        <v>226</v>
      </c>
      <c r="G164" s="104"/>
      <c r="H164" s="104">
        <v>292</v>
      </c>
      <c r="I164" s="122">
        <v>292</v>
      </c>
      <c r="J164" s="123" t="s">
        <v>639</v>
      </c>
      <c r="K164" s="124">
        <f t="shared" si="91"/>
        <v>66</v>
      </c>
      <c r="L164" s="125">
        <f t="shared" si="92"/>
        <v>0.29203539823008851</v>
      </c>
      <c r="M164" s="126" t="s">
        <v>556</v>
      </c>
      <c r="N164" s="127">
        <v>42286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38</v>
      </c>
      <c r="B165" s="102">
        <v>42254</v>
      </c>
      <c r="C165" s="102"/>
      <c r="D165" s="103" t="s">
        <v>626</v>
      </c>
      <c r="E165" s="104" t="s">
        <v>580</v>
      </c>
      <c r="F165" s="105">
        <v>232.5</v>
      </c>
      <c r="G165" s="104"/>
      <c r="H165" s="104">
        <v>312.5</v>
      </c>
      <c r="I165" s="122">
        <v>310</v>
      </c>
      <c r="J165" s="123" t="s">
        <v>582</v>
      </c>
      <c r="K165" s="124">
        <f t="shared" si="91"/>
        <v>80</v>
      </c>
      <c r="L165" s="125">
        <f t="shared" si="92"/>
        <v>0.34408602150537637</v>
      </c>
      <c r="M165" s="126" t="s">
        <v>556</v>
      </c>
      <c r="N165" s="127">
        <v>42823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4">
        <v>39</v>
      </c>
      <c r="B166" s="102">
        <v>42268</v>
      </c>
      <c r="C166" s="102"/>
      <c r="D166" s="103" t="s">
        <v>640</v>
      </c>
      <c r="E166" s="104" t="s">
        <v>580</v>
      </c>
      <c r="F166" s="105">
        <v>196.5</v>
      </c>
      <c r="G166" s="104"/>
      <c r="H166" s="104">
        <v>238</v>
      </c>
      <c r="I166" s="122">
        <v>238</v>
      </c>
      <c r="J166" s="123" t="s">
        <v>639</v>
      </c>
      <c r="K166" s="124">
        <f t="shared" si="91"/>
        <v>41.5</v>
      </c>
      <c r="L166" s="125">
        <f t="shared" si="92"/>
        <v>0.21119592875318066</v>
      </c>
      <c r="M166" s="126" t="s">
        <v>556</v>
      </c>
      <c r="N166" s="127">
        <v>42291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4">
        <v>40</v>
      </c>
      <c r="B167" s="102">
        <v>42271</v>
      </c>
      <c r="C167" s="102"/>
      <c r="D167" s="103" t="s">
        <v>579</v>
      </c>
      <c r="E167" s="104" t="s">
        <v>580</v>
      </c>
      <c r="F167" s="105">
        <v>65</v>
      </c>
      <c r="G167" s="104"/>
      <c r="H167" s="104">
        <v>82</v>
      </c>
      <c r="I167" s="122">
        <v>82</v>
      </c>
      <c r="J167" s="123" t="s">
        <v>639</v>
      </c>
      <c r="K167" s="124">
        <f t="shared" si="91"/>
        <v>17</v>
      </c>
      <c r="L167" s="125">
        <f t="shared" si="92"/>
        <v>0.26153846153846155</v>
      </c>
      <c r="M167" s="126" t="s">
        <v>556</v>
      </c>
      <c r="N167" s="127">
        <v>42578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41</v>
      </c>
      <c r="B168" s="102">
        <v>42291</v>
      </c>
      <c r="C168" s="102"/>
      <c r="D168" s="103" t="s">
        <v>641</v>
      </c>
      <c r="E168" s="104" t="s">
        <v>580</v>
      </c>
      <c r="F168" s="105">
        <v>144</v>
      </c>
      <c r="G168" s="104"/>
      <c r="H168" s="104">
        <v>182.5</v>
      </c>
      <c r="I168" s="122">
        <v>181</v>
      </c>
      <c r="J168" s="123" t="s">
        <v>639</v>
      </c>
      <c r="K168" s="124">
        <f t="shared" si="91"/>
        <v>38.5</v>
      </c>
      <c r="L168" s="125">
        <f t="shared" si="92"/>
        <v>0.2673611111111111</v>
      </c>
      <c r="M168" s="126" t="s">
        <v>556</v>
      </c>
      <c r="N168" s="127">
        <v>42817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42</v>
      </c>
      <c r="B169" s="102">
        <v>42291</v>
      </c>
      <c r="C169" s="102"/>
      <c r="D169" s="103" t="s">
        <v>642</v>
      </c>
      <c r="E169" s="104" t="s">
        <v>580</v>
      </c>
      <c r="F169" s="105">
        <v>264</v>
      </c>
      <c r="G169" s="104"/>
      <c r="H169" s="104">
        <v>311</v>
      </c>
      <c r="I169" s="122">
        <v>311</v>
      </c>
      <c r="J169" s="123" t="s">
        <v>639</v>
      </c>
      <c r="K169" s="124">
        <f t="shared" si="91"/>
        <v>47</v>
      </c>
      <c r="L169" s="125">
        <f t="shared" si="92"/>
        <v>0.17803030303030304</v>
      </c>
      <c r="M169" s="126" t="s">
        <v>556</v>
      </c>
      <c r="N169" s="127">
        <v>42604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4">
        <v>43</v>
      </c>
      <c r="B170" s="102">
        <v>42318</v>
      </c>
      <c r="C170" s="102"/>
      <c r="D170" s="103" t="s">
        <v>643</v>
      </c>
      <c r="E170" s="104" t="s">
        <v>557</v>
      </c>
      <c r="F170" s="105">
        <v>549.5</v>
      </c>
      <c r="G170" s="104"/>
      <c r="H170" s="104">
        <v>630</v>
      </c>
      <c r="I170" s="122">
        <v>630</v>
      </c>
      <c r="J170" s="123" t="s">
        <v>639</v>
      </c>
      <c r="K170" s="124">
        <f t="shared" si="91"/>
        <v>80.5</v>
      </c>
      <c r="L170" s="125">
        <f t="shared" si="92"/>
        <v>0.1464968152866242</v>
      </c>
      <c r="M170" s="126" t="s">
        <v>556</v>
      </c>
      <c r="N170" s="127">
        <v>42419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44</v>
      </c>
      <c r="B171" s="102">
        <v>42342</v>
      </c>
      <c r="C171" s="102"/>
      <c r="D171" s="103" t="s">
        <v>644</v>
      </c>
      <c r="E171" s="104" t="s">
        <v>580</v>
      </c>
      <c r="F171" s="105">
        <v>1027.5</v>
      </c>
      <c r="G171" s="104"/>
      <c r="H171" s="104">
        <v>1315</v>
      </c>
      <c r="I171" s="122">
        <v>1250</v>
      </c>
      <c r="J171" s="123" t="s">
        <v>639</v>
      </c>
      <c r="K171" s="124">
        <f t="shared" si="91"/>
        <v>287.5</v>
      </c>
      <c r="L171" s="125">
        <f t="shared" si="92"/>
        <v>0.27980535279805352</v>
      </c>
      <c r="M171" s="126" t="s">
        <v>556</v>
      </c>
      <c r="N171" s="127">
        <v>43244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4">
        <v>45</v>
      </c>
      <c r="B172" s="102">
        <v>42367</v>
      </c>
      <c r="C172" s="102"/>
      <c r="D172" s="103" t="s">
        <v>645</v>
      </c>
      <c r="E172" s="104" t="s">
        <v>580</v>
      </c>
      <c r="F172" s="105">
        <v>465</v>
      </c>
      <c r="G172" s="104"/>
      <c r="H172" s="104">
        <v>540</v>
      </c>
      <c r="I172" s="122">
        <v>540</v>
      </c>
      <c r="J172" s="123" t="s">
        <v>639</v>
      </c>
      <c r="K172" s="124">
        <f t="shared" si="91"/>
        <v>75</v>
      </c>
      <c r="L172" s="125">
        <f t="shared" si="92"/>
        <v>0.16129032258064516</v>
      </c>
      <c r="M172" s="126" t="s">
        <v>556</v>
      </c>
      <c r="N172" s="127">
        <v>42530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4">
        <v>46</v>
      </c>
      <c r="B173" s="102">
        <v>42380</v>
      </c>
      <c r="C173" s="102"/>
      <c r="D173" s="103" t="s">
        <v>376</v>
      </c>
      <c r="E173" s="104" t="s">
        <v>557</v>
      </c>
      <c r="F173" s="105">
        <v>81</v>
      </c>
      <c r="G173" s="104"/>
      <c r="H173" s="104">
        <v>110</v>
      </c>
      <c r="I173" s="122">
        <v>110</v>
      </c>
      <c r="J173" s="123" t="s">
        <v>639</v>
      </c>
      <c r="K173" s="124">
        <f t="shared" si="91"/>
        <v>29</v>
      </c>
      <c r="L173" s="125">
        <f t="shared" si="92"/>
        <v>0.35802469135802467</v>
      </c>
      <c r="M173" s="126" t="s">
        <v>556</v>
      </c>
      <c r="N173" s="127">
        <v>42745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4">
        <v>47</v>
      </c>
      <c r="B174" s="102">
        <v>42382</v>
      </c>
      <c r="C174" s="102"/>
      <c r="D174" s="103" t="s">
        <v>646</v>
      </c>
      <c r="E174" s="104" t="s">
        <v>557</v>
      </c>
      <c r="F174" s="105">
        <v>417.5</v>
      </c>
      <c r="G174" s="104"/>
      <c r="H174" s="104">
        <v>547</v>
      </c>
      <c r="I174" s="122">
        <v>535</v>
      </c>
      <c r="J174" s="123" t="s">
        <v>639</v>
      </c>
      <c r="K174" s="124">
        <f t="shared" si="91"/>
        <v>129.5</v>
      </c>
      <c r="L174" s="125">
        <f t="shared" si="92"/>
        <v>0.31017964071856285</v>
      </c>
      <c r="M174" s="126" t="s">
        <v>556</v>
      </c>
      <c r="N174" s="127">
        <v>42578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48</v>
      </c>
      <c r="B175" s="102">
        <v>42408</v>
      </c>
      <c r="C175" s="102"/>
      <c r="D175" s="103" t="s">
        <v>647</v>
      </c>
      <c r="E175" s="104" t="s">
        <v>580</v>
      </c>
      <c r="F175" s="105">
        <v>650</v>
      </c>
      <c r="G175" s="104"/>
      <c r="H175" s="104">
        <v>800</v>
      </c>
      <c r="I175" s="122">
        <v>800</v>
      </c>
      <c r="J175" s="123" t="s">
        <v>639</v>
      </c>
      <c r="K175" s="124">
        <f t="shared" si="91"/>
        <v>150</v>
      </c>
      <c r="L175" s="125">
        <f t="shared" si="92"/>
        <v>0.23076923076923078</v>
      </c>
      <c r="M175" s="126" t="s">
        <v>556</v>
      </c>
      <c r="N175" s="127">
        <v>43154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49</v>
      </c>
      <c r="B176" s="102">
        <v>42433</v>
      </c>
      <c r="C176" s="102"/>
      <c r="D176" s="103" t="s">
        <v>193</v>
      </c>
      <c r="E176" s="104" t="s">
        <v>580</v>
      </c>
      <c r="F176" s="105">
        <v>437.5</v>
      </c>
      <c r="G176" s="104"/>
      <c r="H176" s="104">
        <v>504.5</v>
      </c>
      <c r="I176" s="122">
        <v>522</v>
      </c>
      <c r="J176" s="123" t="s">
        <v>648</v>
      </c>
      <c r="K176" s="124">
        <f t="shared" si="91"/>
        <v>67</v>
      </c>
      <c r="L176" s="125">
        <f t="shared" si="92"/>
        <v>0.15314285714285714</v>
      </c>
      <c r="M176" s="126" t="s">
        <v>556</v>
      </c>
      <c r="N176" s="127">
        <v>42480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50</v>
      </c>
      <c r="B177" s="102">
        <v>42438</v>
      </c>
      <c r="C177" s="102"/>
      <c r="D177" s="103" t="s">
        <v>649</v>
      </c>
      <c r="E177" s="104" t="s">
        <v>580</v>
      </c>
      <c r="F177" s="105">
        <v>189.5</v>
      </c>
      <c r="G177" s="104"/>
      <c r="H177" s="104">
        <v>218</v>
      </c>
      <c r="I177" s="122">
        <v>218</v>
      </c>
      <c r="J177" s="123" t="s">
        <v>639</v>
      </c>
      <c r="K177" s="124">
        <f t="shared" si="91"/>
        <v>28.5</v>
      </c>
      <c r="L177" s="125">
        <f t="shared" si="92"/>
        <v>0.15039577836411611</v>
      </c>
      <c r="M177" s="126" t="s">
        <v>556</v>
      </c>
      <c r="N177" s="127">
        <v>43034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339">
        <v>51</v>
      </c>
      <c r="B178" s="111">
        <v>42471</v>
      </c>
      <c r="C178" s="111"/>
      <c r="D178" s="112" t="s">
        <v>650</v>
      </c>
      <c r="E178" s="113" t="s">
        <v>580</v>
      </c>
      <c r="F178" s="114">
        <v>36.5</v>
      </c>
      <c r="G178" s="115"/>
      <c r="H178" s="115">
        <v>15.85</v>
      </c>
      <c r="I178" s="115">
        <v>60</v>
      </c>
      <c r="J178" s="134" t="s">
        <v>651</v>
      </c>
      <c r="K178" s="130">
        <f t="shared" si="91"/>
        <v>-20.65</v>
      </c>
      <c r="L178" s="164">
        <f t="shared" si="92"/>
        <v>-0.5657534246575342</v>
      </c>
      <c r="M178" s="132" t="s">
        <v>620</v>
      </c>
      <c r="N178" s="165">
        <v>43627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4">
        <v>52</v>
      </c>
      <c r="B179" s="102">
        <v>42472</v>
      </c>
      <c r="C179" s="102"/>
      <c r="D179" s="103" t="s">
        <v>652</v>
      </c>
      <c r="E179" s="104" t="s">
        <v>580</v>
      </c>
      <c r="F179" s="105">
        <v>93</v>
      </c>
      <c r="G179" s="104"/>
      <c r="H179" s="104">
        <v>149</v>
      </c>
      <c r="I179" s="122">
        <v>140</v>
      </c>
      <c r="J179" s="137" t="s">
        <v>653</v>
      </c>
      <c r="K179" s="124">
        <f t="shared" si="91"/>
        <v>56</v>
      </c>
      <c r="L179" s="125">
        <f t="shared" si="92"/>
        <v>0.60215053763440862</v>
      </c>
      <c r="M179" s="126" t="s">
        <v>556</v>
      </c>
      <c r="N179" s="127">
        <v>42740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4">
        <v>53</v>
      </c>
      <c r="B180" s="102">
        <v>42472</v>
      </c>
      <c r="C180" s="102"/>
      <c r="D180" s="103" t="s">
        <v>654</v>
      </c>
      <c r="E180" s="104" t="s">
        <v>580</v>
      </c>
      <c r="F180" s="105">
        <v>130</v>
      </c>
      <c r="G180" s="104"/>
      <c r="H180" s="104">
        <v>150</v>
      </c>
      <c r="I180" s="122" t="s">
        <v>655</v>
      </c>
      <c r="J180" s="123" t="s">
        <v>639</v>
      </c>
      <c r="K180" s="124">
        <f t="shared" si="91"/>
        <v>20</v>
      </c>
      <c r="L180" s="125">
        <f t="shared" si="92"/>
        <v>0.15384615384615385</v>
      </c>
      <c r="M180" s="126" t="s">
        <v>556</v>
      </c>
      <c r="N180" s="127">
        <v>42564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4">
        <v>54</v>
      </c>
      <c r="B181" s="102">
        <v>42473</v>
      </c>
      <c r="C181" s="102"/>
      <c r="D181" s="103" t="s">
        <v>344</v>
      </c>
      <c r="E181" s="104" t="s">
        <v>580</v>
      </c>
      <c r="F181" s="105">
        <v>196</v>
      </c>
      <c r="G181" s="104"/>
      <c r="H181" s="104">
        <v>299</v>
      </c>
      <c r="I181" s="122">
        <v>299</v>
      </c>
      <c r="J181" s="123" t="s">
        <v>639</v>
      </c>
      <c r="K181" s="124">
        <v>103</v>
      </c>
      <c r="L181" s="125">
        <v>0.52551020408163296</v>
      </c>
      <c r="M181" s="126" t="s">
        <v>556</v>
      </c>
      <c r="N181" s="127">
        <v>42620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4">
        <v>55</v>
      </c>
      <c r="B182" s="102">
        <v>42473</v>
      </c>
      <c r="C182" s="102"/>
      <c r="D182" s="103" t="s">
        <v>713</v>
      </c>
      <c r="E182" s="104" t="s">
        <v>580</v>
      </c>
      <c r="F182" s="105">
        <v>88</v>
      </c>
      <c r="G182" s="104"/>
      <c r="H182" s="104">
        <v>103</v>
      </c>
      <c r="I182" s="122">
        <v>103</v>
      </c>
      <c r="J182" s="123" t="s">
        <v>639</v>
      </c>
      <c r="K182" s="124">
        <v>15</v>
      </c>
      <c r="L182" s="125">
        <v>0.170454545454545</v>
      </c>
      <c r="M182" s="126" t="s">
        <v>556</v>
      </c>
      <c r="N182" s="127">
        <v>42530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56</v>
      </c>
      <c r="B183" s="102">
        <v>42492</v>
      </c>
      <c r="C183" s="102"/>
      <c r="D183" s="103" t="s">
        <v>656</v>
      </c>
      <c r="E183" s="104" t="s">
        <v>580</v>
      </c>
      <c r="F183" s="105">
        <v>127.5</v>
      </c>
      <c r="G183" s="104"/>
      <c r="H183" s="104">
        <v>148</v>
      </c>
      <c r="I183" s="122" t="s">
        <v>657</v>
      </c>
      <c r="J183" s="123" t="s">
        <v>639</v>
      </c>
      <c r="K183" s="124">
        <f>H183-F183</f>
        <v>20.5</v>
      </c>
      <c r="L183" s="125">
        <f>K183/F183</f>
        <v>0.16078431372549021</v>
      </c>
      <c r="M183" s="126" t="s">
        <v>556</v>
      </c>
      <c r="N183" s="127">
        <v>42564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57</v>
      </c>
      <c r="B184" s="102">
        <v>42493</v>
      </c>
      <c r="C184" s="102"/>
      <c r="D184" s="103" t="s">
        <v>658</v>
      </c>
      <c r="E184" s="104" t="s">
        <v>580</v>
      </c>
      <c r="F184" s="105">
        <v>675</v>
      </c>
      <c r="G184" s="104"/>
      <c r="H184" s="104">
        <v>815</v>
      </c>
      <c r="I184" s="122" t="s">
        <v>659</v>
      </c>
      <c r="J184" s="123" t="s">
        <v>639</v>
      </c>
      <c r="K184" s="124">
        <f>H184-F184</f>
        <v>140</v>
      </c>
      <c r="L184" s="125">
        <f>K184/F184</f>
        <v>0.2074074074074074</v>
      </c>
      <c r="M184" s="126" t="s">
        <v>556</v>
      </c>
      <c r="N184" s="127">
        <v>43154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5">
        <v>58</v>
      </c>
      <c r="B185" s="106">
        <v>42522</v>
      </c>
      <c r="C185" s="106"/>
      <c r="D185" s="107" t="s">
        <v>714</v>
      </c>
      <c r="E185" s="108" t="s">
        <v>580</v>
      </c>
      <c r="F185" s="109">
        <v>500</v>
      </c>
      <c r="G185" s="109"/>
      <c r="H185" s="110">
        <v>232.5</v>
      </c>
      <c r="I185" s="128" t="s">
        <v>715</v>
      </c>
      <c r="J185" s="129" t="s">
        <v>716</v>
      </c>
      <c r="K185" s="130">
        <f>H185-F185</f>
        <v>-267.5</v>
      </c>
      <c r="L185" s="131">
        <f>K185/F185</f>
        <v>-0.53500000000000003</v>
      </c>
      <c r="M185" s="132" t="s">
        <v>620</v>
      </c>
      <c r="N185" s="133">
        <v>43735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59</v>
      </c>
      <c r="B186" s="102">
        <v>42527</v>
      </c>
      <c r="C186" s="102"/>
      <c r="D186" s="103" t="s">
        <v>660</v>
      </c>
      <c r="E186" s="104" t="s">
        <v>580</v>
      </c>
      <c r="F186" s="105">
        <v>110</v>
      </c>
      <c r="G186" s="104"/>
      <c r="H186" s="104">
        <v>126.5</v>
      </c>
      <c r="I186" s="122">
        <v>125</v>
      </c>
      <c r="J186" s="123" t="s">
        <v>589</v>
      </c>
      <c r="K186" s="124">
        <f>H186-F186</f>
        <v>16.5</v>
      </c>
      <c r="L186" s="125">
        <f>K186/F186</f>
        <v>0.15</v>
      </c>
      <c r="M186" s="126" t="s">
        <v>556</v>
      </c>
      <c r="N186" s="127">
        <v>42552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60</v>
      </c>
      <c r="B187" s="102">
        <v>42538</v>
      </c>
      <c r="C187" s="102"/>
      <c r="D187" s="103" t="s">
        <v>661</v>
      </c>
      <c r="E187" s="104" t="s">
        <v>580</v>
      </c>
      <c r="F187" s="105">
        <v>44</v>
      </c>
      <c r="G187" s="104"/>
      <c r="H187" s="104">
        <v>69.5</v>
      </c>
      <c r="I187" s="122">
        <v>69.5</v>
      </c>
      <c r="J187" s="123" t="s">
        <v>662</v>
      </c>
      <c r="K187" s="124">
        <f>H187-F187</f>
        <v>25.5</v>
      </c>
      <c r="L187" s="125">
        <f>K187/F187</f>
        <v>0.57954545454545459</v>
      </c>
      <c r="M187" s="126" t="s">
        <v>556</v>
      </c>
      <c r="N187" s="127">
        <v>42977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61</v>
      </c>
      <c r="B188" s="102">
        <v>42549</v>
      </c>
      <c r="C188" s="102"/>
      <c r="D188" s="144" t="s">
        <v>717</v>
      </c>
      <c r="E188" s="104" t="s">
        <v>580</v>
      </c>
      <c r="F188" s="105">
        <v>262.5</v>
      </c>
      <c r="G188" s="104"/>
      <c r="H188" s="104">
        <v>340</v>
      </c>
      <c r="I188" s="122">
        <v>333</v>
      </c>
      <c r="J188" s="123" t="s">
        <v>718</v>
      </c>
      <c r="K188" s="124">
        <v>77.5</v>
      </c>
      <c r="L188" s="125">
        <v>0.29523809523809502</v>
      </c>
      <c r="M188" s="126" t="s">
        <v>556</v>
      </c>
      <c r="N188" s="127">
        <v>43017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4">
        <v>62</v>
      </c>
      <c r="B189" s="102">
        <v>42549</v>
      </c>
      <c r="C189" s="102"/>
      <c r="D189" s="144" t="s">
        <v>719</v>
      </c>
      <c r="E189" s="104" t="s">
        <v>580</v>
      </c>
      <c r="F189" s="105">
        <v>840</v>
      </c>
      <c r="G189" s="104"/>
      <c r="H189" s="104">
        <v>1230</v>
      </c>
      <c r="I189" s="122">
        <v>1230</v>
      </c>
      <c r="J189" s="123" t="s">
        <v>639</v>
      </c>
      <c r="K189" s="124">
        <v>390</v>
      </c>
      <c r="L189" s="125">
        <v>0.46428571428571402</v>
      </c>
      <c r="M189" s="126" t="s">
        <v>556</v>
      </c>
      <c r="N189" s="127">
        <v>42649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340">
        <v>63</v>
      </c>
      <c r="B190" s="139">
        <v>42556</v>
      </c>
      <c r="C190" s="139"/>
      <c r="D190" s="140" t="s">
        <v>663</v>
      </c>
      <c r="E190" s="141" t="s">
        <v>580</v>
      </c>
      <c r="F190" s="142">
        <v>395</v>
      </c>
      <c r="G190" s="143"/>
      <c r="H190" s="143">
        <f>(468.5+342.5)/2</f>
        <v>405.5</v>
      </c>
      <c r="I190" s="143">
        <v>510</v>
      </c>
      <c r="J190" s="166" t="s">
        <v>664</v>
      </c>
      <c r="K190" s="167">
        <f t="shared" ref="K190:K196" si="93">H190-F190</f>
        <v>10.5</v>
      </c>
      <c r="L190" s="168">
        <f t="shared" ref="L190:L196" si="94">K190/F190</f>
        <v>2.6582278481012658E-2</v>
      </c>
      <c r="M190" s="169" t="s">
        <v>665</v>
      </c>
      <c r="N190" s="170">
        <v>43606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5">
        <v>64</v>
      </c>
      <c r="B191" s="106">
        <v>42584</v>
      </c>
      <c r="C191" s="106"/>
      <c r="D191" s="107" t="s">
        <v>666</v>
      </c>
      <c r="E191" s="108" t="s">
        <v>557</v>
      </c>
      <c r="F191" s="109">
        <f>169.5-12.8</f>
        <v>156.69999999999999</v>
      </c>
      <c r="G191" s="109"/>
      <c r="H191" s="110">
        <v>77</v>
      </c>
      <c r="I191" s="128" t="s">
        <v>667</v>
      </c>
      <c r="J191" s="359" t="s">
        <v>795</v>
      </c>
      <c r="K191" s="130">
        <f t="shared" si="93"/>
        <v>-79.699999999999989</v>
      </c>
      <c r="L191" s="131">
        <f t="shared" si="94"/>
        <v>-0.50861518825781749</v>
      </c>
      <c r="M191" s="132" t="s">
        <v>620</v>
      </c>
      <c r="N191" s="133">
        <v>43522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5">
        <v>65</v>
      </c>
      <c r="B192" s="106">
        <v>42586</v>
      </c>
      <c r="C192" s="106"/>
      <c r="D192" s="107" t="s">
        <v>668</v>
      </c>
      <c r="E192" s="108" t="s">
        <v>580</v>
      </c>
      <c r="F192" s="109">
        <v>400</v>
      </c>
      <c r="G192" s="109"/>
      <c r="H192" s="110">
        <v>305</v>
      </c>
      <c r="I192" s="128">
        <v>475</v>
      </c>
      <c r="J192" s="129" t="s">
        <v>669</v>
      </c>
      <c r="K192" s="130">
        <f t="shared" si="93"/>
        <v>-95</v>
      </c>
      <c r="L192" s="131">
        <f t="shared" si="94"/>
        <v>-0.23749999999999999</v>
      </c>
      <c r="M192" s="132" t="s">
        <v>620</v>
      </c>
      <c r="N192" s="133">
        <v>43606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66</v>
      </c>
      <c r="B193" s="102">
        <v>42593</v>
      </c>
      <c r="C193" s="102"/>
      <c r="D193" s="103" t="s">
        <v>670</v>
      </c>
      <c r="E193" s="104" t="s">
        <v>580</v>
      </c>
      <c r="F193" s="105">
        <v>86.5</v>
      </c>
      <c r="G193" s="104"/>
      <c r="H193" s="104">
        <v>130</v>
      </c>
      <c r="I193" s="122">
        <v>130</v>
      </c>
      <c r="J193" s="137" t="s">
        <v>671</v>
      </c>
      <c r="K193" s="124">
        <f t="shared" si="93"/>
        <v>43.5</v>
      </c>
      <c r="L193" s="125">
        <f t="shared" si="94"/>
        <v>0.50289017341040465</v>
      </c>
      <c r="M193" s="126" t="s">
        <v>556</v>
      </c>
      <c r="N193" s="127">
        <v>43091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5">
        <v>67</v>
      </c>
      <c r="B194" s="106">
        <v>42600</v>
      </c>
      <c r="C194" s="106"/>
      <c r="D194" s="107" t="s">
        <v>367</v>
      </c>
      <c r="E194" s="108" t="s">
        <v>580</v>
      </c>
      <c r="F194" s="109">
        <v>133.5</v>
      </c>
      <c r="G194" s="109"/>
      <c r="H194" s="110">
        <v>126.5</v>
      </c>
      <c r="I194" s="128">
        <v>178</v>
      </c>
      <c r="J194" s="129" t="s">
        <v>672</v>
      </c>
      <c r="K194" s="130">
        <f t="shared" si="93"/>
        <v>-7</v>
      </c>
      <c r="L194" s="131">
        <f t="shared" si="94"/>
        <v>-5.2434456928838954E-2</v>
      </c>
      <c r="M194" s="132" t="s">
        <v>620</v>
      </c>
      <c r="N194" s="133">
        <v>42615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68</v>
      </c>
      <c r="B195" s="102">
        <v>42613</v>
      </c>
      <c r="C195" s="102"/>
      <c r="D195" s="103" t="s">
        <v>673</v>
      </c>
      <c r="E195" s="104" t="s">
        <v>580</v>
      </c>
      <c r="F195" s="105">
        <v>560</v>
      </c>
      <c r="G195" s="104"/>
      <c r="H195" s="104">
        <v>725</v>
      </c>
      <c r="I195" s="122">
        <v>725</v>
      </c>
      <c r="J195" s="123" t="s">
        <v>582</v>
      </c>
      <c r="K195" s="124">
        <f t="shared" si="93"/>
        <v>165</v>
      </c>
      <c r="L195" s="125">
        <f t="shared" si="94"/>
        <v>0.29464285714285715</v>
      </c>
      <c r="M195" s="126" t="s">
        <v>556</v>
      </c>
      <c r="N195" s="127">
        <v>42456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4">
        <v>69</v>
      </c>
      <c r="B196" s="102">
        <v>42614</v>
      </c>
      <c r="C196" s="102"/>
      <c r="D196" s="103" t="s">
        <v>674</v>
      </c>
      <c r="E196" s="104" t="s">
        <v>580</v>
      </c>
      <c r="F196" s="105">
        <v>160.5</v>
      </c>
      <c r="G196" s="104"/>
      <c r="H196" s="104">
        <v>210</v>
      </c>
      <c r="I196" s="122">
        <v>210</v>
      </c>
      <c r="J196" s="123" t="s">
        <v>582</v>
      </c>
      <c r="K196" s="124">
        <f t="shared" si="93"/>
        <v>49.5</v>
      </c>
      <c r="L196" s="125">
        <f t="shared" si="94"/>
        <v>0.30841121495327101</v>
      </c>
      <c r="M196" s="126" t="s">
        <v>556</v>
      </c>
      <c r="N196" s="127">
        <v>42871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70</v>
      </c>
      <c r="B197" s="102">
        <v>42646</v>
      </c>
      <c r="C197" s="102"/>
      <c r="D197" s="144" t="s">
        <v>390</v>
      </c>
      <c r="E197" s="104" t="s">
        <v>580</v>
      </c>
      <c r="F197" s="105">
        <v>430</v>
      </c>
      <c r="G197" s="104"/>
      <c r="H197" s="104">
        <v>596</v>
      </c>
      <c r="I197" s="122">
        <v>575</v>
      </c>
      <c r="J197" s="123" t="s">
        <v>720</v>
      </c>
      <c r="K197" s="124">
        <v>166</v>
      </c>
      <c r="L197" s="125">
        <v>0.38604651162790699</v>
      </c>
      <c r="M197" s="126" t="s">
        <v>556</v>
      </c>
      <c r="N197" s="127">
        <v>42769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4">
        <v>71</v>
      </c>
      <c r="B198" s="102">
        <v>42657</v>
      </c>
      <c r="C198" s="102"/>
      <c r="D198" s="103" t="s">
        <v>675</v>
      </c>
      <c r="E198" s="104" t="s">
        <v>580</v>
      </c>
      <c r="F198" s="105">
        <v>280</v>
      </c>
      <c r="G198" s="104"/>
      <c r="H198" s="104">
        <v>345</v>
      </c>
      <c r="I198" s="122">
        <v>345</v>
      </c>
      <c r="J198" s="123" t="s">
        <v>582</v>
      </c>
      <c r="K198" s="124">
        <f t="shared" ref="K198:K203" si="95">H198-F198</f>
        <v>65</v>
      </c>
      <c r="L198" s="125">
        <f>K198/F198</f>
        <v>0.23214285714285715</v>
      </c>
      <c r="M198" s="126" t="s">
        <v>556</v>
      </c>
      <c r="N198" s="127">
        <v>42814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4">
        <v>72</v>
      </c>
      <c r="B199" s="102">
        <v>42657</v>
      </c>
      <c r="C199" s="102"/>
      <c r="D199" s="103" t="s">
        <v>676</v>
      </c>
      <c r="E199" s="104" t="s">
        <v>580</v>
      </c>
      <c r="F199" s="105">
        <v>245</v>
      </c>
      <c r="G199" s="104"/>
      <c r="H199" s="104">
        <v>325.5</v>
      </c>
      <c r="I199" s="122">
        <v>330</v>
      </c>
      <c r="J199" s="123" t="s">
        <v>677</v>
      </c>
      <c r="K199" s="124">
        <f t="shared" si="95"/>
        <v>80.5</v>
      </c>
      <c r="L199" s="125">
        <f>K199/F199</f>
        <v>0.32857142857142857</v>
      </c>
      <c r="M199" s="126" t="s">
        <v>556</v>
      </c>
      <c r="N199" s="127">
        <v>42769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73</v>
      </c>
      <c r="B200" s="102">
        <v>42660</v>
      </c>
      <c r="C200" s="102"/>
      <c r="D200" s="103" t="s">
        <v>340</v>
      </c>
      <c r="E200" s="104" t="s">
        <v>580</v>
      </c>
      <c r="F200" s="105">
        <v>125</v>
      </c>
      <c r="G200" s="104"/>
      <c r="H200" s="104">
        <v>160</v>
      </c>
      <c r="I200" s="122">
        <v>160</v>
      </c>
      <c r="J200" s="123" t="s">
        <v>639</v>
      </c>
      <c r="K200" s="124">
        <f t="shared" si="95"/>
        <v>35</v>
      </c>
      <c r="L200" s="125">
        <v>0.28000000000000003</v>
      </c>
      <c r="M200" s="126" t="s">
        <v>556</v>
      </c>
      <c r="N200" s="127">
        <v>42803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74</v>
      </c>
      <c r="B201" s="102">
        <v>42660</v>
      </c>
      <c r="C201" s="102"/>
      <c r="D201" s="103" t="s">
        <v>455</v>
      </c>
      <c r="E201" s="104" t="s">
        <v>580</v>
      </c>
      <c r="F201" s="105">
        <v>114</v>
      </c>
      <c r="G201" s="104"/>
      <c r="H201" s="104">
        <v>145</v>
      </c>
      <c r="I201" s="122">
        <v>145</v>
      </c>
      <c r="J201" s="123" t="s">
        <v>639</v>
      </c>
      <c r="K201" s="124">
        <f t="shared" si="95"/>
        <v>31</v>
      </c>
      <c r="L201" s="125">
        <f>K201/F201</f>
        <v>0.27192982456140352</v>
      </c>
      <c r="M201" s="126" t="s">
        <v>556</v>
      </c>
      <c r="N201" s="127">
        <v>42859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4">
        <v>75</v>
      </c>
      <c r="B202" s="102">
        <v>42660</v>
      </c>
      <c r="C202" s="102"/>
      <c r="D202" s="103" t="s">
        <v>678</v>
      </c>
      <c r="E202" s="104" t="s">
        <v>580</v>
      </c>
      <c r="F202" s="105">
        <v>212</v>
      </c>
      <c r="G202" s="104"/>
      <c r="H202" s="104">
        <v>280</v>
      </c>
      <c r="I202" s="122">
        <v>276</v>
      </c>
      <c r="J202" s="123" t="s">
        <v>679</v>
      </c>
      <c r="K202" s="124">
        <f t="shared" si="95"/>
        <v>68</v>
      </c>
      <c r="L202" s="125">
        <f>K202/F202</f>
        <v>0.32075471698113206</v>
      </c>
      <c r="M202" s="126" t="s">
        <v>556</v>
      </c>
      <c r="N202" s="127">
        <v>42858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76</v>
      </c>
      <c r="B203" s="102">
        <v>42678</v>
      </c>
      <c r="C203" s="102"/>
      <c r="D203" s="103" t="s">
        <v>149</v>
      </c>
      <c r="E203" s="104" t="s">
        <v>580</v>
      </c>
      <c r="F203" s="105">
        <v>155</v>
      </c>
      <c r="G203" s="104"/>
      <c r="H203" s="104">
        <v>210</v>
      </c>
      <c r="I203" s="122">
        <v>210</v>
      </c>
      <c r="J203" s="123" t="s">
        <v>680</v>
      </c>
      <c r="K203" s="124">
        <f t="shared" si="95"/>
        <v>55</v>
      </c>
      <c r="L203" s="125">
        <f>K203/F203</f>
        <v>0.35483870967741937</v>
      </c>
      <c r="M203" s="126" t="s">
        <v>556</v>
      </c>
      <c r="N203" s="127">
        <v>42944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5">
        <v>77</v>
      </c>
      <c r="B204" s="106">
        <v>42710</v>
      </c>
      <c r="C204" s="106"/>
      <c r="D204" s="107" t="s">
        <v>721</v>
      </c>
      <c r="E204" s="108" t="s">
        <v>580</v>
      </c>
      <c r="F204" s="109">
        <v>150.5</v>
      </c>
      <c r="G204" s="109"/>
      <c r="H204" s="110">
        <v>72.5</v>
      </c>
      <c r="I204" s="128">
        <v>174</v>
      </c>
      <c r="J204" s="129" t="s">
        <v>722</v>
      </c>
      <c r="K204" s="130">
        <v>-78</v>
      </c>
      <c r="L204" s="131">
        <v>-0.51827242524916906</v>
      </c>
      <c r="M204" s="132" t="s">
        <v>620</v>
      </c>
      <c r="N204" s="133">
        <v>43333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78</v>
      </c>
      <c r="B205" s="102">
        <v>42712</v>
      </c>
      <c r="C205" s="102"/>
      <c r="D205" s="103" t="s">
        <v>123</v>
      </c>
      <c r="E205" s="104" t="s">
        <v>580</v>
      </c>
      <c r="F205" s="105">
        <v>380</v>
      </c>
      <c r="G205" s="104"/>
      <c r="H205" s="104">
        <v>478</v>
      </c>
      <c r="I205" s="122">
        <v>468</v>
      </c>
      <c r="J205" s="123" t="s">
        <v>639</v>
      </c>
      <c r="K205" s="124">
        <f>H205-F205</f>
        <v>98</v>
      </c>
      <c r="L205" s="125">
        <f>K205/F205</f>
        <v>0.25789473684210529</v>
      </c>
      <c r="M205" s="126" t="s">
        <v>556</v>
      </c>
      <c r="N205" s="127">
        <v>43025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4">
        <v>79</v>
      </c>
      <c r="B206" s="102">
        <v>42734</v>
      </c>
      <c r="C206" s="102"/>
      <c r="D206" s="103" t="s">
        <v>244</v>
      </c>
      <c r="E206" s="104" t="s">
        <v>580</v>
      </c>
      <c r="F206" s="105">
        <v>305</v>
      </c>
      <c r="G206" s="104"/>
      <c r="H206" s="104">
        <v>375</v>
      </c>
      <c r="I206" s="122">
        <v>375</v>
      </c>
      <c r="J206" s="123" t="s">
        <v>639</v>
      </c>
      <c r="K206" s="124">
        <f>H206-F206</f>
        <v>70</v>
      </c>
      <c r="L206" s="125">
        <f>K206/F206</f>
        <v>0.22950819672131148</v>
      </c>
      <c r="M206" s="126" t="s">
        <v>556</v>
      </c>
      <c r="N206" s="127">
        <v>42768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4">
        <v>80</v>
      </c>
      <c r="B207" s="102">
        <v>42739</v>
      </c>
      <c r="C207" s="102"/>
      <c r="D207" s="103" t="s">
        <v>342</v>
      </c>
      <c r="E207" s="104" t="s">
        <v>580</v>
      </c>
      <c r="F207" s="105">
        <v>99.5</v>
      </c>
      <c r="G207" s="104"/>
      <c r="H207" s="104">
        <v>158</v>
      </c>
      <c r="I207" s="122">
        <v>158</v>
      </c>
      <c r="J207" s="123" t="s">
        <v>639</v>
      </c>
      <c r="K207" s="124">
        <f>H207-F207</f>
        <v>58.5</v>
      </c>
      <c r="L207" s="125">
        <f>K207/F207</f>
        <v>0.5879396984924623</v>
      </c>
      <c r="M207" s="126" t="s">
        <v>556</v>
      </c>
      <c r="N207" s="127">
        <v>42898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4">
        <v>81</v>
      </c>
      <c r="B208" s="102">
        <v>42739</v>
      </c>
      <c r="C208" s="102"/>
      <c r="D208" s="103" t="s">
        <v>342</v>
      </c>
      <c r="E208" s="104" t="s">
        <v>580</v>
      </c>
      <c r="F208" s="105">
        <v>99.5</v>
      </c>
      <c r="G208" s="104"/>
      <c r="H208" s="104">
        <v>158</v>
      </c>
      <c r="I208" s="122">
        <v>158</v>
      </c>
      <c r="J208" s="123" t="s">
        <v>639</v>
      </c>
      <c r="K208" s="124">
        <v>58.5</v>
      </c>
      <c r="L208" s="125">
        <v>0.58793969849246197</v>
      </c>
      <c r="M208" s="126" t="s">
        <v>556</v>
      </c>
      <c r="N208" s="127">
        <v>42898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4">
        <v>82</v>
      </c>
      <c r="B209" s="102">
        <v>42786</v>
      </c>
      <c r="C209" s="102"/>
      <c r="D209" s="103" t="s">
        <v>166</v>
      </c>
      <c r="E209" s="104" t="s">
        <v>580</v>
      </c>
      <c r="F209" s="105">
        <v>140.5</v>
      </c>
      <c r="G209" s="104"/>
      <c r="H209" s="104">
        <v>220</v>
      </c>
      <c r="I209" s="122">
        <v>220</v>
      </c>
      <c r="J209" s="123" t="s">
        <v>639</v>
      </c>
      <c r="K209" s="124">
        <f>H209-F209</f>
        <v>79.5</v>
      </c>
      <c r="L209" s="125">
        <f>K209/F209</f>
        <v>0.5658362989323843</v>
      </c>
      <c r="M209" s="126" t="s">
        <v>556</v>
      </c>
      <c r="N209" s="127">
        <v>42864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4">
        <v>83</v>
      </c>
      <c r="B210" s="102">
        <v>42786</v>
      </c>
      <c r="C210" s="102"/>
      <c r="D210" s="103" t="s">
        <v>723</v>
      </c>
      <c r="E210" s="104" t="s">
        <v>580</v>
      </c>
      <c r="F210" s="105">
        <v>202.5</v>
      </c>
      <c r="G210" s="104"/>
      <c r="H210" s="104">
        <v>234</v>
      </c>
      <c r="I210" s="122">
        <v>234</v>
      </c>
      <c r="J210" s="123" t="s">
        <v>639</v>
      </c>
      <c r="K210" s="124">
        <v>31.5</v>
      </c>
      <c r="L210" s="125">
        <v>0.155555555555556</v>
      </c>
      <c r="M210" s="126" t="s">
        <v>556</v>
      </c>
      <c r="N210" s="127">
        <v>42836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4">
        <v>84</v>
      </c>
      <c r="B211" s="102">
        <v>42818</v>
      </c>
      <c r="C211" s="102"/>
      <c r="D211" s="103" t="s">
        <v>517</v>
      </c>
      <c r="E211" s="104" t="s">
        <v>580</v>
      </c>
      <c r="F211" s="105">
        <v>300.5</v>
      </c>
      <c r="G211" s="104"/>
      <c r="H211" s="104">
        <v>417.5</v>
      </c>
      <c r="I211" s="122">
        <v>420</v>
      </c>
      <c r="J211" s="123" t="s">
        <v>681</v>
      </c>
      <c r="K211" s="124">
        <f>H211-F211</f>
        <v>117</v>
      </c>
      <c r="L211" s="125">
        <f>K211/F211</f>
        <v>0.38935108153078202</v>
      </c>
      <c r="M211" s="126" t="s">
        <v>556</v>
      </c>
      <c r="N211" s="127">
        <v>43070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4">
        <v>85</v>
      </c>
      <c r="B212" s="102">
        <v>42818</v>
      </c>
      <c r="C212" s="102"/>
      <c r="D212" s="103" t="s">
        <v>719</v>
      </c>
      <c r="E212" s="104" t="s">
        <v>580</v>
      </c>
      <c r="F212" s="105">
        <v>850</v>
      </c>
      <c r="G212" s="104"/>
      <c r="H212" s="104">
        <v>1042.5</v>
      </c>
      <c r="I212" s="122">
        <v>1023</v>
      </c>
      <c r="J212" s="123" t="s">
        <v>724</v>
      </c>
      <c r="K212" s="124">
        <v>192.5</v>
      </c>
      <c r="L212" s="125">
        <v>0.22647058823529401</v>
      </c>
      <c r="M212" s="126" t="s">
        <v>556</v>
      </c>
      <c r="N212" s="127">
        <v>42830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86</v>
      </c>
      <c r="B213" s="102">
        <v>42830</v>
      </c>
      <c r="C213" s="102"/>
      <c r="D213" s="103" t="s">
        <v>471</v>
      </c>
      <c r="E213" s="104" t="s">
        <v>580</v>
      </c>
      <c r="F213" s="105">
        <v>785</v>
      </c>
      <c r="G213" s="104"/>
      <c r="H213" s="104">
        <v>930</v>
      </c>
      <c r="I213" s="122">
        <v>920</v>
      </c>
      <c r="J213" s="123" t="s">
        <v>682</v>
      </c>
      <c r="K213" s="124">
        <f>H213-F213</f>
        <v>145</v>
      </c>
      <c r="L213" s="125">
        <f>K213/F213</f>
        <v>0.18471337579617833</v>
      </c>
      <c r="M213" s="126" t="s">
        <v>556</v>
      </c>
      <c r="N213" s="127">
        <v>42976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5">
        <v>87</v>
      </c>
      <c r="B214" s="106">
        <v>42831</v>
      </c>
      <c r="C214" s="106"/>
      <c r="D214" s="107" t="s">
        <v>725</v>
      </c>
      <c r="E214" s="108" t="s">
        <v>580</v>
      </c>
      <c r="F214" s="109">
        <v>40</v>
      </c>
      <c r="G214" s="109"/>
      <c r="H214" s="110">
        <v>13.1</v>
      </c>
      <c r="I214" s="128">
        <v>60</v>
      </c>
      <c r="J214" s="134" t="s">
        <v>726</v>
      </c>
      <c r="K214" s="130">
        <v>-26.9</v>
      </c>
      <c r="L214" s="131">
        <v>-0.67249999999999999</v>
      </c>
      <c r="M214" s="132" t="s">
        <v>620</v>
      </c>
      <c r="N214" s="133">
        <v>43138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4">
        <v>88</v>
      </c>
      <c r="B215" s="102">
        <v>42837</v>
      </c>
      <c r="C215" s="102"/>
      <c r="D215" s="103" t="s">
        <v>87</v>
      </c>
      <c r="E215" s="104" t="s">
        <v>580</v>
      </c>
      <c r="F215" s="105">
        <v>289.5</v>
      </c>
      <c r="G215" s="104"/>
      <c r="H215" s="104">
        <v>354</v>
      </c>
      <c r="I215" s="122">
        <v>360</v>
      </c>
      <c r="J215" s="123" t="s">
        <v>683</v>
      </c>
      <c r="K215" s="124">
        <f t="shared" ref="K215:K223" si="96">H215-F215</f>
        <v>64.5</v>
      </c>
      <c r="L215" s="125">
        <f t="shared" ref="L215:L223" si="97">K215/F215</f>
        <v>0.22279792746113988</v>
      </c>
      <c r="M215" s="126" t="s">
        <v>556</v>
      </c>
      <c r="N215" s="127">
        <v>43040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89</v>
      </c>
      <c r="B216" s="102">
        <v>42845</v>
      </c>
      <c r="C216" s="102"/>
      <c r="D216" s="103" t="s">
        <v>416</v>
      </c>
      <c r="E216" s="104" t="s">
        <v>580</v>
      </c>
      <c r="F216" s="105">
        <v>700</v>
      </c>
      <c r="G216" s="104"/>
      <c r="H216" s="104">
        <v>840</v>
      </c>
      <c r="I216" s="122">
        <v>840</v>
      </c>
      <c r="J216" s="123" t="s">
        <v>684</v>
      </c>
      <c r="K216" s="124">
        <f t="shared" si="96"/>
        <v>140</v>
      </c>
      <c r="L216" s="125">
        <f t="shared" si="97"/>
        <v>0.2</v>
      </c>
      <c r="M216" s="126" t="s">
        <v>556</v>
      </c>
      <c r="N216" s="127">
        <v>42893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4">
        <v>90</v>
      </c>
      <c r="B217" s="102">
        <v>42887</v>
      </c>
      <c r="C217" s="102"/>
      <c r="D217" s="144" t="s">
        <v>353</v>
      </c>
      <c r="E217" s="104" t="s">
        <v>580</v>
      </c>
      <c r="F217" s="105">
        <v>130</v>
      </c>
      <c r="G217" s="104"/>
      <c r="H217" s="104">
        <v>144.25</v>
      </c>
      <c r="I217" s="122">
        <v>170</v>
      </c>
      <c r="J217" s="123" t="s">
        <v>685</v>
      </c>
      <c r="K217" s="124">
        <f t="shared" si="96"/>
        <v>14.25</v>
      </c>
      <c r="L217" s="125">
        <f t="shared" si="97"/>
        <v>0.10961538461538461</v>
      </c>
      <c r="M217" s="126" t="s">
        <v>556</v>
      </c>
      <c r="N217" s="127">
        <v>43675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4">
        <v>91</v>
      </c>
      <c r="B218" s="102">
        <v>42901</v>
      </c>
      <c r="C218" s="102"/>
      <c r="D218" s="144" t="s">
        <v>686</v>
      </c>
      <c r="E218" s="104" t="s">
        <v>580</v>
      </c>
      <c r="F218" s="105">
        <v>214.5</v>
      </c>
      <c r="G218" s="104"/>
      <c r="H218" s="104">
        <v>262</v>
      </c>
      <c r="I218" s="122">
        <v>262</v>
      </c>
      <c r="J218" s="123" t="s">
        <v>687</v>
      </c>
      <c r="K218" s="124">
        <f t="shared" si="96"/>
        <v>47.5</v>
      </c>
      <c r="L218" s="125">
        <f t="shared" si="97"/>
        <v>0.22144522144522144</v>
      </c>
      <c r="M218" s="126" t="s">
        <v>556</v>
      </c>
      <c r="N218" s="127">
        <v>42977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6">
        <v>92</v>
      </c>
      <c r="B219" s="150">
        <v>42933</v>
      </c>
      <c r="C219" s="150"/>
      <c r="D219" s="151" t="s">
        <v>688</v>
      </c>
      <c r="E219" s="152" t="s">
        <v>580</v>
      </c>
      <c r="F219" s="153">
        <v>370</v>
      </c>
      <c r="G219" s="152"/>
      <c r="H219" s="152">
        <v>447.5</v>
      </c>
      <c r="I219" s="174">
        <v>450</v>
      </c>
      <c r="J219" s="218" t="s">
        <v>639</v>
      </c>
      <c r="K219" s="124">
        <f t="shared" si="96"/>
        <v>77.5</v>
      </c>
      <c r="L219" s="176">
        <f t="shared" si="97"/>
        <v>0.20945945945945946</v>
      </c>
      <c r="M219" s="177" t="s">
        <v>556</v>
      </c>
      <c r="N219" s="178">
        <v>43035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6">
        <v>93</v>
      </c>
      <c r="B220" s="150">
        <v>42943</v>
      </c>
      <c r="C220" s="150"/>
      <c r="D220" s="151" t="s">
        <v>164</v>
      </c>
      <c r="E220" s="152" t="s">
        <v>580</v>
      </c>
      <c r="F220" s="153">
        <v>657.5</v>
      </c>
      <c r="G220" s="152"/>
      <c r="H220" s="152">
        <v>825</v>
      </c>
      <c r="I220" s="174">
        <v>820</v>
      </c>
      <c r="J220" s="218" t="s">
        <v>639</v>
      </c>
      <c r="K220" s="124">
        <f t="shared" si="96"/>
        <v>167.5</v>
      </c>
      <c r="L220" s="176">
        <f t="shared" si="97"/>
        <v>0.25475285171102663</v>
      </c>
      <c r="M220" s="177" t="s">
        <v>556</v>
      </c>
      <c r="N220" s="178">
        <v>43090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4">
        <v>94</v>
      </c>
      <c r="B221" s="102">
        <v>42964</v>
      </c>
      <c r="C221" s="102"/>
      <c r="D221" s="103" t="s">
        <v>357</v>
      </c>
      <c r="E221" s="104" t="s">
        <v>580</v>
      </c>
      <c r="F221" s="105">
        <v>605</v>
      </c>
      <c r="G221" s="104"/>
      <c r="H221" s="104">
        <v>750</v>
      </c>
      <c r="I221" s="122">
        <v>750</v>
      </c>
      <c r="J221" s="123" t="s">
        <v>682</v>
      </c>
      <c r="K221" s="124">
        <f t="shared" si="96"/>
        <v>145</v>
      </c>
      <c r="L221" s="125">
        <f t="shared" si="97"/>
        <v>0.23966942148760331</v>
      </c>
      <c r="M221" s="126" t="s">
        <v>556</v>
      </c>
      <c r="N221" s="127">
        <v>43027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341">
        <v>95</v>
      </c>
      <c r="B222" s="145">
        <v>42979</v>
      </c>
      <c r="C222" s="145"/>
      <c r="D222" s="146" t="s">
        <v>475</v>
      </c>
      <c r="E222" s="147" t="s">
        <v>580</v>
      </c>
      <c r="F222" s="148">
        <v>255</v>
      </c>
      <c r="G222" s="149"/>
      <c r="H222" s="149">
        <v>217.25</v>
      </c>
      <c r="I222" s="149">
        <v>320</v>
      </c>
      <c r="J222" s="171" t="s">
        <v>689</v>
      </c>
      <c r="K222" s="130">
        <f t="shared" si="96"/>
        <v>-37.75</v>
      </c>
      <c r="L222" s="172">
        <f t="shared" si="97"/>
        <v>-0.14803921568627451</v>
      </c>
      <c r="M222" s="132" t="s">
        <v>620</v>
      </c>
      <c r="N222" s="173">
        <v>43661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4">
        <v>96</v>
      </c>
      <c r="B223" s="102">
        <v>42997</v>
      </c>
      <c r="C223" s="102"/>
      <c r="D223" s="103" t="s">
        <v>690</v>
      </c>
      <c r="E223" s="104" t="s">
        <v>580</v>
      </c>
      <c r="F223" s="105">
        <v>215</v>
      </c>
      <c r="G223" s="104"/>
      <c r="H223" s="104">
        <v>258</v>
      </c>
      <c r="I223" s="122">
        <v>258</v>
      </c>
      <c r="J223" s="123" t="s">
        <v>639</v>
      </c>
      <c r="K223" s="124">
        <f t="shared" si="96"/>
        <v>43</v>
      </c>
      <c r="L223" s="125">
        <f t="shared" si="97"/>
        <v>0.2</v>
      </c>
      <c r="M223" s="126" t="s">
        <v>556</v>
      </c>
      <c r="N223" s="127">
        <v>43040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4">
        <v>97</v>
      </c>
      <c r="B224" s="102">
        <v>42997</v>
      </c>
      <c r="C224" s="102"/>
      <c r="D224" s="103" t="s">
        <v>690</v>
      </c>
      <c r="E224" s="104" t="s">
        <v>580</v>
      </c>
      <c r="F224" s="105">
        <v>215</v>
      </c>
      <c r="G224" s="104"/>
      <c r="H224" s="104">
        <v>258</v>
      </c>
      <c r="I224" s="122">
        <v>258</v>
      </c>
      <c r="J224" s="218" t="s">
        <v>639</v>
      </c>
      <c r="K224" s="124">
        <v>43</v>
      </c>
      <c r="L224" s="125">
        <v>0.2</v>
      </c>
      <c r="M224" s="126" t="s">
        <v>556</v>
      </c>
      <c r="N224" s="127">
        <v>43040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7">
        <v>98</v>
      </c>
      <c r="B225" s="198">
        <v>42998</v>
      </c>
      <c r="C225" s="198"/>
      <c r="D225" s="350" t="s">
        <v>780</v>
      </c>
      <c r="E225" s="199" t="s">
        <v>580</v>
      </c>
      <c r="F225" s="200">
        <v>75</v>
      </c>
      <c r="G225" s="199"/>
      <c r="H225" s="199">
        <v>90</v>
      </c>
      <c r="I225" s="219">
        <v>90</v>
      </c>
      <c r="J225" s="123" t="s">
        <v>691</v>
      </c>
      <c r="K225" s="124">
        <f t="shared" ref="K225:K230" si="98">H225-F225</f>
        <v>15</v>
      </c>
      <c r="L225" s="125">
        <f t="shared" ref="L225:L230" si="99">K225/F225</f>
        <v>0.2</v>
      </c>
      <c r="M225" s="126" t="s">
        <v>556</v>
      </c>
      <c r="N225" s="127">
        <v>43019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6">
        <v>99</v>
      </c>
      <c r="B226" s="150">
        <v>43011</v>
      </c>
      <c r="C226" s="150"/>
      <c r="D226" s="151" t="s">
        <v>692</v>
      </c>
      <c r="E226" s="152" t="s">
        <v>580</v>
      </c>
      <c r="F226" s="153">
        <v>315</v>
      </c>
      <c r="G226" s="152"/>
      <c r="H226" s="152">
        <v>392</v>
      </c>
      <c r="I226" s="174">
        <v>384</v>
      </c>
      <c r="J226" s="218" t="s">
        <v>693</v>
      </c>
      <c r="K226" s="124">
        <f t="shared" si="98"/>
        <v>77</v>
      </c>
      <c r="L226" s="176">
        <f t="shared" si="99"/>
        <v>0.24444444444444444</v>
      </c>
      <c r="M226" s="177" t="s">
        <v>556</v>
      </c>
      <c r="N226" s="178">
        <v>43017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6">
        <v>100</v>
      </c>
      <c r="B227" s="150">
        <v>43013</v>
      </c>
      <c r="C227" s="150"/>
      <c r="D227" s="151" t="s">
        <v>694</v>
      </c>
      <c r="E227" s="152" t="s">
        <v>580</v>
      </c>
      <c r="F227" s="153">
        <v>145</v>
      </c>
      <c r="G227" s="152"/>
      <c r="H227" s="152">
        <v>179</v>
      </c>
      <c r="I227" s="174">
        <v>180</v>
      </c>
      <c r="J227" s="218" t="s">
        <v>570</v>
      </c>
      <c r="K227" s="124">
        <f t="shared" si="98"/>
        <v>34</v>
      </c>
      <c r="L227" s="176">
        <f t="shared" si="99"/>
        <v>0.23448275862068965</v>
      </c>
      <c r="M227" s="177" t="s">
        <v>556</v>
      </c>
      <c r="N227" s="178">
        <v>43025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6">
        <v>101</v>
      </c>
      <c r="B228" s="150">
        <v>43014</v>
      </c>
      <c r="C228" s="150"/>
      <c r="D228" s="151" t="s">
        <v>330</v>
      </c>
      <c r="E228" s="152" t="s">
        <v>580</v>
      </c>
      <c r="F228" s="153">
        <v>256</v>
      </c>
      <c r="G228" s="152"/>
      <c r="H228" s="152">
        <v>323</v>
      </c>
      <c r="I228" s="174">
        <v>320</v>
      </c>
      <c r="J228" s="218" t="s">
        <v>639</v>
      </c>
      <c r="K228" s="124">
        <f t="shared" si="98"/>
        <v>67</v>
      </c>
      <c r="L228" s="176">
        <f t="shared" si="99"/>
        <v>0.26171875</v>
      </c>
      <c r="M228" s="177" t="s">
        <v>556</v>
      </c>
      <c r="N228" s="178">
        <v>43067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6">
        <v>102</v>
      </c>
      <c r="B229" s="150">
        <v>43017</v>
      </c>
      <c r="C229" s="150"/>
      <c r="D229" s="151" t="s">
        <v>350</v>
      </c>
      <c r="E229" s="152" t="s">
        <v>580</v>
      </c>
      <c r="F229" s="153">
        <v>137.5</v>
      </c>
      <c r="G229" s="152"/>
      <c r="H229" s="152">
        <v>184</v>
      </c>
      <c r="I229" s="174">
        <v>183</v>
      </c>
      <c r="J229" s="175" t="s">
        <v>695</v>
      </c>
      <c r="K229" s="124">
        <f t="shared" si="98"/>
        <v>46.5</v>
      </c>
      <c r="L229" s="176">
        <f t="shared" si="99"/>
        <v>0.33818181818181819</v>
      </c>
      <c r="M229" s="177" t="s">
        <v>556</v>
      </c>
      <c r="N229" s="178">
        <v>43108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6">
        <v>103</v>
      </c>
      <c r="B230" s="150">
        <v>43018</v>
      </c>
      <c r="C230" s="150"/>
      <c r="D230" s="151" t="s">
        <v>696</v>
      </c>
      <c r="E230" s="152" t="s">
        <v>580</v>
      </c>
      <c r="F230" s="153">
        <v>125.5</v>
      </c>
      <c r="G230" s="152"/>
      <c r="H230" s="152">
        <v>158</v>
      </c>
      <c r="I230" s="174">
        <v>155</v>
      </c>
      <c r="J230" s="175" t="s">
        <v>697</v>
      </c>
      <c r="K230" s="124">
        <f t="shared" si="98"/>
        <v>32.5</v>
      </c>
      <c r="L230" s="176">
        <f t="shared" si="99"/>
        <v>0.25896414342629481</v>
      </c>
      <c r="M230" s="177" t="s">
        <v>556</v>
      </c>
      <c r="N230" s="178">
        <v>43067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6">
        <v>104</v>
      </c>
      <c r="B231" s="150">
        <v>43018</v>
      </c>
      <c r="C231" s="150"/>
      <c r="D231" s="151" t="s">
        <v>727</v>
      </c>
      <c r="E231" s="152" t="s">
        <v>580</v>
      </c>
      <c r="F231" s="153">
        <v>895</v>
      </c>
      <c r="G231" s="152"/>
      <c r="H231" s="152">
        <v>1122.5</v>
      </c>
      <c r="I231" s="174">
        <v>1078</v>
      </c>
      <c r="J231" s="175" t="s">
        <v>728</v>
      </c>
      <c r="K231" s="124">
        <v>227.5</v>
      </c>
      <c r="L231" s="176">
        <v>0.25418994413407803</v>
      </c>
      <c r="M231" s="177" t="s">
        <v>556</v>
      </c>
      <c r="N231" s="178">
        <v>43117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6">
        <v>105</v>
      </c>
      <c r="B232" s="150">
        <v>43020</v>
      </c>
      <c r="C232" s="150"/>
      <c r="D232" s="151" t="s">
        <v>338</v>
      </c>
      <c r="E232" s="152" t="s">
        <v>580</v>
      </c>
      <c r="F232" s="153">
        <v>525</v>
      </c>
      <c r="G232" s="152"/>
      <c r="H232" s="152">
        <v>629</v>
      </c>
      <c r="I232" s="174">
        <v>629</v>
      </c>
      <c r="J232" s="218" t="s">
        <v>639</v>
      </c>
      <c r="K232" s="124">
        <v>104</v>
      </c>
      <c r="L232" s="176">
        <v>0.19809523809523799</v>
      </c>
      <c r="M232" s="177" t="s">
        <v>556</v>
      </c>
      <c r="N232" s="178">
        <v>43119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6">
        <v>106</v>
      </c>
      <c r="B233" s="150">
        <v>43046</v>
      </c>
      <c r="C233" s="150"/>
      <c r="D233" s="151" t="s">
        <v>379</v>
      </c>
      <c r="E233" s="152" t="s">
        <v>580</v>
      </c>
      <c r="F233" s="153">
        <v>740</v>
      </c>
      <c r="G233" s="152"/>
      <c r="H233" s="152">
        <v>892.5</v>
      </c>
      <c r="I233" s="174">
        <v>900</v>
      </c>
      <c r="J233" s="175" t="s">
        <v>698</v>
      </c>
      <c r="K233" s="124">
        <f>H233-F233</f>
        <v>152.5</v>
      </c>
      <c r="L233" s="176">
        <f>K233/F233</f>
        <v>0.20608108108108109</v>
      </c>
      <c r="M233" s="177" t="s">
        <v>556</v>
      </c>
      <c r="N233" s="178">
        <v>43052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4">
        <v>107</v>
      </c>
      <c r="B234" s="102">
        <v>43073</v>
      </c>
      <c r="C234" s="102"/>
      <c r="D234" s="103" t="s">
        <v>699</v>
      </c>
      <c r="E234" s="104" t="s">
        <v>580</v>
      </c>
      <c r="F234" s="105">
        <v>118.5</v>
      </c>
      <c r="G234" s="104"/>
      <c r="H234" s="104">
        <v>143.5</v>
      </c>
      <c r="I234" s="122">
        <v>145</v>
      </c>
      <c r="J234" s="137" t="s">
        <v>700</v>
      </c>
      <c r="K234" s="124">
        <f>H234-F234</f>
        <v>25</v>
      </c>
      <c r="L234" s="125">
        <f>K234/F234</f>
        <v>0.2109704641350211</v>
      </c>
      <c r="M234" s="126" t="s">
        <v>556</v>
      </c>
      <c r="N234" s="127">
        <v>43097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5">
        <v>108</v>
      </c>
      <c r="B235" s="106">
        <v>43090</v>
      </c>
      <c r="C235" s="106"/>
      <c r="D235" s="154" t="s">
        <v>420</v>
      </c>
      <c r="E235" s="108" t="s">
        <v>580</v>
      </c>
      <c r="F235" s="109">
        <v>715</v>
      </c>
      <c r="G235" s="109"/>
      <c r="H235" s="110">
        <v>500</v>
      </c>
      <c r="I235" s="128">
        <v>872</v>
      </c>
      <c r="J235" s="134" t="s">
        <v>701</v>
      </c>
      <c r="K235" s="130">
        <f>H235-F235</f>
        <v>-215</v>
      </c>
      <c r="L235" s="131">
        <f>K235/F235</f>
        <v>-0.30069930069930068</v>
      </c>
      <c r="M235" s="132" t="s">
        <v>620</v>
      </c>
      <c r="N235" s="133">
        <v>43670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4">
        <v>109</v>
      </c>
      <c r="B236" s="102">
        <v>43098</v>
      </c>
      <c r="C236" s="102"/>
      <c r="D236" s="103" t="s">
        <v>692</v>
      </c>
      <c r="E236" s="104" t="s">
        <v>580</v>
      </c>
      <c r="F236" s="105">
        <v>435</v>
      </c>
      <c r="G236" s="104"/>
      <c r="H236" s="104">
        <v>542.5</v>
      </c>
      <c r="I236" s="122">
        <v>539</v>
      </c>
      <c r="J236" s="137" t="s">
        <v>639</v>
      </c>
      <c r="K236" s="124">
        <v>107.5</v>
      </c>
      <c r="L236" s="125">
        <v>0.247126436781609</v>
      </c>
      <c r="M236" s="126" t="s">
        <v>556</v>
      </c>
      <c r="N236" s="127">
        <v>43206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4">
        <v>110</v>
      </c>
      <c r="B237" s="102">
        <v>43098</v>
      </c>
      <c r="C237" s="102"/>
      <c r="D237" s="103" t="s">
        <v>530</v>
      </c>
      <c r="E237" s="104" t="s">
        <v>580</v>
      </c>
      <c r="F237" s="105">
        <v>885</v>
      </c>
      <c r="G237" s="104"/>
      <c r="H237" s="104">
        <v>1090</v>
      </c>
      <c r="I237" s="122">
        <v>1084</v>
      </c>
      <c r="J237" s="137" t="s">
        <v>639</v>
      </c>
      <c r="K237" s="124">
        <v>205</v>
      </c>
      <c r="L237" s="125">
        <v>0.23163841807909599</v>
      </c>
      <c r="M237" s="126" t="s">
        <v>556</v>
      </c>
      <c r="N237" s="127">
        <v>43213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342">
        <v>111</v>
      </c>
      <c r="B238" s="328">
        <v>43192</v>
      </c>
      <c r="C238" s="328"/>
      <c r="D238" s="112" t="s">
        <v>709</v>
      </c>
      <c r="E238" s="330" t="s">
        <v>580</v>
      </c>
      <c r="F238" s="332">
        <v>478.5</v>
      </c>
      <c r="G238" s="330"/>
      <c r="H238" s="330">
        <v>442</v>
      </c>
      <c r="I238" s="334">
        <v>613</v>
      </c>
      <c r="J238" s="359" t="s">
        <v>797</v>
      </c>
      <c r="K238" s="130">
        <f>H238-F238</f>
        <v>-36.5</v>
      </c>
      <c r="L238" s="131">
        <f>K238/F238</f>
        <v>-7.6280041797283177E-2</v>
      </c>
      <c r="M238" s="132" t="s">
        <v>620</v>
      </c>
      <c r="N238" s="133">
        <v>43762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5">
        <v>112</v>
      </c>
      <c r="B239" s="106">
        <v>43194</v>
      </c>
      <c r="C239" s="106"/>
      <c r="D239" s="349" t="s">
        <v>779</v>
      </c>
      <c r="E239" s="108" t="s">
        <v>580</v>
      </c>
      <c r="F239" s="109">
        <f>141.5-7.3</f>
        <v>134.19999999999999</v>
      </c>
      <c r="G239" s="109"/>
      <c r="H239" s="110">
        <v>77</v>
      </c>
      <c r="I239" s="128">
        <v>180</v>
      </c>
      <c r="J239" s="359" t="s">
        <v>796</v>
      </c>
      <c r="K239" s="130">
        <f>H239-F239</f>
        <v>-57.199999999999989</v>
      </c>
      <c r="L239" s="131">
        <f>K239/F239</f>
        <v>-0.42622950819672129</v>
      </c>
      <c r="M239" s="132" t="s">
        <v>620</v>
      </c>
      <c r="N239" s="133">
        <v>43522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5">
        <v>113</v>
      </c>
      <c r="B240" s="106">
        <v>43209</v>
      </c>
      <c r="C240" s="106"/>
      <c r="D240" s="107" t="s">
        <v>702</v>
      </c>
      <c r="E240" s="108" t="s">
        <v>580</v>
      </c>
      <c r="F240" s="109">
        <v>430</v>
      </c>
      <c r="G240" s="109"/>
      <c r="H240" s="110">
        <v>220</v>
      </c>
      <c r="I240" s="128">
        <v>537</v>
      </c>
      <c r="J240" s="134" t="s">
        <v>703</v>
      </c>
      <c r="K240" s="130">
        <f>H240-F240</f>
        <v>-210</v>
      </c>
      <c r="L240" s="131">
        <f>K240/F240</f>
        <v>-0.48837209302325579</v>
      </c>
      <c r="M240" s="132" t="s">
        <v>620</v>
      </c>
      <c r="N240" s="133">
        <v>43252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343">
        <v>114</v>
      </c>
      <c r="B241" s="155">
        <v>43220</v>
      </c>
      <c r="C241" s="155"/>
      <c r="D241" s="156" t="s">
        <v>380</v>
      </c>
      <c r="E241" s="157" t="s">
        <v>580</v>
      </c>
      <c r="F241" s="159">
        <v>153.5</v>
      </c>
      <c r="G241" s="159"/>
      <c r="H241" s="159">
        <v>196</v>
      </c>
      <c r="I241" s="159">
        <v>196</v>
      </c>
      <c r="J241" s="336" t="s">
        <v>813</v>
      </c>
      <c r="K241" s="179">
        <f>H241-F241</f>
        <v>42.5</v>
      </c>
      <c r="L241" s="180">
        <f>K241/F241</f>
        <v>0.27687296416938112</v>
      </c>
      <c r="M241" s="158" t="s">
        <v>556</v>
      </c>
      <c r="N241" s="181">
        <v>43605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5">
        <v>115</v>
      </c>
      <c r="B242" s="106">
        <v>43306</v>
      </c>
      <c r="C242" s="106"/>
      <c r="D242" s="107" t="s">
        <v>725</v>
      </c>
      <c r="E242" s="108" t="s">
        <v>580</v>
      </c>
      <c r="F242" s="109">
        <v>27.5</v>
      </c>
      <c r="G242" s="109"/>
      <c r="H242" s="110">
        <v>13.1</v>
      </c>
      <c r="I242" s="128">
        <v>60</v>
      </c>
      <c r="J242" s="134" t="s">
        <v>729</v>
      </c>
      <c r="K242" s="130">
        <v>-14.4</v>
      </c>
      <c r="L242" s="131">
        <v>-0.52363636363636401</v>
      </c>
      <c r="M242" s="132" t="s">
        <v>620</v>
      </c>
      <c r="N242" s="133">
        <v>43138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342">
        <v>116</v>
      </c>
      <c r="B243" s="328">
        <v>43318</v>
      </c>
      <c r="C243" s="328"/>
      <c r="D243" s="112" t="s">
        <v>704</v>
      </c>
      <c r="E243" s="330" t="s">
        <v>580</v>
      </c>
      <c r="F243" s="330">
        <v>148.5</v>
      </c>
      <c r="G243" s="330"/>
      <c r="H243" s="330">
        <v>102</v>
      </c>
      <c r="I243" s="334">
        <v>182</v>
      </c>
      <c r="J243" s="134" t="s">
        <v>812</v>
      </c>
      <c r="K243" s="130">
        <f>H243-F243</f>
        <v>-46.5</v>
      </c>
      <c r="L243" s="131">
        <f>K243/F243</f>
        <v>-0.31313131313131315</v>
      </c>
      <c r="M243" s="132" t="s">
        <v>620</v>
      </c>
      <c r="N243" s="133">
        <v>43661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4">
        <v>117</v>
      </c>
      <c r="B244" s="102">
        <v>43335</v>
      </c>
      <c r="C244" s="102"/>
      <c r="D244" s="103" t="s">
        <v>730</v>
      </c>
      <c r="E244" s="104" t="s">
        <v>580</v>
      </c>
      <c r="F244" s="152">
        <v>285</v>
      </c>
      <c r="G244" s="104"/>
      <c r="H244" s="104">
        <v>355</v>
      </c>
      <c r="I244" s="122">
        <v>364</v>
      </c>
      <c r="J244" s="137" t="s">
        <v>731</v>
      </c>
      <c r="K244" s="124">
        <v>70</v>
      </c>
      <c r="L244" s="125">
        <v>0.24561403508771901</v>
      </c>
      <c r="M244" s="126" t="s">
        <v>556</v>
      </c>
      <c r="N244" s="127">
        <v>43455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4">
        <v>118</v>
      </c>
      <c r="B245" s="102">
        <v>43341</v>
      </c>
      <c r="C245" s="102"/>
      <c r="D245" s="103" t="s">
        <v>370</v>
      </c>
      <c r="E245" s="104" t="s">
        <v>580</v>
      </c>
      <c r="F245" s="152">
        <v>525</v>
      </c>
      <c r="G245" s="104"/>
      <c r="H245" s="104">
        <v>585</v>
      </c>
      <c r="I245" s="122">
        <v>635</v>
      </c>
      <c r="J245" s="137" t="s">
        <v>705</v>
      </c>
      <c r="K245" s="124">
        <f t="shared" ref="K245:K257" si="100">H245-F245</f>
        <v>60</v>
      </c>
      <c r="L245" s="125">
        <f t="shared" ref="L245:L257" si="101">K245/F245</f>
        <v>0.11428571428571428</v>
      </c>
      <c r="M245" s="126" t="s">
        <v>556</v>
      </c>
      <c r="N245" s="127">
        <v>43662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4">
        <v>119</v>
      </c>
      <c r="B246" s="102">
        <v>43395</v>
      </c>
      <c r="C246" s="102"/>
      <c r="D246" s="103" t="s">
        <v>357</v>
      </c>
      <c r="E246" s="104" t="s">
        <v>580</v>
      </c>
      <c r="F246" s="152">
        <v>475</v>
      </c>
      <c r="G246" s="104"/>
      <c r="H246" s="104">
        <v>574</v>
      </c>
      <c r="I246" s="122">
        <v>570</v>
      </c>
      <c r="J246" s="137" t="s">
        <v>639</v>
      </c>
      <c r="K246" s="124">
        <f t="shared" si="100"/>
        <v>99</v>
      </c>
      <c r="L246" s="125">
        <f t="shared" si="101"/>
        <v>0.20842105263157895</v>
      </c>
      <c r="M246" s="126" t="s">
        <v>556</v>
      </c>
      <c r="N246" s="127">
        <v>43403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6">
        <v>120</v>
      </c>
      <c r="B247" s="150">
        <v>43397</v>
      </c>
      <c r="C247" s="150"/>
      <c r="D247" s="376" t="s">
        <v>377</v>
      </c>
      <c r="E247" s="152" t="s">
        <v>580</v>
      </c>
      <c r="F247" s="152">
        <v>707.5</v>
      </c>
      <c r="G247" s="152"/>
      <c r="H247" s="152">
        <v>872</v>
      </c>
      <c r="I247" s="174">
        <v>872</v>
      </c>
      <c r="J247" s="175" t="s">
        <v>639</v>
      </c>
      <c r="K247" s="124">
        <f t="shared" si="100"/>
        <v>164.5</v>
      </c>
      <c r="L247" s="176">
        <f t="shared" si="101"/>
        <v>0.23250883392226149</v>
      </c>
      <c r="M247" s="177" t="s">
        <v>556</v>
      </c>
      <c r="N247" s="178">
        <v>43482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6">
        <v>121</v>
      </c>
      <c r="B248" s="150">
        <v>43398</v>
      </c>
      <c r="C248" s="150"/>
      <c r="D248" s="376" t="s">
        <v>339</v>
      </c>
      <c r="E248" s="152" t="s">
        <v>580</v>
      </c>
      <c r="F248" s="152">
        <v>162</v>
      </c>
      <c r="G248" s="152"/>
      <c r="H248" s="152">
        <v>204</v>
      </c>
      <c r="I248" s="174">
        <v>209</v>
      </c>
      <c r="J248" s="175" t="s">
        <v>811</v>
      </c>
      <c r="K248" s="124">
        <f t="shared" si="100"/>
        <v>42</v>
      </c>
      <c r="L248" s="176">
        <f t="shared" si="101"/>
        <v>0.25925925925925924</v>
      </c>
      <c r="M248" s="177" t="s">
        <v>556</v>
      </c>
      <c r="N248" s="178">
        <v>43539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7">
        <v>122</v>
      </c>
      <c r="B249" s="198">
        <v>43399</v>
      </c>
      <c r="C249" s="198"/>
      <c r="D249" s="151" t="s">
        <v>465</v>
      </c>
      <c r="E249" s="199" t="s">
        <v>580</v>
      </c>
      <c r="F249" s="199">
        <v>240</v>
      </c>
      <c r="G249" s="199"/>
      <c r="H249" s="199">
        <v>297</v>
      </c>
      <c r="I249" s="219">
        <v>297</v>
      </c>
      <c r="J249" s="175" t="s">
        <v>639</v>
      </c>
      <c r="K249" s="220">
        <f t="shared" si="100"/>
        <v>57</v>
      </c>
      <c r="L249" s="221">
        <f t="shared" si="101"/>
        <v>0.23749999999999999</v>
      </c>
      <c r="M249" s="222" t="s">
        <v>556</v>
      </c>
      <c r="N249" s="223">
        <v>43417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4">
        <v>123</v>
      </c>
      <c r="B250" s="102">
        <v>43439</v>
      </c>
      <c r="C250" s="102"/>
      <c r="D250" s="144" t="s">
        <v>706</v>
      </c>
      <c r="E250" s="104" t="s">
        <v>580</v>
      </c>
      <c r="F250" s="104">
        <v>202.5</v>
      </c>
      <c r="G250" s="104"/>
      <c r="H250" s="104">
        <v>255</v>
      </c>
      <c r="I250" s="122">
        <v>252</v>
      </c>
      <c r="J250" s="137" t="s">
        <v>639</v>
      </c>
      <c r="K250" s="124">
        <f t="shared" si="100"/>
        <v>52.5</v>
      </c>
      <c r="L250" s="125">
        <f t="shared" si="101"/>
        <v>0.25925925925925924</v>
      </c>
      <c r="M250" s="126" t="s">
        <v>556</v>
      </c>
      <c r="N250" s="127">
        <v>43542</v>
      </c>
      <c r="O250" s="54"/>
      <c r="P250" s="13"/>
      <c r="Q250" s="13"/>
      <c r="R250" s="90" t="s">
        <v>708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97">
        <v>124</v>
      </c>
      <c r="B251" s="198">
        <v>43465</v>
      </c>
      <c r="C251" s="102"/>
      <c r="D251" s="376" t="s">
        <v>402</v>
      </c>
      <c r="E251" s="199" t="s">
        <v>580</v>
      </c>
      <c r="F251" s="199">
        <v>710</v>
      </c>
      <c r="G251" s="199"/>
      <c r="H251" s="199">
        <v>866</v>
      </c>
      <c r="I251" s="219">
        <v>866</v>
      </c>
      <c r="J251" s="175" t="s">
        <v>639</v>
      </c>
      <c r="K251" s="124">
        <f t="shared" si="100"/>
        <v>156</v>
      </c>
      <c r="L251" s="125">
        <f t="shared" si="101"/>
        <v>0.21971830985915494</v>
      </c>
      <c r="M251" s="126" t="s">
        <v>556</v>
      </c>
      <c r="N251" s="338">
        <v>43553</v>
      </c>
      <c r="O251" s="54"/>
      <c r="P251" s="13"/>
      <c r="Q251" s="13"/>
      <c r="R251" s="14" t="s">
        <v>708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7">
        <v>125</v>
      </c>
      <c r="B252" s="198">
        <v>43522</v>
      </c>
      <c r="C252" s="198"/>
      <c r="D252" s="376" t="s">
        <v>139</v>
      </c>
      <c r="E252" s="199" t="s">
        <v>580</v>
      </c>
      <c r="F252" s="199">
        <v>337.25</v>
      </c>
      <c r="G252" s="199"/>
      <c r="H252" s="199">
        <v>398.5</v>
      </c>
      <c r="I252" s="219">
        <v>411</v>
      </c>
      <c r="J252" s="137" t="s">
        <v>810</v>
      </c>
      <c r="K252" s="124">
        <f t="shared" si="100"/>
        <v>61.25</v>
      </c>
      <c r="L252" s="125">
        <f t="shared" si="101"/>
        <v>0.1816160118606375</v>
      </c>
      <c r="M252" s="126" t="s">
        <v>556</v>
      </c>
      <c r="N252" s="338">
        <v>43760</v>
      </c>
      <c r="O252" s="54"/>
      <c r="P252" s="13"/>
      <c r="Q252" s="13"/>
      <c r="R252" s="90" t="s">
        <v>708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344">
        <v>126</v>
      </c>
      <c r="B253" s="160">
        <v>43559</v>
      </c>
      <c r="C253" s="160"/>
      <c r="D253" s="161" t="s">
        <v>394</v>
      </c>
      <c r="E253" s="162" t="s">
        <v>580</v>
      </c>
      <c r="F253" s="162">
        <v>130</v>
      </c>
      <c r="G253" s="162"/>
      <c r="H253" s="162">
        <v>65</v>
      </c>
      <c r="I253" s="182">
        <v>158</v>
      </c>
      <c r="J253" s="134" t="s">
        <v>707</v>
      </c>
      <c r="K253" s="130">
        <f t="shared" si="100"/>
        <v>-65</v>
      </c>
      <c r="L253" s="131">
        <f t="shared" si="101"/>
        <v>-0.5</v>
      </c>
      <c r="M253" s="132" t="s">
        <v>620</v>
      </c>
      <c r="N253" s="133">
        <v>43726</v>
      </c>
      <c r="O253" s="54"/>
      <c r="P253" s="13"/>
      <c r="Q253" s="13"/>
      <c r="R253" s="14" t="s">
        <v>710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345">
        <v>127</v>
      </c>
      <c r="B254" s="183">
        <v>43017</v>
      </c>
      <c r="C254" s="183"/>
      <c r="D254" s="184" t="s">
        <v>166</v>
      </c>
      <c r="E254" s="185" t="s">
        <v>580</v>
      </c>
      <c r="F254" s="186">
        <v>141.5</v>
      </c>
      <c r="G254" s="187"/>
      <c r="H254" s="187">
        <v>183.5</v>
      </c>
      <c r="I254" s="187">
        <v>210</v>
      </c>
      <c r="J254" s="208" t="s">
        <v>801</v>
      </c>
      <c r="K254" s="209">
        <f t="shared" si="100"/>
        <v>42</v>
      </c>
      <c r="L254" s="210">
        <f t="shared" si="101"/>
        <v>0.29681978798586572</v>
      </c>
      <c r="M254" s="186" t="s">
        <v>556</v>
      </c>
      <c r="N254" s="211">
        <v>43042</v>
      </c>
      <c r="O254" s="54"/>
      <c r="P254" s="13"/>
      <c r="Q254" s="13"/>
      <c r="R254" s="90" t="s">
        <v>710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344">
        <v>128</v>
      </c>
      <c r="B255" s="160">
        <v>43074</v>
      </c>
      <c r="C255" s="160"/>
      <c r="D255" s="161" t="s">
        <v>295</v>
      </c>
      <c r="E255" s="162" t="s">
        <v>580</v>
      </c>
      <c r="F255" s="163">
        <v>172</v>
      </c>
      <c r="G255" s="162"/>
      <c r="H255" s="162">
        <v>155.25</v>
      </c>
      <c r="I255" s="182">
        <v>230</v>
      </c>
      <c r="J255" s="359" t="s">
        <v>794</v>
      </c>
      <c r="K255" s="130">
        <f t="shared" ref="K255" si="102">H255-F255</f>
        <v>-16.75</v>
      </c>
      <c r="L255" s="131">
        <f t="shared" ref="L255" si="103">K255/F255</f>
        <v>-9.7383720930232565E-2</v>
      </c>
      <c r="M255" s="132" t="s">
        <v>620</v>
      </c>
      <c r="N255" s="133">
        <v>43787</v>
      </c>
      <c r="O255" s="54"/>
      <c r="P255" s="13"/>
      <c r="Q255" s="13"/>
      <c r="R255" s="14" t="s">
        <v>710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345">
        <v>129</v>
      </c>
      <c r="B256" s="183">
        <v>43398</v>
      </c>
      <c r="C256" s="183"/>
      <c r="D256" s="184" t="s">
        <v>103</v>
      </c>
      <c r="E256" s="185" t="s">
        <v>580</v>
      </c>
      <c r="F256" s="187">
        <v>698.5</v>
      </c>
      <c r="G256" s="187"/>
      <c r="H256" s="187">
        <v>850</v>
      </c>
      <c r="I256" s="187">
        <v>890</v>
      </c>
      <c r="J256" s="212" t="s">
        <v>807</v>
      </c>
      <c r="K256" s="209">
        <f t="shared" si="100"/>
        <v>151.5</v>
      </c>
      <c r="L256" s="210">
        <f t="shared" si="101"/>
        <v>0.21689334287759485</v>
      </c>
      <c r="M256" s="186" t="s">
        <v>556</v>
      </c>
      <c r="N256" s="211">
        <v>43453</v>
      </c>
      <c r="O256" s="54"/>
      <c r="P256" s="13"/>
      <c r="Q256" s="13"/>
      <c r="R256" s="14" t="s">
        <v>708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7">
        <v>130</v>
      </c>
      <c r="B257" s="155">
        <v>42877</v>
      </c>
      <c r="C257" s="155"/>
      <c r="D257" s="156" t="s">
        <v>369</v>
      </c>
      <c r="E257" s="157" t="s">
        <v>580</v>
      </c>
      <c r="F257" s="158">
        <v>127.6</v>
      </c>
      <c r="G257" s="159"/>
      <c r="H257" s="159">
        <v>138</v>
      </c>
      <c r="I257" s="159">
        <v>190</v>
      </c>
      <c r="J257" s="360" t="s">
        <v>798</v>
      </c>
      <c r="K257" s="179">
        <f t="shared" si="100"/>
        <v>10.400000000000006</v>
      </c>
      <c r="L257" s="180">
        <f t="shared" si="101"/>
        <v>8.1504702194357417E-2</v>
      </c>
      <c r="M257" s="158" t="s">
        <v>556</v>
      </c>
      <c r="N257" s="181">
        <v>43774</v>
      </c>
      <c r="O257" s="54"/>
      <c r="P257" s="13"/>
      <c r="Q257" s="13"/>
      <c r="R257" s="90" t="s">
        <v>710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7">
        <v>131</v>
      </c>
      <c r="B258" s="155">
        <v>43158</v>
      </c>
      <c r="C258" s="155"/>
      <c r="D258" s="156" t="s">
        <v>711</v>
      </c>
      <c r="E258" s="157" t="s">
        <v>580</v>
      </c>
      <c r="F258" s="158">
        <v>317</v>
      </c>
      <c r="G258" s="159"/>
      <c r="H258" s="159">
        <v>382.5</v>
      </c>
      <c r="I258" s="159">
        <v>398</v>
      </c>
      <c r="J258" s="360" t="s">
        <v>845</v>
      </c>
      <c r="K258" s="179">
        <f t="shared" ref="K258" si="104">H258-F258</f>
        <v>65.5</v>
      </c>
      <c r="L258" s="180">
        <f t="shared" ref="L258" si="105">K258/F258</f>
        <v>0.20662460567823343</v>
      </c>
      <c r="M258" s="158" t="s">
        <v>556</v>
      </c>
      <c r="N258" s="181">
        <v>44238</v>
      </c>
      <c r="O258" s="54"/>
      <c r="P258" s="13"/>
      <c r="Q258" s="13"/>
      <c r="R258" s="322" t="s">
        <v>710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344">
        <v>132</v>
      </c>
      <c r="B259" s="160">
        <v>43164</v>
      </c>
      <c r="C259" s="160"/>
      <c r="D259" s="161" t="s">
        <v>133</v>
      </c>
      <c r="E259" s="162" t="s">
        <v>580</v>
      </c>
      <c r="F259" s="163">
        <f>510-14.4</f>
        <v>495.6</v>
      </c>
      <c r="G259" s="162"/>
      <c r="H259" s="162">
        <v>350</v>
      </c>
      <c r="I259" s="182">
        <v>672</v>
      </c>
      <c r="J259" s="359" t="s">
        <v>803</v>
      </c>
      <c r="K259" s="130">
        <f t="shared" ref="K259" si="106">H259-F259</f>
        <v>-145.60000000000002</v>
      </c>
      <c r="L259" s="131">
        <f t="shared" ref="L259" si="107">K259/F259</f>
        <v>-0.29378531073446329</v>
      </c>
      <c r="M259" s="132" t="s">
        <v>620</v>
      </c>
      <c r="N259" s="133">
        <v>43887</v>
      </c>
      <c r="O259" s="54"/>
      <c r="P259" s="13"/>
      <c r="Q259" s="13"/>
      <c r="R259" s="14" t="s">
        <v>708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344">
        <v>133</v>
      </c>
      <c r="B260" s="160">
        <v>43237</v>
      </c>
      <c r="C260" s="160"/>
      <c r="D260" s="161" t="s">
        <v>459</v>
      </c>
      <c r="E260" s="162" t="s">
        <v>580</v>
      </c>
      <c r="F260" s="163">
        <v>230.3</v>
      </c>
      <c r="G260" s="162"/>
      <c r="H260" s="162">
        <v>102.5</v>
      </c>
      <c r="I260" s="182">
        <v>348</v>
      </c>
      <c r="J260" s="359" t="s">
        <v>805</v>
      </c>
      <c r="K260" s="130">
        <f t="shared" ref="K260:K261" si="108">H260-F260</f>
        <v>-127.80000000000001</v>
      </c>
      <c r="L260" s="131">
        <f t="shared" ref="L260:L261" si="109">K260/F260</f>
        <v>-0.55492835432045162</v>
      </c>
      <c r="M260" s="132" t="s">
        <v>620</v>
      </c>
      <c r="N260" s="133">
        <v>43896</v>
      </c>
      <c r="O260" s="54"/>
      <c r="P260" s="13"/>
      <c r="Q260" s="13"/>
      <c r="R260" s="324" t="s">
        <v>708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7">
        <v>134</v>
      </c>
      <c r="B261" s="155">
        <v>43258</v>
      </c>
      <c r="C261" s="155"/>
      <c r="D261" s="156" t="s">
        <v>426</v>
      </c>
      <c r="E261" s="157" t="s">
        <v>580</v>
      </c>
      <c r="F261" s="158">
        <f>342.5-5.1</f>
        <v>337.4</v>
      </c>
      <c r="G261" s="159"/>
      <c r="H261" s="159">
        <v>412.5</v>
      </c>
      <c r="I261" s="159">
        <v>439</v>
      </c>
      <c r="J261" s="360" t="s">
        <v>841</v>
      </c>
      <c r="K261" s="179">
        <f t="shared" si="108"/>
        <v>75.100000000000023</v>
      </c>
      <c r="L261" s="180">
        <f t="shared" si="109"/>
        <v>0.22258446947243635</v>
      </c>
      <c r="M261" s="158" t="s">
        <v>556</v>
      </c>
      <c r="N261" s="181">
        <v>44230</v>
      </c>
      <c r="O261" s="54"/>
      <c r="P261" s="13"/>
      <c r="Q261" s="13"/>
      <c r="R261" s="90" t="s">
        <v>710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205">
        <v>135</v>
      </c>
      <c r="B262" s="190">
        <v>43285</v>
      </c>
      <c r="C262" s="190"/>
      <c r="D262" s="193" t="s">
        <v>48</v>
      </c>
      <c r="E262" s="191" t="s">
        <v>580</v>
      </c>
      <c r="F262" s="189">
        <f>127.5-5.53</f>
        <v>121.97</v>
      </c>
      <c r="G262" s="191"/>
      <c r="H262" s="191"/>
      <c r="I262" s="213">
        <v>170</v>
      </c>
      <c r="J262" s="225" t="s">
        <v>558</v>
      </c>
      <c r="K262" s="215"/>
      <c r="L262" s="216"/>
      <c r="M262" s="214" t="s">
        <v>558</v>
      </c>
      <c r="N262" s="217"/>
      <c r="O262" s="54"/>
      <c r="P262" s="13"/>
      <c r="Q262" s="13"/>
      <c r="R262" s="14" t="s">
        <v>708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344">
        <v>136</v>
      </c>
      <c r="B263" s="160">
        <v>43294</v>
      </c>
      <c r="C263" s="160"/>
      <c r="D263" s="161" t="s">
        <v>239</v>
      </c>
      <c r="E263" s="162" t="s">
        <v>580</v>
      </c>
      <c r="F263" s="163">
        <v>46.5</v>
      </c>
      <c r="G263" s="162"/>
      <c r="H263" s="162">
        <v>17</v>
      </c>
      <c r="I263" s="182">
        <v>59</v>
      </c>
      <c r="J263" s="359" t="s">
        <v>802</v>
      </c>
      <c r="K263" s="130">
        <f t="shared" ref="K263" si="110">H263-F263</f>
        <v>-29.5</v>
      </c>
      <c r="L263" s="131">
        <f t="shared" ref="L263" si="111">K263/F263</f>
        <v>-0.63440860215053763</v>
      </c>
      <c r="M263" s="132" t="s">
        <v>620</v>
      </c>
      <c r="N263" s="133">
        <v>43887</v>
      </c>
      <c r="O263" s="54"/>
      <c r="P263" s="13"/>
      <c r="Q263" s="13"/>
      <c r="R263" s="14" t="s">
        <v>708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346">
        <v>137</v>
      </c>
      <c r="B264" s="188">
        <v>43396</v>
      </c>
      <c r="C264" s="188"/>
      <c r="D264" s="193" t="s">
        <v>404</v>
      </c>
      <c r="E264" s="191" t="s">
        <v>580</v>
      </c>
      <c r="F264" s="192">
        <v>156.5</v>
      </c>
      <c r="G264" s="191"/>
      <c r="H264" s="191"/>
      <c r="I264" s="213">
        <v>191</v>
      </c>
      <c r="J264" s="225" t="s">
        <v>558</v>
      </c>
      <c r="K264" s="215"/>
      <c r="L264" s="216"/>
      <c r="M264" s="214" t="s">
        <v>558</v>
      </c>
      <c r="N264" s="217"/>
      <c r="O264" s="54"/>
      <c r="P264" s="13"/>
      <c r="Q264" s="13"/>
      <c r="R264" s="14" t="s">
        <v>708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346">
        <v>138</v>
      </c>
      <c r="B265" s="188">
        <v>43439</v>
      </c>
      <c r="C265" s="188"/>
      <c r="D265" s="193" t="s">
        <v>321</v>
      </c>
      <c r="E265" s="191" t="s">
        <v>580</v>
      </c>
      <c r="F265" s="192">
        <v>259.5</v>
      </c>
      <c r="G265" s="191"/>
      <c r="H265" s="191"/>
      <c r="I265" s="213">
        <v>321</v>
      </c>
      <c r="J265" s="225" t="s">
        <v>558</v>
      </c>
      <c r="K265" s="215"/>
      <c r="L265" s="216"/>
      <c r="M265" s="214" t="s">
        <v>558</v>
      </c>
      <c r="N265" s="217"/>
      <c r="O265" s="13"/>
      <c r="P265" s="13"/>
      <c r="Q265" s="13"/>
      <c r="R265" s="14" t="s">
        <v>708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344">
        <v>139</v>
      </c>
      <c r="B266" s="160">
        <v>43439</v>
      </c>
      <c r="C266" s="160"/>
      <c r="D266" s="161" t="s">
        <v>732</v>
      </c>
      <c r="E266" s="162" t="s">
        <v>580</v>
      </c>
      <c r="F266" s="162">
        <v>715</v>
      </c>
      <c r="G266" s="162"/>
      <c r="H266" s="162">
        <v>445</v>
      </c>
      <c r="I266" s="182">
        <v>840</v>
      </c>
      <c r="J266" s="134" t="s">
        <v>782</v>
      </c>
      <c r="K266" s="130">
        <f t="shared" ref="K266:K269" si="112">H266-F266</f>
        <v>-270</v>
      </c>
      <c r="L266" s="131">
        <f t="shared" ref="L266:L269" si="113">K266/F266</f>
        <v>-0.3776223776223776</v>
      </c>
      <c r="M266" s="132" t="s">
        <v>620</v>
      </c>
      <c r="N266" s="133">
        <v>43800</v>
      </c>
      <c r="O266" s="54"/>
      <c r="P266" s="13"/>
      <c r="Q266" s="13"/>
      <c r="R266" s="14" t="s">
        <v>708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97">
        <v>140</v>
      </c>
      <c r="B267" s="198">
        <v>43469</v>
      </c>
      <c r="C267" s="198"/>
      <c r="D267" s="151" t="s">
        <v>143</v>
      </c>
      <c r="E267" s="199" t="s">
        <v>580</v>
      </c>
      <c r="F267" s="199">
        <v>875</v>
      </c>
      <c r="G267" s="199"/>
      <c r="H267" s="199">
        <v>1165</v>
      </c>
      <c r="I267" s="219">
        <v>1185</v>
      </c>
      <c r="J267" s="137" t="s">
        <v>808</v>
      </c>
      <c r="K267" s="124">
        <f t="shared" si="112"/>
        <v>290</v>
      </c>
      <c r="L267" s="125">
        <f t="shared" si="113"/>
        <v>0.33142857142857141</v>
      </c>
      <c r="M267" s="126" t="s">
        <v>556</v>
      </c>
      <c r="N267" s="338">
        <v>43847</v>
      </c>
      <c r="O267" s="54"/>
      <c r="P267" s="13"/>
      <c r="Q267" s="13"/>
      <c r="R267" s="324" t="s">
        <v>708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7">
        <v>141</v>
      </c>
      <c r="B268" s="198">
        <v>43559</v>
      </c>
      <c r="C268" s="198"/>
      <c r="D268" s="376" t="s">
        <v>336</v>
      </c>
      <c r="E268" s="199" t="s">
        <v>580</v>
      </c>
      <c r="F268" s="199">
        <f>387-14.63</f>
        <v>372.37</v>
      </c>
      <c r="G268" s="199"/>
      <c r="H268" s="199">
        <v>490</v>
      </c>
      <c r="I268" s="219">
        <v>490</v>
      </c>
      <c r="J268" s="137" t="s">
        <v>639</v>
      </c>
      <c r="K268" s="124">
        <f t="shared" si="112"/>
        <v>117.63</v>
      </c>
      <c r="L268" s="125">
        <f t="shared" si="113"/>
        <v>0.31589548030185027</v>
      </c>
      <c r="M268" s="126" t="s">
        <v>556</v>
      </c>
      <c r="N268" s="338">
        <v>43850</v>
      </c>
      <c r="O268" s="54"/>
      <c r="P268" s="13"/>
      <c r="Q268" s="13"/>
      <c r="R268" s="324" t="s">
        <v>708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344">
        <v>142</v>
      </c>
      <c r="B269" s="160">
        <v>43578</v>
      </c>
      <c r="C269" s="160"/>
      <c r="D269" s="161" t="s">
        <v>733</v>
      </c>
      <c r="E269" s="162" t="s">
        <v>557</v>
      </c>
      <c r="F269" s="162">
        <v>220</v>
      </c>
      <c r="G269" s="162"/>
      <c r="H269" s="162">
        <v>127.5</v>
      </c>
      <c r="I269" s="182">
        <v>284</v>
      </c>
      <c r="J269" s="359" t="s">
        <v>806</v>
      </c>
      <c r="K269" s="130">
        <f t="shared" si="112"/>
        <v>-92.5</v>
      </c>
      <c r="L269" s="131">
        <f t="shared" si="113"/>
        <v>-0.42045454545454547</v>
      </c>
      <c r="M269" s="132" t="s">
        <v>620</v>
      </c>
      <c r="N269" s="133">
        <v>43896</v>
      </c>
      <c r="O269" s="54"/>
      <c r="P269" s="13"/>
      <c r="Q269" s="13"/>
      <c r="R269" s="14" t="s">
        <v>708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7">
        <v>143</v>
      </c>
      <c r="B270" s="198">
        <v>43622</v>
      </c>
      <c r="C270" s="198"/>
      <c r="D270" s="376" t="s">
        <v>466</v>
      </c>
      <c r="E270" s="199" t="s">
        <v>557</v>
      </c>
      <c r="F270" s="199">
        <v>332.8</v>
      </c>
      <c r="G270" s="199"/>
      <c r="H270" s="199">
        <v>405</v>
      </c>
      <c r="I270" s="219">
        <v>419</v>
      </c>
      <c r="J270" s="137" t="s">
        <v>809</v>
      </c>
      <c r="K270" s="124">
        <f t="shared" ref="K270" si="114">H270-F270</f>
        <v>72.199999999999989</v>
      </c>
      <c r="L270" s="125">
        <f t="shared" ref="L270" si="115">K270/F270</f>
        <v>0.21694711538461534</v>
      </c>
      <c r="M270" s="126" t="s">
        <v>556</v>
      </c>
      <c r="N270" s="338">
        <v>43860</v>
      </c>
      <c r="O270" s="54"/>
      <c r="P270" s="13"/>
      <c r="Q270" s="13"/>
      <c r="R270" s="14" t="s">
        <v>710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40">
        <v>144</v>
      </c>
      <c r="B271" s="139">
        <v>43641</v>
      </c>
      <c r="C271" s="139"/>
      <c r="D271" s="140" t="s">
        <v>137</v>
      </c>
      <c r="E271" s="141" t="s">
        <v>580</v>
      </c>
      <c r="F271" s="142">
        <v>386</v>
      </c>
      <c r="G271" s="143"/>
      <c r="H271" s="143">
        <v>395</v>
      </c>
      <c r="I271" s="143">
        <v>452</v>
      </c>
      <c r="J271" s="166" t="s">
        <v>799</v>
      </c>
      <c r="K271" s="167">
        <f t="shared" ref="K271" si="116">H271-F271</f>
        <v>9</v>
      </c>
      <c r="L271" s="168">
        <f t="shared" ref="L271" si="117">K271/F271</f>
        <v>2.3316062176165803E-2</v>
      </c>
      <c r="M271" s="169" t="s">
        <v>665</v>
      </c>
      <c r="N271" s="170">
        <v>43868</v>
      </c>
      <c r="O271" s="13"/>
      <c r="P271" s="13"/>
      <c r="Q271" s="13"/>
      <c r="R271" s="14" t="s">
        <v>710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347">
        <v>145</v>
      </c>
      <c r="B272" s="188">
        <v>43707</v>
      </c>
      <c r="C272" s="188"/>
      <c r="D272" s="193" t="s">
        <v>255</v>
      </c>
      <c r="E272" s="191" t="s">
        <v>580</v>
      </c>
      <c r="F272" s="191" t="s">
        <v>712</v>
      </c>
      <c r="G272" s="191"/>
      <c r="H272" s="191"/>
      <c r="I272" s="213">
        <v>190</v>
      </c>
      <c r="J272" s="225" t="s">
        <v>558</v>
      </c>
      <c r="K272" s="215"/>
      <c r="L272" s="216"/>
      <c r="M272" s="335" t="s">
        <v>558</v>
      </c>
      <c r="N272" s="217"/>
      <c r="O272" s="13"/>
      <c r="P272" s="13"/>
      <c r="Q272" s="13"/>
      <c r="R272" s="324" t="s">
        <v>708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97">
        <v>146</v>
      </c>
      <c r="B273" s="198">
        <v>43731</v>
      </c>
      <c r="C273" s="198"/>
      <c r="D273" s="151" t="s">
        <v>418</v>
      </c>
      <c r="E273" s="199" t="s">
        <v>580</v>
      </c>
      <c r="F273" s="199">
        <v>235</v>
      </c>
      <c r="G273" s="199"/>
      <c r="H273" s="199">
        <v>295</v>
      </c>
      <c r="I273" s="219">
        <v>296</v>
      </c>
      <c r="J273" s="137" t="s">
        <v>787</v>
      </c>
      <c r="K273" s="124">
        <f t="shared" ref="K273" si="118">H273-F273</f>
        <v>60</v>
      </c>
      <c r="L273" s="125">
        <f t="shared" ref="L273" si="119">K273/F273</f>
        <v>0.25531914893617019</v>
      </c>
      <c r="M273" s="126" t="s">
        <v>556</v>
      </c>
      <c r="N273" s="338">
        <v>43844</v>
      </c>
      <c r="O273" s="54"/>
      <c r="P273" s="13"/>
      <c r="Q273" s="13"/>
      <c r="R273" s="14" t="s">
        <v>710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7">
        <v>147</v>
      </c>
      <c r="B274" s="198">
        <v>43752</v>
      </c>
      <c r="C274" s="198"/>
      <c r="D274" s="151" t="s">
        <v>778</v>
      </c>
      <c r="E274" s="199" t="s">
        <v>580</v>
      </c>
      <c r="F274" s="199">
        <v>277.5</v>
      </c>
      <c r="G274" s="199"/>
      <c r="H274" s="199">
        <v>333</v>
      </c>
      <c r="I274" s="219">
        <v>333</v>
      </c>
      <c r="J274" s="137" t="s">
        <v>788</v>
      </c>
      <c r="K274" s="124">
        <f t="shared" ref="K274" si="120">H274-F274</f>
        <v>55.5</v>
      </c>
      <c r="L274" s="125">
        <f t="shared" ref="L274" si="121">K274/F274</f>
        <v>0.2</v>
      </c>
      <c r="M274" s="126" t="s">
        <v>556</v>
      </c>
      <c r="N274" s="338">
        <v>43846</v>
      </c>
      <c r="O274" s="54"/>
      <c r="P274" s="13"/>
      <c r="Q274" s="13"/>
      <c r="R274" s="324" t="s">
        <v>708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7">
        <v>148</v>
      </c>
      <c r="B275" s="198">
        <v>43752</v>
      </c>
      <c r="C275" s="198"/>
      <c r="D275" s="151" t="s">
        <v>777</v>
      </c>
      <c r="E275" s="199" t="s">
        <v>580</v>
      </c>
      <c r="F275" s="199">
        <v>930</v>
      </c>
      <c r="G275" s="199"/>
      <c r="H275" s="199">
        <v>1165</v>
      </c>
      <c r="I275" s="219">
        <v>1200</v>
      </c>
      <c r="J275" s="137" t="s">
        <v>789</v>
      </c>
      <c r="K275" s="124">
        <f t="shared" ref="K275" si="122">H275-F275</f>
        <v>235</v>
      </c>
      <c r="L275" s="125">
        <f t="shared" ref="L275" si="123">K275/F275</f>
        <v>0.25268817204301075</v>
      </c>
      <c r="M275" s="126" t="s">
        <v>556</v>
      </c>
      <c r="N275" s="338">
        <v>43847</v>
      </c>
      <c r="O275" s="54"/>
      <c r="P275" s="13"/>
      <c r="Q275" s="13"/>
      <c r="R275" s="324" t="s">
        <v>710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346">
        <v>149</v>
      </c>
      <c r="B276" s="327">
        <v>43753</v>
      </c>
      <c r="C276" s="202"/>
      <c r="D276" s="348" t="s">
        <v>776</v>
      </c>
      <c r="E276" s="329" t="s">
        <v>580</v>
      </c>
      <c r="F276" s="331">
        <v>111</v>
      </c>
      <c r="G276" s="329"/>
      <c r="H276" s="329"/>
      <c r="I276" s="333">
        <v>141</v>
      </c>
      <c r="J276" s="225" t="s">
        <v>558</v>
      </c>
      <c r="K276" s="225"/>
      <c r="L276" s="119"/>
      <c r="M276" s="337" t="s">
        <v>558</v>
      </c>
      <c r="N276" s="227"/>
      <c r="O276" s="13"/>
      <c r="P276" s="13"/>
      <c r="Q276" s="13"/>
      <c r="R276" s="324" t="s">
        <v>710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97">
        <v>150</v>
      </c>
      <c r="B277" s="198">
        <v>43753</v>
      </c>
      <c r="C277" s="198"/>
      <c r="D277" s="151" t="s">
        <v>775</v>
      </c>
      <c r="E277" s="199" t="s">
        <v>580</v>
      </c>
      <c r="F277" s="200">
        <v>296</v>
      </c>
      <c r="G277" s="199"/>
      <c r="H277" s="199">
        <v>370</v>
      </c>
      <c r="I277" s="219">
        <v>370</v>
      </c>
      <c r="J277" s="137" t="s">
        <v>639</v>
      </c>
      <c r="K277" s="124">
        <f t="shared" ref="K277:K278" si="124">H277-F277</f>
        <v>74</v>
      </c>
      <c r="L277" s="125">
        <f t="shared" ref="L277:L278" si="125">K277/F277</f>
        <v>0.25</v>
      </c>
      <c r="M277" s="126" t="s">
        <v>556</v>
      </c>
      <c r="N277" s="338">
        <v>43853</v>
      </c>
      <c r="O277" s="54"/>
      <c r="P277" s="13"/>
      <c r="Q277" s="13"/>
      <c r="R277" s="324" t="s">
        <v>710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97">
        <v>151</v>
      </c>
      <c r="B278" s="198">
        <v>43754</v>
      </c>
      <c r="C278" s="198"/>
      <c r="D278" s="151" t="s">
        <v>774</v>
      </c>
      <c r="E278" s="199" t="s">
        <v>580</v>
      </c>
      <c r="F278" s="200">
        <v>300</v>
      </c>
      <c r="G278" s="199"/>
      <c r="H278" s="199">
        <v>382.5</v>
      </c>
      <c r="I278" s="219">
        <v>344</v>
      </c>
      <c r="J278" s="465" t="s">
        <v>846</v>
      </c>
      <c r="K278" s="124">
        <f t="shared" si="124"/>
        <v>82.5</v>
      </c>
      <c r="L278" s="125">
        <f t="shared" si="125"/>
        <v>0.27500000000000002</v>
      </c>
      <c r="M278" s="126" t="s">
        <v>556</v>
      </c>
      <c r="N278" s="338">
        <v>44238</v>
      </c>
      <c r="O278" s="13"/>
      <c r="P278" s="13"/>
      <c r="Q278" s="13"/>
      <c r="R278" s="324" t="s">
        <v>710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326">
        <v>152</v>
      </c>
      <c r="B279" s="202">
        <v>43832</v>
      </c>
      <c r="C279" s="202"/>
      <c r="D279" s="206" t="s">
        <v>758</v>
      </c>
      <c r="E279" s="203" t="s">
        <v>580</v>
      </c>
      <c r="F279" s="204" t="s">
        <v>786</v>
      </c>
      <c r="G279" s="203"/>
      <c r="H279" s="203"/>
      <c r="I279" s="224">
        <v>590</v>
      </c>
      <c r="J279" s="225" t="s">
        <v>558</v>
      </c>
      <c r="K279" s="225"/>
      <c r="L279" s="119"/>
      <c r="M279" s="323" t="s">
        <v>558</v>
      </c>
      <c r="N279" s="227"/>
      <c r="O279" s="13"/>
      <c r="P279" s="13"/>
      <c r="Q279" s="13"/>
      <c r="R279" s="324" t="s">
        <v>710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97">
        <v>153</v>
      </c>
      <c r="B280" s="198">
        <v>43966</v>
      </c>
      <c r="C280" s="198"/>
      <c r="D280" s="151" t="s">
        <v>64</v>
      </c>
      <c r="E280" s="199" t="s">
        <v>580</v>
      </c>
      <c r="F280" s="200">
        <v>67.5</v>
      </c>
      <c r="G280" s="199"/>
      <c r="H280" s="199">
        <v>86</v>
      </c>
      <c r="I280" s="219">
        <v>86</v>
      </c>
      <c r="J280" s="137" t="s">
        <v>818</v>
      </c>
      <c r="K280" s="124">
        <f t="shared" ref="K280" si="126">H280-F280</f>
        <v>18.5</v>
      </c>
      <c r="L280" s="125">
        <f t="shared" ref="L280" si="127">K280/F280</f>
        <v>0.27407407407407408</v>
      </c>
      <c r="M280" s="126" t="s">
        <v>556</v>
      </c>
      <c r="N280" s="338">
        <v>44008</v>
      </c>
      <c r="O280" s="54"/>
      <c r="P280" s="13"/>
      <c r="Q280" s="13"/>
      <c r="R280" s="324" t="s">
        <v>710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201">
        <v>154</v>
      </c>
      <c r="B281" s="202">
        <v>44035</v>
      </c>
      <c r="C281" s="202"/>
      <c r="D281" s="206" t="s">
        <v>465</v>
      </c>
      <c r="E281" s="203" t="s">
        <v>580</v>
      </c>
      <c r="F281" s="204" t="s">
        <v>821</v>
      </c>
      <c r="G281" s="203"/>
      <c r="H281" s="203"/>
      <c r="I281" s="224">
        <v>296</v>
      </c>
      <c r="J281" s="225" t="s">
        <v>558</v>
      </c>
      <c r="K281" s="225"/>
      <c r="L281" s="119"/>
      <c r="M281" s="226"/>
      <c r="N281" s="227"/>
      <c r="O281" s="13"/>
      <c r="P281" s="13"/>
      <c r="Q281" s="13"/>
      <c r="R281" s="324" t="s">
        <v>710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97">
        <v>155</v>
      </c>
      <c r="B282" s="198">
        <v>44092</v>
      </c>
      <c r="C282" s="198"/>
      <c r="D282" s="151" t="s">
        <v>398</v>
      </c>
      <c r="E282" s="199" t="s">
        <v>580</v>
      </c>
      <c r="F282" s="199">
        <v>206</v>
      </c>
      <c r="G282" s="199"/>
      <c r="H282" s="199">
        <v>248</v>
      </c>
      <c r="I282" s="219">
        <v>248</v>
      </c>
      <c r="J282" s="137" t="s">
        <v>639</v>
      </c>
      <c r="K282" s="124">
        <f t="shared" ref="K282:K283" si="128">H282-F282</f>
        <v>42</v>
      </c>
      <c r="L282" s="125">
        <f t="shared" ref="L282:L283" si="129">K282/F282</f>
        <v>0.20388349514563106</v>
      </c>
      <c r="M282" s="126" t="s">
        <v>556</v>
      </c>
      <c r="N282" s="338">
        <v>44214</v>
      </c>
      <c r="O282" s="54"/>
      <c r="P282" s="13"/>
      <c r="Q282" s="13"/>
      <c r="R282" s="324" t="s">
        <v>710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97">
        <v>156</v>
      </c>
      <c r="B283" s="198">
        <v>44140</v>
      </c>
      <c r="C283" s="198"/>
      <c r="D283" s="151" t="s">
        <v>398</v>
      </c>
      <c r="E283" s="199" t="s">
        <v>580</v>
      </c>
      <c r="F283" s="199">
        <v>182.5</v>
      </c>
      <c r="G283" s="199"/>
      <c r="H283" s="199">
        <v>248</v>
      </c>
      <c r="I283" s="219">
        <v>248</v>
      </c>
      <c r="J283" s="137" t="s">
        <v>639</v>
      </c>
      <c r="K283" s="124">
        <f t="shared" si="128"/>
        <v>65.5</v>
      </c>
      <c r="L283" s="125">
        <f t="shared" si="129"/>
        <v>0.35890410958904112</v>
      </c>
      <c r="M283" s="126" t="s">
        <v>556</v>
      </c>
      <c r="N283" s="338">
        <v>44214</v>
      </c>
      <c r="O283" s="54"/>
      <c r="P283" s="13"/>
      <c r="Q283" s="13"/>
      <c r="R283" s="324" t="s">
        <v>710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201">
        <v>157</v>
      </c>
      <c r="B284" s="202">
        <v>44140</v>
      </c>
      <c r="C284" s="202"/>
      <c r="D284" s="206" t="s">
        <v>321</v>
      </c>
      <c r="E284" s="203" t="s">
        <v>580</v>
      </c>
      <c r="F284" s="204" t="s">
        <v>825</v>
      </c>
      <c r="G284" s="203"/>
      <c r="H284" s="203"/>
      <c r="I284" s="224">
        <v>320</v>
      </c>
      <c r="J284" s="225" t="s">
        <v>558</v>
      </c>
      <c r="K284" s="225"/>
      <c r="L284" s="119"/>
      <c r="M284" s="226"/>
      <c r="N284" s="227"/>
      <c r="O284" s="13"/>
      <c r="P284" s="13"/>
      <c r="Q284" s="13"/>
      <c r="R284" s="324" t="s">
        <v>710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97">
        <v>158</v>
      </c>
      <c r="B285" s="198">
        <v>44140</v>
      </c>
      <c r="C285" s="198"/>
      <c r="D285" s="151" t="s">
        <v>461</v>
      </c>
      <c r="E285" s="199" t="s">
        <v>580</v>
      </c>
      <c r="F285" s="200">
        <v>925</v>
      </c>
      <c r="G285" s="199"/>
      <c r="H285" s="199">
        <v>1095</v>
      </c>
      <c r="I285" s="219">
        <v>1093</v>
      </c>
      <c r="J285" s="465" t="s">
        <v>829</v>
      </c>
      <c r="K285" s="124">
        <f t="shared" ref="K285" si="130">H285-F285</f>
        <v>170</v>
      </c>
      <c r="L285" s="125">
        <f t="shared" ref="L285" si="131">K285/F285</f>
        <v>0.18378378378378379</v>
      </c>
      <c r="M285" s="126" t="s">
        <v>556</v>
      </c>
      <c r="N285" s="338">
        <v>44201</v>
      </c>
      <c r="O285" s="13"/>
      <c r="P285" s="13"/>
      <c r="Q285" s="13"/>
      <c r="R285" s="324" t="s">
        <v>710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97">
        <v>159</v>
      </c>
      <c r="B286" s="198">
        <v>44140</v>
      </c>
      <c r="C286" s="198"/>
      <c r="D286" s="151" t="s">
        <v>336</v>
      </c>
      <c r="E286" s="199" t="s">
        <v>580</v>
      </c>
      <c r="F286" s="200">
        <v>332.5</v>
      </c>
      <c r="G286" s="199"/>
      <c r="H286" s="199">
        <v>393</v>
      </c>
      <c r="I286" s="219">
        <v>406</v>
      </c>
      <c r="J286" s="465" t="s">
        <v>892</v>
      </c>
      <c r="K286" s="124">
        <f t="shared" ref="K286" si="132">H286-F286</f>
        <v>60.5</v>
      </c>
      <c r="L286" s="125">
        <f t="shared" ref="L286" si="133">K286/F286</f>
        <v>0.18195488721804512</v>
      </c>
      <c r="M286" s="126" t="s">
        <v>556</v>
      </c>
      <c r="N286" s="338">
        <v>44256</v>
      </c>
      <c r="O286" s="13"/>
      <c r="P286" s="13"/>
      <c r="Q286" s="13"/>
      <c r="R286" s="324" t="s">
        <v>710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201">
        <v>160</v>
      </c>
      <c r="B287" s="202">
        <v>44141</v>
      </c>
      <c r="C287" s="202"/>
      <c r="D287" s="206" t="s">
        <v>465</v>
      </c>
      <c r="E287" s="203" t="s">
        <v>580</v>
      </c>
      <c r="F287" s="204" t="s">
        <v>826</v>
      </c>
      <c r="G287" s="203"/>
      <c r="H287" s="203"/>
      <c r="I287" s="224">
        <v>290</v>
      </c>
      <c r="J287" s="225" t="s">
        <v>558</v>
      </c>
      <c r="K287" s="225"/>
      <c r="L287" s="119"/>
      <c r="M287" s="226"/>
      <c r="N287" s="227"/>
      <c r="O287" s="13"/>
      <c r="P287" s="13"/>
      <c r="Q287" s="13"/>
      <c r="R287" s="324" t="s">
        <v>710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201">
        <v>161</v>
      </c>
      <c r="B288" s="202">
        <v>44187</v>
      </c>
      <c r="C288" s="202"/>
      <c r="D288" s="206" t="s">
        <v>754</v>
      </c>
      <c r="E288" s="203" t="s">
        <v>580</v>
      </c>
      <c r="F288" s="458" t="s">
        <v>828</v>
      </c>
      <c r="G288" s="203"/>
      <c r="H288" s="203"/>
      <c r="I288" s="224">
        <v>239</v>
      </c>
      <c r="J288" s="459" t="s">
        <v>558</v>
      </c>
      <c r="K288" s="225"/>
      <c r="L288" s="119"/>
      <c r="M288" s="226"/>
      <c r="N288" s="227"/>
      <c r="O288" s="13"/>
      <c r="P288" s="13"/>
      <c r="Q288" s="13"/>
      <c r="R288" s="324" t="s">
        <v>710</v>
      </c>
      <c r="S288" s="13"/>
      <c r="T288" s="13"/>
      <c r="U288" s="13"/>
      <c r="V288" s="13"/>
      <c r="W288" s="13"/>
      <c r="X288" s="13"/>
      <c r="Y288" s="13"/>
      <c r="Z288" s="13"/>
    </row>
    <row r="289" spans="1:18">
      <c r="A289" s="201">
        <v>162</v>
      </c>
      <c r="B289" s="202">
        <v>44258</v>
      </c>
      <c r="C289" s="202"/>
      <c r="D289" s="206" t="s">
        <v>758</v>
      </c>
      <c r="E289" s="203" t="s">
        <v>580</v>
      </c>
      <c r="F289" s="204" t="s">
        <v>786</v>
      </c>
      <c r="G289" s="203"/>
      <c r="H289" s="203"/>
      <c r="I289" s="224">
        <v>590</v>
      </c>
      <c r="J289" s="225" t="s">
        <v>558</v>
      </c>
      <c r="K289" s="225"/>
      <c r="L289" s="119"/>
      <c r="M289" s="323"/>
      <c r="N289" s="227"/>
      <c r="O289" s="13"/>
      <c r="P289" s="13"/>
      <c r="R289" s="324"/>
    </row>
    <row r="290" spans="1:18">
      <c r="A290" s="201"/>
      <c r="B290" s="202"/>
      <c r="C290" s="202"/>
      <c r="D290" s="206"/>
      <c r="E290" s="203"/>
      <c r="F290" s="204"/>
      <c r="G290" s="203"/>
      <c r="H290" s="203"/>
      <c r="I290" s="224"/>
      <c r="J290" s="225"/>
      <c r="K290" s="225"/>
      <c r="L290" s="119"/>
      <c r="M290" s="226"/>
      <c r="N290" s="227"/>
      <c r="O290" s="13"/>
      <c r="R290" s="228"/>
    </row>
    <row r="291" spans="1:18">
      <c r="A291" s="201"/>
      <c r="B291" s="202"/>
      <c r="C291" s="202"/>
      <c r="D291" s="206"/>
      <c r="E291" s="203"/>
      <c r="F291" s="204"/>
      <c r="G291" s="203"/>
      <c r="H291" s="203"/>
      <c r="I291" s="224"/>
      <c r="J291" s="225"/>
      <c r="K291" s="225"/>
      <c r="L291" s="119"/>
      <c r="M291" s="226"/>
      <c r="N291" s="227"/>
      <c r="O291" s="13"/>
      <c r="R291" s="228"/>
    </row>
    <row r="292" spans="1:18">
      <c r="A292" s="201"/>
      <c r="B292" s="202"/>
      <c r="C292" s="202"/>
      <c r="D292" s="206"/>
      <c r="E292" s="203"/>
      <c r="F292" s="204"/>
      <c r="G292" s="203"/>
      <c r="H292" s="203"/>
      <c r="I292" s="224"/>
      <c r="J292" s="225"/>
      <c r="K292" s="225"/>
      <c r="L292" s="119"/>
      <c r="M292" s="226"/>
      <c r="N292" s="227"/>
      <c r="O292" s="13"/>
      <c r="R292" s="228"/>
    </row>
    <row r="293" spans="1:18">
      <c r="A293" s="201"/>
      <c r="B293" s="192" t="s">
        <v>781</v>
      </c>
      <c r="O293" s="13"/>
      <c r="R293" s="228"/>
    </row>
    <row r="294" spans="1:18">
      <c r="R294" s="228"/>
    </row>
    <row r="295" spans="1:18">
      <c r="R295" s="228"/>
    </row>
    <row r="296" spans="1:18">
      <c r="R296" s="228"/>
    </row>
    <row r="297" spans="1:18">
      <c r="R297" s="228"/>
    </row>
    <row r="298" spans="1:18">
      <c r="R298" s="228"/>
    </row>
    <row r="299" spans="1:18">
      <c r="R299" s="228"/>
    </row>
    <row r="300" spans="1:18">
      <c r="R300" s="228"/>
    </row>
    <row r="310" spans="1:6">
      <c r="A310" s="207"/>
    </row>
    <row r="311" spans="1:6">
      <c r="A311" s="207"/>
      <c r="F311" s="460"/>
    </row>
    <row r="312" spans="1:6">
      <c r="A312" s="203"/>
    </row>
  </sheetData>
  <autoFilter ref="R1:R308"/>
  <mergeCells count="10">
    <mergeCell ref="A89:A90"/>
    <mergeCell ref="B89:B90"/>
    <mergeCell ref="J89:J90"/>
    <mergeCell ref="P56:P57"/>
    <mergeCell ref="A56:A57"/>
    <mergeCell ref="B56:B57"/>
    <mergeCell ref="J56:J57"/>
    <mergeCell ref="M56:M57"/>
    <mergeCell ref="N56:N57"/>
    <mergeCell ref="O56:O57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2021-03-10T02:18:19Z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