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F&amp;O)'!$R$1:$R$283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69" i="7"/>
  <c r="K69"/>
  <c r="L37"/>
  <c r="K37"/>
  <c r="M37" s="1"/>
  <c r="K68"/>
  <c r="M68" s="1"/>
  <c r="L15"/>
  <c r="K15"/>
  <c r="L53"/>
  <c r="K53"/>
  <c r="K49"/>
  <c r="L49"/>
  <c r="L48"/>
  <c r="M48" s="1"/>
  <c r="K48"/>
  <c r="L29"/>
  <c r="K29"/>
  <c r="L12"/>
  <c r="L35"/>
  <c r="K35"/>
  <c r="M35" s="1"/>
  <c r="L33"/>
  <c r="K33"/>
  <c r="L51"/>
  <c r="K51"/>
  <c r="K52"/>
  <c r="M52" s="1"/>
  <c r="L52"/>
  <c r="L30"/>
  <c r="K30"/>
  <c r="M30" s="1"/>
  <c r="L32"/>
  <c r="K32"/>
  <c r="L14"/>
  <c r="K14"/>
  <c r="L10"/>
  <c r="K10"/>
  <c r="K67"/>
  <c r="K66"/>
  <c r="M66" s="1"/>
  <c r="K50"/>
  <c r="L50"/>
  <c r="L31"/>
  <c r="K31"/>
  <c r="M31" s="1"/>
  <c r="L47"/>
  <c r="K47"/>
  <c r="M67"/>
  <c r="K12"/>
  <c r="L28"/>
  <c r="K28"/>
  <c r="M28" s="1"/>
  <c r="K65"/>
  <c r="M65" s="1"/>
  <c r="H11"/>
  <c r="K11" s="1"/>
  <c r="M11" s="1"/>
  <c r="K258"/>
  <c r="L258" s="1"/>
  <c r="K257"/>
  <c r="L257" s="1"/>
  <c r="L11"/>
  <c r="K260"/>
  <c r="L260" s="1"/>
  <c r="K255"/>
  <c r="L255" s="1"/>
  <c r="M7"/>
  <c r="F243"/>
  <c r="K243" s="1"/>
  <c r="L243" s="1"/>
  <c r="K244"/>
  <c r="L244"/>
  <c r="K235"/>
  <c r="L235"/>
  <c r="K238"/>
  <c r="L238" s="1"/>
  <c r="K246"/>
  <c r="L246" s="1"/>
  <c r="F237"/>
  <c r="F236"/>
  <c r="K236" s="1"/>
  <c r="L236" s="1"/>
  <c r="F234"/>
  <c r="K234"/>
  <c r="L234" s="1"/>
  <c r="F214"/>
  <c r="K214" s="1"/>
  <c r="L214" s="1"/>
  <c r="F166"/>
  <c r="K166" s="1"/>
  <c r="L166" s="1"/>
  <c r="K245"/>
  <c r="L245" s="1"/>
  <c r="K249"/>
  <c r="L249" s="1"/>
  <c r="K250"/>
  <c r="L250" s="1"/>
  <c r="K242"/>
  <c r="L242" s="1"/>
  <c r="K252"/>
  <c r="L252" s="1"/>
  <c r="K248"/>
  <c r="L248" s="1"/>
  <c r="K241"/>
  <c r="L241" s="1"/>
  <c r="K230"/>
  <c r="L230" s="1"/>
  <c r="K232"/>
  <c r="L232" s="1"/>
  <c r="K229"/>
  <c r="L229" s="1"/>
  <c r="K231"/>
  <c r="L231" s="1"/>
  <c r="K160"/>
  <c r="L160" s="1"/>
  <c r="K213"/>
  <c r="L213" s="1"/>
  <c r="K227"/>
  <c r="L227" s="1"/>
  <c r="K228"/>
  <c r="L228" s="1"/>
  <c r="K226"/>
  <c r="L226" s="1"/>
  <c r="K225"/>
  <c r="L225" s="1"/>
  <c r="K224"/>
  <c r="L224"/>
  <c r="K223"/>
  <c r="L223" s="1"/>
  <c r="K222"/>
  <c r="L222" s="1"/>
  <c r="K221"/>
  <c r="L221" s="1"/>
  <c r="K220"/>
  <c r="L220" s="1"/>
  <c r="K218"/>
  <c r="L218" s="1"/>
  <c r="K216"/>
  <c r="L216" s="1"/>
  <c r="K215"/>
  <c r="L215" s="1"/>
  <c r="K210"/>
  <c r="L210" s="1"/>
  <c r="K209"/>
  <c r="L209" s="1"/>
  <c r="K208"/>
  <c r="L208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6"/>
  <c r="L186" s="1"/>
  <c r="K184"/>
  <c r="L184" s="1"/>
  <c r="K182"/>
  <c r="L182" s="1"/>
  <c r="K181"/>
  <c r="L181" s="1"/>
  <c r="K180"/>
  <c r="L180" s="1"/>
  <c r="K178"/>
  <c r="L178" s="1"/>
  <c r="K177"/>
  <c r="L177" s="1"/>
  <c r="K176"/>
  <c r="L176" s="1"/>
  <c r="K175"/>
  <c r="K174"/>
  <c r="L174" s="1"/>
  <c r="K173"/>
  <c r="L173"/>
  <c r="K171"/>
  <c r="L171"/>
  <c r="K170"/>
  <c r="L170" s="1"/>
  <c r="K169"/>
  <c r="L169" s="1"/>
  <c r="K168"/>
  <c r="L168"/>
  <c r="K167"/>
  <c r="L167"/>
  <c r="H165"/>
  <c r="K165" s="1"/>
  <c r="L165" s="1"/>
  <c r="K162"/>
  <c r="L162" s="1"/>
  <c r="K161"/>
  <c r="L161" s="1"/>
  <c r="K159"/>
  <c r="L159" s="1"/>
  <c r="K158"/>
  <c r="L158" s="1"/>
  <c r="K155"/>
  <c r="L155" s="1"/>
  <c r="K154"/>
  <c r="L154" s="1"/>
  <c r="K153"/>
  <c r="L153" s="1"/>
  <c r="K152"/>
  <c r="L152" s="1"/>
  <c r="K151"/>
  <c r="L151" s="1"/>
  <c r="K150"/>
  <c r="L150" s="1"/>
  <c r="K149"/>
  <c r="L149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H131"/>
  <c r="K131" s="1"/>
  <c r="L131" s="1"/>
  <c r="F130"/>
  <c r="K130" s="1"/>
  <c r="L130" s="1"/>
  <c r="K129"/>
  <c r="L129" s="1"/>
  <c r="K128"/>
  <c r="L128" s="1"/>
  <c r="K127"/>
  <c r="L127" s="1"/>
  <c r="K126"/>
  <c r="L126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/>
  <c r="K109"/>
  <c r="L109" s="1"/>
  <c r="K108"/>
  <c r="L108" s="1"/>
  <c r="K107"/>
  <c r="L107" s="1"/>
  <c r="K106"/>
  <c r="L106" s="1"/>
  <c r="K105"/>
  <c r="L105" s="1"/>
  <c r="K104"/>
  <c r="L104" s="1"/>
  <c r="K103"/>
  <c r="L103" s="1"/>
  <c r="D7" i="6"/>
  <c r="K6" i="4"/>
  <c r="K6" i="3"/>
  <c r="L6" i="2"/>
  <c r="M15" i="7" l="1"/>
  <c r="M14"/>
  <c r="M10"/>
  <c r="M12"/>
  <c r="M32"/>
  <c r="M51"/>
  <c r="M33"/>
  <c r="M49"/>
  <c r="M53"/>
  <c r="M47"/>
  <c r="M50"/>
  <c r="M29"/>
</calcChain>
</file>

<file path=xl/sharedStrings.xml><?xml version="1.0" encoding="utf-8"?>
<sst xmlns="http://schemas.openxmlformats.org/spreadsheetml/2006/main" count="2434" uniqueCount="975">
  <si>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</si>
  <si>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</si>
  <si>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</si>
  <si>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</si>
  <si>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</si>
  <si>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</si>
  <si>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</si>
  <si>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</si>
  <si>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</si>
  <si>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</si>
  <si>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</si>
  <si>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</si>
  <si>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</si>
  <si>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</si>
  <si>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</si>
  <si>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</si>
  <si>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</si>
  <si>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</si>
  <si>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</si>
  <si>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</si>
  <si>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</si>
  <si>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</si>
  <si>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</si>
  <si>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</si>
  <si>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</si>
  <si>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</si>
  <si>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</si>
  <si>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</si>
  <si>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</si>
  <si>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</si>
  <si>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</si>
  <si>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</si>
  <si>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</si>
  <si>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</si>
  <si>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</si>
  <si>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</si>
  <si>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</si>
  <si>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</si>
  <si>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</si>
  <si>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</si>
  <si>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</si>
  <si>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</si>
  <si>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</si>
  <si>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</si>
  <si>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</si>
  <si>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</si>
  <si>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</si>
  <si>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</si>
  <si>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</si>
  <si>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</si>
  <si>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</si>
  <si>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</si>
  <si>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</si>
  <si>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</si>
  <si>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</si>
  <si>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</si>
  <si>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</si>
  <si>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</si>
  <si>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</si>
  <si>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</si>
  <si>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</si>
  <si>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</si>
  <si>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</si>
  <si>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</si>
  <si>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</si>
  <si>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</si>
  <si>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</si>
  <si>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</si>
  <si>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</si>
  <si>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</si>
  <si>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</si>
  <si>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</si>
  <si>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</si>
  <si>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</si>
  <si>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</si>
  <si>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</si>
  <si>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</si>
  <si>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</si>
  <si>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</si>
  <si>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</si>
  <si>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</si>
  <si>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</si>
  <si>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</si>
  <si>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</si>
  <si>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</si>
  <si>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</si>
  <si>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</si>
  <si>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</si>
  <si>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</si>
  <si>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</si>
  <si>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</si>
  <si>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</si>
  <si>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</si>
  <si>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</si>
  <si>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</si>
  <si>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</si>
  <si>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</si>
  <si>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</si>
  <si>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</si>
  <si>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</si>
  <si>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</si>
  <si>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</si>
  <si>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</si>
  <si>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</si>
  <si>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</si>
  <si>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</si>
  <si>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</si>
  <si>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</si>
  <si>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</si>
  <si>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</si>
  <si>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</si>
  <si>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</si>
  <si>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</si>
  <si>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</si>
  <si>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</si>
  <si>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</si>
  <si>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</si>
  <si>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</si>
  <si>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</si>
  <si>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</si>
  <si>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</si>
  <si>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</si>
  <si>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</si>
  <si>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</si>
  <si>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</si>
  <si>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</si>
  <si>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</si>
  <si>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</si>
  <si>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</si>
  <si>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</si>
  <si>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</si>
  <si>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</si>
  <si>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</si>
  <si>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</si>
  <si>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</si>
  <si>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</si>
  <si>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</si>
  <si>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</si>
  <si>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</si>
  <si>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</si>
  <si>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</si>
  <si>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</si>
  <si>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</si>
  <si>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</si>
  <si>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</si>
  <si>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</si>
  <si>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</si>
  <si>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</si>
  <si>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</si>
  <si>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</si>
  <si>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</si>
  <si>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</si>
  <si>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</si>
  <si>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</si>
  <si>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</si>
  <si>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</si>
  <si>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</si>
  <si>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</si>
  <si>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</si>
  <si>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</si>
  <si>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</si>
  <si>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</si>
  <si>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</si>
  <si>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</si>
  <si>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</si>
  <si>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</si>
  <si>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</si>
  <si>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</si>
  <si>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</si>
  <si>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</si>
  <si>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</si>
  <si>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</si>
  <si>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</si>
  <si>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</si>
  <si>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</si>
  <si>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</si>
  <si>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</si>
  <si>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</si>
  <si>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</si>
  <si>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</si>
  <si>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</si>
  <si>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</si>
  <si>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</si>
  <si>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</si>
  <si>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</si>
  <si>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</si>
  <si>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</si>
  <si>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</si>
  <si>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</si>
  <si>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</si>
  <si>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</si>
  <si>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</si>
  <si>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</si>
  <si>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</si>
  <si>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</si>
  <si>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</si>
  <si>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</si>
  <si>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</si>
  <si>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</si>
  <si>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</si>
  <si>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</si>
  <si>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</si>
  <si>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</si>
  <si>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</si>
  <si>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</si>
  <si>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</si>
  <si>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</si>
  <si>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</si>
  <si>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</si>
  <si>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</si>
  <si>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</si>
  <si>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</si>
  <si>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</si>
  <si>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</si>
  <si>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</si>
  <si>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</si>
  <si>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</si>
  <si>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</si>
  <si>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</si>
  <si>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</si>
  <si>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</si>
  <si>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</si>
  <si>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</si>
  <si>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</si>
  <si>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</si>
  <si>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</si>
  <si>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</si>
  <si>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</si>
  <si>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</si>
  <si>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</si>
  <si>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</si>
  <si>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</si>
  <si>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</si>
  <si>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</si>
  <si>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</si>
  <si>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</si>
  <si>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</si>
  <si>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</si>
  <si>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</si>
  <si>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</si>
  <si>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</si>
  <si>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</si>
  <si>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</si>
  <si>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</si>
  <si>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</si>
  <si>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</si>
  <si>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</si>
  <si>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</si>
  <si>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</si>
  <si>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</si>
  <si>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</si>
  <si>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</si>
  <si>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</si>
  <si>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</si>
  <si>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</si>
  <si>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</si>
  <si>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</si>
  <si>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</si>
  <si>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</si>
  <si>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</si>
  <si>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</si>
  <si>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</si>
  <si>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</si>
  <si>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</si>
  <si>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</si>
  <si>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</si>
  <si>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</si>
  <si>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</si>
  <si>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</si>
  <si>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</si>
  <si>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</si>
  <si>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</si>
  <si>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</si>
  <si>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</si>
  <si>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</si>
  <si>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</si>
  <si>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</si>
  <si>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</si>
  <si>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</si>
  <si>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</si>
  <si>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</si>
  <si>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</si>
  <si>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</si>
  <si>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</si>
  <si>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</si>
  <si>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</si>
  <si>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</si>
  <si>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</si>
  <si>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</si>
  <si>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</si>
  <si>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</si>
  <si>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</si>
  <si>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</si>
  <si>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</si>
  <si>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</si>
  <si>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</si>
  <si>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</si>
  <si>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</si>
  <si>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</si>
  <si>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</si>
  <si>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</si>
  <si>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</si>
  <si>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</si>
  <si>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</si>
  <si>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</si>
  <si>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</si>
  <si>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</si>
  <si>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</si>
  <si>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</si>
  <si>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</si>
  <si>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</si>
  <si>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</si>
  <si>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</si>
  <si>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</si>
  <si>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</si>
  <si>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</si>
  <si>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</si>
  <si>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</si>
  <si>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</si>
  <si>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</si>
  <si>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</si>
  <si>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</si>
  <si>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</si>
  <si>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</si>
  <si>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</si>
  <si>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</si>
  <si>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</si>
  <si>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</si>
  <si>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</si>
  <si>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</si>
  <si>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</si>
  <si>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</si>
  <si>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</si>
  <si>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</si>
  <si>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</si>
  <si>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</si>
  <si>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</si>
  <si>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</si>
  <si>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</si>
  <si>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</si>
  <si>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</si>
  <si>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</si>
  <si>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</si>
  <si>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</si>
  <si>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</si>
  <si>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</si>
  <si>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</si>
  <si>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</si>
  <si>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</si>
  <si>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</si>
  <si>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</si>
  <si>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</si>
  <si>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</si>
  <si>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</si>
  <si>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</si>
  <si>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</si>
  <si>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</si>
  <si>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</si>
  <si>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</si>
  <si>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</si>
  <si>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</si>
  <si>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</si>
  <si>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</si>
  <si>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</si>
  <si>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</si>
  <si>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</si>
  <si>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</si>
  <si>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</si>
  <si>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</si>
  <si>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</si>
  <si>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</si>
  <si>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</si>
  <si>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</si>
  <si>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</si>
  <si>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</si>
  <si>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</si>
  <si>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</si>
  <si>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</si>
  <si>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</si>
  <si>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</si>
  <si>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</si>
  <si>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</si>
  <si>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</si>
  <si>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</si>
  <si>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</si>
  <si>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</si>
  <si>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</si>
  <si>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</si>
  <si>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</si>
  <si>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</si>
  <si>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</si>
  <si>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</si>
  <si>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</si>
  <si>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</si>
  <si>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</si>
  <si>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</si>
  <si>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</si>
  <si>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</si>
  <si>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</si>
  <si>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</si>
  <si>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</si>
  <si>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</si>
  <si>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</si>
  <si>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</si>
  <si>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</si>
  <si>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</si>
  <si>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</si>
  <si>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</si>
  <si>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</si>
  <si>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</si>
  <si>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</si>
  <si>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</si>
  <si>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</si>
  <si>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</si>
  <si>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</si>
  <si>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</si>
  <si>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</si>
  <si>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</si>
  <si>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</si>
  <si>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</si>
  <si>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</si>
  <si>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</si>
  <si>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</si>
  <si>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</si>
  <si>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</si>
  <si>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</si>
  <si>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</si>
  <si>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</si>
  <si>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</si>
  <si>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</si>
  <si>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</si>
  <si>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</si>
  <si>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</si>
  <si>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</si>
  <si>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</si>
  <si>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</si>
  <si>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</si>
  <si>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</si>
  <si>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</si>
  <si>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</si>
  <si>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</si>
  <si>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</si>
  <si>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</si>
  <si>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</si>
  <si>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</si>
  <si>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</si>
  <si>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</si>
  <si>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</si>
  <si>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</si>
  <si>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</si>
  <si>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</si>
  <si>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</si>
  <si>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</si>
  <si>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</si>
  <si>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</si>
  <si>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</si>
  <si>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</si>
  <si>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</si>
  <si>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</si>
  <si>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</si>
  <si>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</si>
  <si>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</si>
  <si>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</si>
  <si>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</si>
  <si>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</si>
  <si>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</si>
  <si>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</si>
  <si>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</si>
  <si>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</si>
  <si>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</si>
  <si>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</si>
  <si>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</si>
  <si>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</si>
  <si>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</si>
  <si>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</si>
  <si>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</si>
  <si>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</si>
  <si>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</si>
  <si>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</si>
  <si>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</si>
  <si>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</si>
  <si>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</si>
  <si>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</si>
  <si>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</si>
  <si>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</si>
  <si>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</si>
  <si>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</si>
  <si>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</si>
  <si>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</si>
  <si>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</si>
  <si>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</si>
  <si>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</si>
  <si>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</si>
  <si>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</si>
  <si>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</si>
  <si>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</si>
  <si>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</si>
  <si>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</si>
  <si>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</si>
  <si>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</si>
  <si>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</si>
  <si>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</si>
  <si>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</si>
  <si>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</si>
  <si>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</si>
  <si>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</si>
  <si>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</si>
  <si>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</si>
  <si>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</si>
  <si>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</si>
  <si>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</si>
  <si>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</si>
  <si>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</si>
  <si>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</si>
  <si>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</si>
  <si>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</si>
  <si>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</si>
  <si>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</si>
  <si>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</si>
  <si>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</si>
  <si>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</si>
  <si>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</si>
  <si>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</si>
  <si>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</si>
  <si>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</si>
  <si>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</si>
  <si>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</si>
  <si>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</si>
  <si>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</si>
  <si>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</si>
  <si>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</si>
  <si>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</si>
  <si>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</si>
  <si>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</si>
  <si>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</si>
  <si>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</si>
  <si>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</si>
  <si>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</si>
  <si>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</si>
  <si>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</si>
  <si>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</si>
  <si>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</si>
  <si>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</si>
  <si>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</si>
  <si>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</si>
  <si>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</si>
  <si>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</si>
  <si>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</si>
  <si>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</si>
  <si>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</si>
  <si>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</si>
  <si>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</si>
  <si>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</si>
  <si>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</si>
  <si>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</si>
  <si>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</si>
  <si>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</si>
  <si>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</si>
  <si>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</si>
  <si>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</si>
  <si>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</si>
  <si>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</si>
  <si>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</si>
  <si>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</si>
  <si>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</si>
  <si>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</si>
  <si>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</si>
  <si>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</si>
  <si>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</si>
  <si>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</si>
  <si>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</si>
  <si>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</si>
  <si>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</si>
  <si>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</si>
  <si>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</si>
  <si>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</si>
  <si>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</si>
  <si>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</si>
  <si>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</si>
  <si>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</si>
  <si>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</si>
  <si>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</si>
  <si>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</si>
  <si>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</si>
  <si>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</si>
  <si>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</si>
  <si>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</si>
  <si>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</si>
  <si>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</si>
  <si>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</si>
  <si>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</si>
  <si>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</si>
  <si>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</si>
  <si>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</si>
  <si>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</si>
  <si>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</si>
  <si>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</si>
  <si>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</si>
  <si>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</si>
  <si>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</si>
  <si>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</si>
  <si>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</si>
  <si>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</si>
  <si>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</si>
  <si>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</si>
  <si>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</si>
  <si>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</si>
  <si>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</si>
  <si>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</si>
  <si>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</si>
  <si>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</si>
  <si>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</si>
  <si>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</si>
  <si>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</si>
  <si>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</si>
  <si>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</si>
  <si>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</si>
  <si>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</si>
  <si>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</si>
  <si>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</si>
  <si>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</si>
  <si>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</si>
  <si>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</si>
  <si>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</si>
  <si>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</si>
  <si>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</si>
  <si>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</si>
  <si>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</si>
  <si>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</si>
  <si>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</si>
  <si>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</si>
  <si>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</si>
  <si>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</si>
  <si>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</si>
  <si>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</si>
  <si>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</si>
  <si>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</si>
  <si>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</si>
  <si>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</si>
  <si>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</si>
  <si>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</si>
  <si>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</si>
  <si>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</si>
  <si>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</si>
  <si>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</si>
  <si>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</si>
  <si>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</si>
  <si>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</si>
  <si>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</si>
  <si>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</si>
  <si>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</si>
  <si>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</si>
  <si>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</si>
  <si>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</si>
  <si>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</si>
  <si>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</si>
  <si>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</si>
  <si>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</si>
  <si>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</si>
  <si>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</si>
  <si>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</si>
  <si>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</si>
  <si>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</si>
  <si>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</si>
  <si>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</si>
  <si>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</si>
  <si>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</si>
  <si>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</si>
  <si>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</si>
  <si>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</si>
  <si>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</si>
  <si>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</si>
  <si>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</si>
  <si>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</si>
  <si>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</si>
  <si>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</si>
  <si>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</si>
  <si>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</si>
  <si>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</si>
  <si>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</si>
  <si>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</si>
  <si>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</si>
  <si>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</si>
  <si>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</si>
  <si>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</si>
  <si>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</si>
  <si>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</si>
  <si>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</si>
  <si>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</si>
  <si>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</si>
  <si>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</si>
  <si>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</si>
  <si>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</si>
  <si>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</si>
  <si>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</si>
  <si>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</si>
  <si>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</si>
  <si>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</si>
  <si>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</si>
  <si>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</si>
  <si>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</si>
  <si>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</si>
  <si>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</si>
  <si>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</si>
  <si>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</si>
  <si>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</si>
  <si>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</si>
  <si>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</si>
  <si>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</si>
  <si>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</si>
  <si>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</si>
  <si>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</si>
  <si>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</si>
  <si>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</si>
  <si>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</si>
  <si>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</si>
  <si>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</si>
  <si>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</si>
  <si>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</si>
  <si>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</si>
  <si>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</si>
  <si>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</si>
  <si>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</si>
  <si>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</si>
  <si>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</si>
  <si>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</si>
  <si>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</si>
  <si>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</si>
  <si>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</si>
  <si>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</si>
  <si>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</si>
  <si>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</si>
  <si>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</si>
  <si>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</si>
  <si>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</si>
  <si>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</si>
  <si>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</si>
  <si>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</si>
  <si>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</si>
  <si>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</si>
  <si>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</si>
  <si>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</si>
  <si>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</si>
  <si>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</si>
  <si>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</si>
  <si>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</si>
  <si>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</si>
  <si>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</si>
  <si>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</si>
  <si>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</si>
  <si>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</si>
  <si>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</si>
  <si>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</si>
  <si>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</si>
  <si>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</si>
  <si>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</si>
  <si>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</si>
  <si>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</si>
  <si>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</si>
  <si>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</si>
  <si>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</si>
  <si>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</si>
  <si>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</si>
  <si>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</si>
  <si>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</si>
  <si>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</si>
  <si>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</si>
  <si>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</si>
  <si>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</si>
  <si>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</si>
  <si>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</si>
  <si>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</si>
  <si>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</si>
  <si>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</si>
  <si>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</si>
  <si>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</si>
  <si>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</si>
  <si>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</si>
  <si>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</si>
  <si>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</si>
  <si>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</si>
  <si>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</si>
  <si>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</si>
  <si>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</si>
  <si>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</si>
  <si>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</si>
  <si>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</si>
  <si>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</si>
  <si>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</si>
  <si>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</si>
  <si>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</si>
  <si>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</si>
  <si>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</si>
  <si>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</si>
  <si>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</si>
  <si>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</si>
  <si>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</si>
  <si>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</si>
  <si>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</si>
  <si>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</si>
  <si>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</si>
  <si>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</si>
  <si>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</si>
  <si>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</si>
  <si>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</si>
  <si>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</si>
  <si>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</si>
  <si>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</si>
  <si>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</si>
  <si>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</si>
  <si>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</si>
  <si>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</si>
  <si>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</si>
  <si>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</si>
  <si>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</si>
  <si>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</si>
  <si>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</si>
  <si>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</si>
  <si>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</si>
  <si>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</si>
  <si>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</si>
  <si>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</si>
  <si>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</si>
  <si>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</si>
  <si>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</si>
  <si>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</si>
  <si>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</si>
  <si>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</si>
  <si>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</si>
  <si>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</si>
  <si>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</si>
  <si>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</si>
  <si>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</si>
  <si>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</si>
  <si>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</si>
  <si>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</si>
  <si>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420-428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</si>
  <si>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</si>
  <si>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</si>
  <si>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</si>
  <si>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</si>
  <si>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</si>
  <si>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</si>
  <si>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</si>
  <si>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</si>
  <si>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</si>
  <si>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210-220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</si>
  <si>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</si>
  <si>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</si>
  <si>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</si>
  <si>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</si>
  <si>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</si>
  <si>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</si>
  <si>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</si>
  <si>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</si>
  <si>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</si>
  <si>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</si>
  <si>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</si>
  <si>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</si>
  <si>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</si>
  <si>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</si>
  <si>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</si>
  <si>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</si>
  <si>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</si>
  <si>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</si>
  <si>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</si>
  <si>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</si>
  <si>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</si>
  <si>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</si>
  <si>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</si>
  <si>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</si>
  <si>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</si>
  <si>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</si>
  <si>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</si>
  <si>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</si>
  <si>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470-474</t>
  </si>
  <si>
    <t>495-505</t>
  </si>
  <si>
    <t>AUROPHARMA FEB FUT</t>
  </si>
  <si>
    <t>SPACEAGE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</si>
  <si>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</si>
  <si>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</si>
  <si>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</si>
  <si>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</si>
  <si>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</si>
  <si>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</si>
  <si>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</si>
  <si>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</si>
  <si>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APOLLOTRI</t>
  </si>
  <si>
    <t>SAKET AGRAWAL</t>
  </si>
  <si>
    <t>AMJUMBO</t>
  </si>
  <si>
    <t>A and M Jumbo Bags Ltd</t>
  </si>
  <si>
    <t>JIGNESHKUMAR PARSOTTAMBHAI AMBALIA</t>
  </si>
  <si>
    <t>220-222</t>
  </si>
  <si>
    <t>Profit of Rs.10.5/-</t>
  </si>
  <si>
    <t>1750-1800</t>
  </si>
  <si>
    <t>Profit of Rs.160/-</t>
  </si>
  <si>
    <t>2200-2210</t>
  </si>
  <si>
    <t>2400-2500</t>
  </si>
  <si>
    <t>Part Profit of Rs.63.5/-</t>
  </si>
  <si>
    <t>Loss of Rs, 98/-</t>
  </si>
  <si>
    <t>Loss of Rs, 32.5/-</t>
  </si>
  <si>
    <t>JANUSCORP</t>
  </si>
  <si>
    <t>JAYESHKUMAR KANTILAL PATEL HUF</t>
  </si>
  <si>
    <t>DISHANT BHARATBHAI SHAH</t>
  </si>
  <si>
    <t>SAGARPROD</t>
  </si>
  <si>
    <t>RAHUL ANANTRAI MEHTA</t>
  </si>
  <si>
    <t>RAVI KHARWAD HUF</t>
  </si>
  <si>
    <t>JUMPNET</t>
  </si>
  <si>
    <t>Jump Networks Limited</t>
  </si>
  <si>
    <t>MAJESCO</t>
  </si>
  <si>
    <t>Majesco Limited</t>
  </si>
  <si>
    <t>VLS FINANCE LTD</t>
  </si>
  <si>
    <t>Profit of Rs.3.25-</t>
  </si>
  <si>
    <t xml:space="preserve">NIFTY 15200 CE 25-FEB </t>
  </si>
  <si>
    <t>200-205</t>
  </si>
  <si>
    <t>Loss of Rs, 52.5/-</t>
  </si>
  <si>
    <t>CBPL</t>
  </si>
  <si>
    <t>AMRUTLAL GORDHANDAS THOBHANI</t>
  </si>
  <si>
    <t>ELLORATRAD</t>
  </si>
  <si>
    <t>CHANDRIKABEN SAIJA</t>
  </si>
  <si>
    <t>HITECHWIND</t>
  </si>
  <si>
    <t>KABIRRAMAGARWAL</t>
  </si>
  <si>
    <t>MOHAMMEDMAAZSHABBIRAHMEDKOTHIWALE</t>
  </si>
  <si>
    <t>MANISH RAMESHBHAI PATEL</t>
  </si>
  <si>
    <t>KAPILRAJ</t>
  </si>
  <si>
    <t>SHASHIN HASMUKH SAVLA</t>
  </si>
  <si>
    <t>RUCHIT HARISH SAVLA</t>
  </si>
  <si>
    <t>OCTAVE</t>
  </si>
  <si>
    <t>SPARROW ASIA DIVERSIFIED OPP FUND</t>
  </si>
  <si>
    <t>LEMAN DIVERSIFIED FUND</t>
  </si>
  <si>
    <t>OZONEWORLD</t>
  </si>
  <si>
    <t>RAM MOONDRA</t>
  </si>
  <si>
    <t>PROFINC</t>
  </si>
  <si>
    <t>SMITI AGARWAL</t>
  </si>
  <si>
    <t>ROCKYRASIKLALVORA</t>
  </si>
  <si>
    <t>PREETI AGGARWAL</t>
  </si>
  <si>
    <t>NEW LEAINA INVESTMENTS LIMITED</t>
  </si>
  <si>
    <t>ANTIQUE SECURITIES PVT LTD.</t>
  </si>
  <si>
    <t>SMGOLD</t>
  </si>
  <si>
    <t>MEHUL KANUBHAI VAGHELA</t>
  </si>
  <si>
    <t>RAGHURAM SHIVRAM THAKKAR - HUF</t>
  </si>
  <si>
    <t>SANJEEV KUMAR GUNNAM</t>
  </si>
  <si>
    <t>SAILAJA VANGETI</t>
  </si>
  <si>
    <t>SURESH JAIN (HUF)</t>
  </si>
  <si>
    <t>JUBIN PREMJI GADA</t>
  </si>
  <si>
    <t>TRADEWELL CAPFIN PRIVATE LIMITED</t>
  </si>
  <si>
    <t>CONFIPET</t>
  </si>
  <si>
    <t>Confidence Petro Ind Ltd.</t>
  </si>
  <si>
    <t>Indiabulls Hsg Fin Ltd</t>
  </si>
  <si>
    <t>GRAVITON RESEARCH CAPITAL LLP</t>
  </si>
  <si>
    <t>JUMP TRADING FINANCIAL INDIA PRIVATE LIMITED</t>
  </si>
  <si>
    <t>TOWER RESEARCH CAPITAL MARKETS INDIA PRIVATE LIMITED</t>
  </si>
  <si>
    <t>POLE-ADS ADVERTISING PVT LTD</t>
  </si>
  <si>
    <t>SANCO</t>
  </si>
  <si>
    <t>Sanco Industries Ltd.</t>
  </si>
  <si>
    <t>SUNIL BHANDARI</t>
  </si>
  <si>
    <t>KUSH  GUPTA</t>
  </si>
  <si>
    <t>SYKES &amp; RAY EQUITIES (I) LTD</t>
  </si>
  <si>
    <t>VERTOZ</t>
  </si>
  <si>
    <t>Vertoz Advertising Ltd</t>
  </si>
  <si>
    <t>SHREE SHIVSHAKTI PROJECT CONSULTANT PRIVATE LIMITE</t>
  </si>
  <si>
    <t>ADORWELD</t>
  </si>
  <si>
    <t>Ador Welding Limited</t>
  </si>
  <si>
    <t>ITHOUGHTWEALTH ANALYTICS LLP</t>
  </si>
  <si>
    <t>BCP</t>
  </si>
  <si>
    <t>B.C. Power Controls Ltd</t>
  </si>
  <si>
    <t>AMOD HARICHANDRA MULYE</t>
  </si>
  <si>
    <t>KIA CAPITAL</t>
  </si>
  <si>
    <t>NEW WORLD CAPITAL</t>
  </si>
  <si>
    <t>MAWANASUG</t>
  </si>
  <si>
    <t>Mawana Sugars Limited</t>
  </si>
  <si>
    <t>CHHEDA ASHOK BHAWANJI</t>
  </si>
  <si>
    <t>SANWARIA</t>
  </si>
  <si>
    <t>Sanwaria Consumer Ltd.</t>
  </si>
  <si>
    <t>SHRINATHJI DALL MILLS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</si>
</sst>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6" xfId="0" applyFont="1" applyFill="1" applyBorder="1" applyAlignment="1">
      <alignment horizontal="center" vertical="center"/>
    </xf>
    <xf numFmtId="170" fontId="7" fillId="0" borderId="36" xfId="0" applyNumberFormat="1" applyFont="1" applyFill="1" applyBorder="1" applyAlignment="1">
      <alignment horizontal="center" vertical="center"/>
    </xf>
    <xf numFmtId="164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50" fillId="45" borderId="36" xfId="0" applyFont="1" applyFill="1" applyBorder="1"/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0" fontId="0" fillId="45" borderId="36" xfId="0" applyFill="1" applyBorder="1" applyAlignment="1">
      <alignment horizontal="center"/>
    </xf>
    <xf numFmtId="166" fontId="0" fillId="45" borderId="36" xfId="0" applyNumberFormat="1" applyFill="1" applyBorder="1" applyAlignment="1">
      <alignment horizontal="center" vertical="center"/>
    </xf>
    <xf numFmtId="0" fontId="0" fillId="45" borderId="36" xfId="0" applyFill="1" applyBorder="1" applyAlignment="1">
      <alignment horizontal="center" vertical="center"/>
    </xf>
    <xf numFmtId="16" fontId="7" fillId="45" borderId="36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0" fontId="47" fillId="2" borderId="39" xfId="0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47" fillId="58" borderId="39" xfId="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0" fillId="58" borderId="36" xfId="0" applyFont="1" applyFill="1" applyBorder="1" applyAlignment="1">
      <alignment horizontal="center" vertical="center"/>
    </xf>
    <xf numFmtId="16" fontId="49" fillId="45" borderId="36" xfId="0" applyNumberFormat="1" applyFont="1" applyFill="1" applyBorder="1" applyAlignment="1">
      <alignment horizontal="center" vertical="center"/>
    </xf>
    <xf numFmtId="1" fontId="0" fillId="45" borderId="36" xfId="0" applyNumberForma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6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16" fontId="7" fillId="45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164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47" fillId="59" borderId="38" xfId="0" applyFont="1" applyFill="1" applyBorder="1" applyAlignment="1">
      <alignment horizontal="center" vertical="center"/>
    </xf>
    <xf numFmtId="0" fontId="7" fillId="59" borderId="38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6" fontId="49" fillId="5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66" fontId="47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center" vertical="center"/>
    </xf>
    <xf numFmtId="16" fontId="49" fillId="58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7" fillId="2" borderId="37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19"/>
      <c r="B2" s="320"/>
      <c r="C2" s="319"/>
      <c r="D2" s="319"/>
      <c r="E2" s="319"/>
      <c r="F2" s="319"/>
      <c r="G2" s="319"/>
      <c r="H2" s="321"/>
      <c r="I2" s="335"/>
      <c r="J2" s="335"/>
      <c r="K2" s="335"/>
      <c r="L2" s="267"/>
    </row>
    <row r="3" spans="1:12">
      <c r="A3" s="319"/>
      <c r="B3" s="320"/>
      <c r="C3" s="319"/>
      <c r="D3" s="319"/>
      <c r="E3" s="319"/>
      <c r="F3" s="319"/>
      <c r="G3" s="319"/>
      <c r="H3" s="321"/>
      <c r="I3" s="335"/>
      <c r="J3" s="335"/>
      <c r="K3" s="335"/>
      <c r="L3" s="267"/>
    </row>
    <row r="4" spans="1:12">
      <c r="A4" s="319"/>
      <c r="B4" s="320"/>
      <c r="C4" s="319"/>
      <c r="D4" s="319"/>
      <c r="E4" s="319"/>
      <c r="F4" s="319"/>
      <c r="G4" s="319"/>
      <c r="H4" s="321"/>
      <c r="I4" s="335"/>
      <c r="J4" s="335"/>
      <c r="K4" s="335"/>
      <c r="L4" s="267"/>
    </row>
    <row r="5" spans="1:12" s="50" customFormat="1">
      <c r="A5" s="85"/>
      <c r="B5" s="322"/>
      <c r="C5" s="85"/>
      <c r="D5" s="85"/>
      <c r="E5" s="85"/>
      <c r="F5" s="85"/>
      <c r="G5" s="85"/>
      <c r="H5" s="322"/>
    </row>
    <row r="6" spans="1:12" s="50" customFormat="1">
      <c r="A6" s="85"/>
      <c r="B6" s="322"/>
      <c r="C6" s="85"/>
      <c r="D6" s="85"/>
      <c r="E6" s="85"/>
      <c r="F6" s="85"/>
      <c r="G6" s="85"/>
      <c r="H6" s="322"/>
    </row>
    <row r="7" spans="1:12" s="50" customFormat="1">
      <c r="A7" s="85"/>
      <c r="B7" s="322"/>
      <c r="C7" s="85"/>
      <c r="D7" s="85"/>
      <c r="E7" s="85"/>
      <c r="F7" s="85"/>
      <c r="G7" s="85"/>
      <c r="H7" s="322"/>
    </row>
    <row r="8" spans="1:12" s="50" customFormat="1">
      <c r="A8" s="85"/>
      <c r="B8" s="322"/>
      <c r="C8" s="85"/>
      <c r="D8" s="85"/>
      <c r="E8" s="85"/>
      <c r="F8" s="85"/>
      <c r="G8" s="85"/>
      <c r="H8" s="322"/>
    </row>
    <row r="10" spans="1:12" ht="15.75">
      <c r="B10" s="275">
        <v>44238</v>
      </c>
      <c r="C10" s="323"/>
      <c r="E10" s="324"/>
    </row>
    <row r="11" spans="1:12">
      <c r="B11" s="275"/>
      <c r="C11" s="325"/>
    </row>
    <row r="12" spans="1:12">
      <c r="B12" s="326" t="s">
        <v>1</v>
      </c>
      <c r="C12" s="271" t="s">
        <v>2</v>
      </c>
      <c r="D12" s="326" t="s">
        <v>3</v>
      </c>
    </row>
    <row r="13" spans="1:12">
      <c r="B13" s="327">
        <v>1</v>
      </c>
      <c r="C13" s="328" t="s">
        <v>4</v>
      </c>
      <c r="D13" s="329" t="s">
        <v>5</v>
      </c>
    </row>
    <row r="14" spans="1:12">
      <c r="B14" s="327">
        <v>2</v>
      </c>
      <c r="C14" s="328" t="s">
        <v>6</v>
      </c>
      <c r="D14" s="329" t="s">
        <v>7</v>
      </c>
    </row>
    <row r="15" spans="1:12">
      <c r="B15" s="330">
        <v>3</v>
      </c>
      <c r="C15" s="331" t="s">
        <v>8</v>
      </c>
      <c r="D15" s="329" t="s">
        <v>9</v>
      </c>
    </row>
    <row r="16" spans="1:12">
      <c r="B16" s="118">
        <v>4</v>
      </c>
      <c r="C16" s="332" t="s">
        <v>10</v>
      </c>
      <c r="D16" s="333" t="s">
        <v>11</v>
      </c>
    </row>
    <row r="17" spans="2:11">
      <c r="B17" s="118">
        <v>5</v>
      </c>
      <c r="C17" s="332" t="s">
        <v>12</v>
      </c>
      <c r="D17" s="334"/>
    </row>
    <row r="25" spans="2:11">
      <c r="E25" s="40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6" sqref="C6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6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</row>
    <row r="4" spans="1:16" ht="6.75" customHeight="1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</row>
    <row r="5" spans="1:16" ht="24" customHeight="1">
      <c r="M5" s="255" t="s">
        <v>14</v>
      </c>
    </row>
    <row r="6" spans="1:16" ht="16.5" customHeight="1" thickBot="1">
      <c r="A6" s="295" t="s">
        <v>15</v>
      </c>
      <c r="B6" s="295"/>
      <c r="L6" s="275">
        <f>Main!B10</f>
        <v>44238</v>
      </c>
      <c r="M6" s="275"/>
    </row>
    <row r="7" spans="1:16" ht="10.5" hidden="1" customHeight="1">
      <c r="K7" s="275"/>
      <c r="L7" s="275"/>
      <c r="M7" s="275"/>
    </row>
    <row r="8" spans="1:16" ht="13.5" hidden="1" customHeight="1">
      <c r="A8" s="309"/>
      <c r="B8" s="309"/>
      <c r="K8" s="275"/>
      <c r="L8" s="275"/>
      <c r="M8" s="275"/>
    </row>
    <row r="9" spans="1:16" ht="27.75" customHeight="1" thickBot="1">
      <c r="A9" s="565" t="s">
        <v>16</v>
      </c>
      <c r="B9" s="567" t="s">
        <v>17</v>
      </c>
      <c r="C9" s="567" t="s">
        <v>18</v>
      </c>
      <c r="D9" s="567" t="s">
        <v>840</v>
      </c>
      <c r="E9" s="269" t="s">
        <v>19</v>
      </c>
      <c r="F9" s="269" t="s">
        <v>20</v>
      </c>
      <c r="G9" s="562" t="s">
        <v>21</v>
      </c>
      <c r="H9" s="563"/>
      <c r="I9" s="564"/>
      <c r="J9" s="562" t="s">
        <v>22</v>
      </c>
      <c r="K9" s="563"/>
      <c r="L9" s="564"/>
      <c r="M9" s="269"/>
      <c r="N9" s="276"/>
      <c r="O9" s="276"/>
      <c r="P9" s="276"/>
    </row>
    <row r="10" spans="1:16" ht="59.25" customHeight="1">
      <c r="A10" s="566"/>
      <c r="B10" s="568" t="s">
        <v>17</v>
      </c>
      <c r="C10" s="568"/>
      <c r="D10" s="568"/>
      <c r="E10" s="270" t="s">
        <v>23</v>
      </c>
      <c r="F10" s="270" t="s">
        <v>23</v>
      </c>
      <c r="G10" s="271" t="s">
        <v>24</v>
      </c>
      <c r="H10" s="271" t="s">
        <v>25</v>
      </c>
      <c r="I10" s="271" t="s">
        <v>26</v>
      </c>
      <c r="J10" s="271" t="s">
        <v>27</v>
      </c>
      <c r="K10" s="271" t="s">
        <v>28</v>
      </c>
      <c r="L10" s="271" t="s">
        <v>29</v>
      </c>
      <c r="M10" s="271" t="s">
        <v>30</v>
      </c>
      <c r="N10" s="278" t="s">
        <v>31</v>
      </c>
      <c r="O10" s="278" t="s">
        <v>32</v>
      </c>
      <c r="P10" s="313" t="s">
        <v>33</v>
      </c>
    </row>
    <row r="11" spans="1:16" ht="15">
      <c r="A11" s="272">
        <v>1</v>
      </c>
      <c r="B11" s="382" t="s">
        <v>34</v>
      </c>
      <c r="C11" s="500" t="s">
        <v>35</v>
      </c>
      <c r="D11" s="501">
        <v>44252</v>
      </c>
      <c r="E11" s="298">
        <v>35875.4</v>
      </c>
      <c r="F11" s="298">
        <v>35863.716666666667</v>
      </c>
      <c r="G11" s="310">
        <v>35474.433333333334</v>
      </c>
      <c r="H11" s="310">
        <v>35073.466666666667</v>
      </c>
      <c r="I11" s="310">
        <v>34684.183333333334</v>
      </c>
      <c r="J11" s="310">
        <v>36264.683333333334</v>
      </c>
      <c r="K11" s="310">
        <v>36653.966666666674</v>
      </c>
      <c r="L11" s="310">
        <v>37054.933333333334</v>
      </c>
      <c r="M11" s="297">
        <v>36253</v>
      </c>
      <c r="N11" s="297">
        <v>35462.75</v>
      </c>
      <c r="O11" s="498">
        <v>1713800</v>
      </c>
      <c r="P11" s="499">
        <v>-3.1573594021501124E-2</v>
      </c>
    </row>
    <row r="12" spans="1:16" ht="15">
      <c r="A12" s="272">
        <v>2</v>
      </c>
      <c r="B12" s="382" t="s">
        <v>34</v>
      </c>
      <c r="C12" s="500" t="s">
        <v>36</v>
      </c>
      <c r="D12" s="501">
        <v>44252</v>
      </c>
      <c r="E12" s="311">
        <v>15119.55</v>
      </c>
      <c r="F12" s="311">
        <v>15091.183333333334</v>
      </c>
      <c r="G12" s="312">
        <v>15012.366666666669</v>
      </c>
      <c r="H12" s="312">
        <v>14905.183333333334</v>
      </c>
      <c r="I12" s="312">
        <v>14826.366666666669</v>
      </c>
      <c r="J12" s="312">
        <v>15198.366666666669</v>
      </c>
      <c r="K12" s="312">
        <v>15277.183333333334</v>
      </c>
      <c r="L12" s="312">
        <v>15384.366666666669</v>
      </c>
      <c r="M12" s="299">
        <v>15170</v>
      </c>
      <c r="N12" s="299">
        <v>14984</v>
      </c>
      <c r="O12" s="314">
        <v>12178125</v>
      </c>
      <c r="P12" s="315">
        <v>-4.2131213894101632E-3</v>
      </c>
    </row>
    <row r="13" spans="1:16" ht="15">
      <c r="A13" s="272">
        <v>3</v>
      </c>
      <c r="B13" s="382" t="s">
        <v>34</v>
      </c>
      <c r="C13" s="500" t="s">
        <v>838</v>
      </c>
      <c r="D13" s="501">
        <v>44252</v>
      </c>
      <c r="E13" s="445">
        <v>16931.849999999999</v>
      </c>
      <c r="F13" s="445">
        <v>16904.850000000002</v>
      </c>
      <c r="G13" s="446">
        <v>16787.000000000004</v>
      </c>
      <c r="H13" s="446">
        <v>16642.150000000001</v>
      </c>
      <c r="I13" s="446">
        <v>16524.300000000003</v>
      </c>
      <c r="J13" s="446">
        <v>17049.700000000004</v>
      </c>
      <c r="K13" s="446">
        <v>17167.550000000003</v>
      </c>
      <c r="L13" s="446">
        <v>17312.400000000005</v>
      </c>
      <c r="M13" s="447">
        <v>17022.7</v>
      </c>
      <c r="N13" s="447">
        <v>16760</v>
      </c>
      <c r="O13" s="448">
        <v>30400</v>
      </c>
      <c r="P13" s="449">
        <v>-2.1879021879021878E-2</v>
      </c>
    </row>
    <row r="14" spans="1:16" ht="15">
      <c r="A14" s="272">
        <v>4</v>
      </c>
      <c r="B14" s="402" t="s">
        <v>39</v>
      </c>
      <c r="C14" s="500" t="s">
        <v>736</v>
      </c>
      <c r="D14" s="501">
        <v>44252</v>
      </c>
      <c r="E14" s="311">
        <v>1208.3</v>
      </c>
      <c r="F14" s="311">
        <v>1217.0666666666666</v>
      </c>
      <c r="G14" s="312">
        <v>1193.2833333333333</v>
      </c>
      <c r="H14" s="312">
        <v>1178.2666666666667</v>
      </c>
      <c r="I14" s="312">
        <v>1154.4833333333333</v>
      </c>
      <c r="J14" s="312">
        <v>1232.0833333333333</v>
      </c>
      <c r="K14" s="312">
        <v>1255.8666666666666</v>
      </c>
      <c r="L14" s="312">
        <v>1270.8833333333332</v>
      </c>
      <c r="M14" s="299">
        <v>1240.8499999999999</v>
      </c>
      <c r="N14" s="299">
        <v>1202.05</v>
      </c>
      <c r="O14" s="314">
        <v>623900</v>
      </c>
      <c r="P14" s="315">
        <v>1.5916955017301039E-2</v>
      </c>
    </row>
    <row r="15" spans="1:16" ht="15">
      <c r="A15" s="272">
        <v>5</v>
      </c>
      <c r="B15" s="382" t="s">
        <v>37</v>
      </c>
      <c r="C15" s="500" t="s">
        <v>38</v>
      </c>
      <c r="D15" s="501">
        <v>44252</v>
      </c>
      <c r="E15" s="311">
        <v>1764.2</v>
      </c>
      <c r="F15" s="311">
        <v>1772.2166666666665</v>
      </c>
      <c r="G15" s="312">
        <v>1739.9833333333329</v>
      </c>
      <c r="H15" s="312">
        <v>1715.7666666666664</v>
      </c>
      <c r="I15" s="312">
        <v>1683.5333333333328</v>
      </c>
      <c r="J15" s="312">
        <v>1796.4333333333329</v>
      </c>
      <c r="K15" s="312">
        <v>1828.6666666666665</v>
      </c>
      <c r="L15" s="312">
        <v>1852.883333333333</v>
      </c>
      <c r="M15" s="299">
        <v>1804.45</v>
      </c>
      <c r="N15" s="299">
        <v>1748</v>
      </c>
      <c r="O15" s="314">
        <v>3647000</v>
      </c>
      <c r="P15" s="315">
        <v>9.0121058137797042E-2</v>
      </c>
    </row>
    <row r="16" spans="1:16" ht="15">
      <c r="A16" s="272">
        <v>6</v>
      </c>
      <c r="B16" s="382" t="s">
        <v>39</v>
      </c>
      <c r="C16" s="500" t="s">
        <v>40</v>
      </c>
      <c r="D16" s="501">
        <v>44252</v>
      </c>
      <c r="E16" s="311">
        <v>652.25</v>
      </c>
      <c r="F16" s="311">
        <v>643.2166666666667</v>
      </c>
      <c r="G16" s="312">
        <v>632.03333333333342</v>
      </c>
      <c r="H16" s="312">
        <v>611.81666666666672</v>
      </c>
      <c r="I16" s="312">
        <v>600.63333333333344</v>
      </c>
      <c r="J16" s="312">
        <v>663.43333333333339</v>
      </c>
      <c r="K16" s="312">
        <v>674.61666666666679</v>
      </c>
      <c r="L16" s="312">
        <v>694.83333333333337</v>
      </c>
      <c r="M16" s="299">
        <v>654.4</v>
      </c>
      <c r="N16" s="299">
        <v>623</v>
      </c>
      <c r="O16" s="314">
        <v>17518000</v>
      </c>
      <c r="P16" s="315">
        <v>2.744868035190616E-2</v>
      </c>
    </row>
    <row r="17" spans="1:16" ht="15">
      <c r="A17" s="272">
        <v>7</v>
      </c>
      <c r="B17" s="382" t="s">
        <v>39</v>
      </c>
      <c r="C17" s="500" t="s">
        <v>41</v>
      </c>
      <c r="D17" s="501">
        <v>44252</v>
      </c>
      <c r="E17" s="311">
        <v>579.6</v>
      </c>
      <c r="F17" s="311">
        <v>573.91666666666663</v>
      </c>
      <c r="G17" s="312">
        <v>558.23333333333323</v>
      </c>
      <c r="H17" s="312">
        <v>536.86666666666656</v>
      </c>
      <c r="I17" s="312">
        <v>521.18333333333317</v>
      </c>
      <c r="J17" s="312">
        <v>595.2833333333333</v>
      </c>
      <c r="K17" s="312">
        <v>610.9666666666667</v>
      </c>
      <c r="L17" s="312">
        <v>632.33333333333337</v>
      </c>
      <c r="M17" s="299">
        <v>589.6</v>
      </c>
      <c r="N17" s="299">
        <v>552.54999999999995</v>
      </c>
      <c r="O17" s="314">
        <v>49795000</v>
      </c>
      <c r="P17" s="315">
        <v>0.11124748939968757</v>
      </c>
    </row>
    <row r="18" spans="1:16" ht="15">
      <c r="A18" s="272">
        <v>8</v>
      </c>
      <c r="B18" s="382" t="s">
        <v>43</v>
      </c>
      <c r="C18" s="500" t="s">
        <v>44</v>
      </c>
      <c r="D18" s="501">
        <v>44252</v>
      </c>
      <c r="E18" s="311">
        <v>990.2</v>
      </c>
      <c r="F18" s="311">
        <v>982.11666666666667</v>
      </c>
      <c r="G18" s="312">
        <v>971.23333333333335</v>
      </c>
      <c r="H18" s="312">
        <v>952.26666666666665</v>
      </c>
      <c r="I18" s="312">
        <v>941.38333333333333</v>
      </c>
      <c r="J18" s="312">
        <v>1001.0833333333334</v>
      </c>
      <c r="K18" s="312">
        <v>1011.9666666666668</v>
      </c>
      <c r="L18" s="312">
        <v>1030.9333333333334</v>
      </c>
      <c r="M18" s="299">
        <v>993</v>
      </c>
      <c r="N18" s="299">
        <v>963.15</v>
      </c>
      <c r="O18" s="314">
        <v>2124000</v>
      </c>
      <c r="P18" s="315">
        <v>-1.4385150812064965E-2</v>
      </c>
    </row>
    <row r="19" spans="1:16" ht="15">
      <c r="A19" s="272">
        <v>9</v>
      </c>
      <c r="B19" s="382" t="s">
        <v>37</v>
      </c>
      <c r="C19" s="500" t="s">
        <v>45</v>
      </c>
      <c r="D19" s="501">
        <v>44252</v>
      </c>
      <c r="E19" s="311">
        <v>272.95</v>
      </c>
      <c r="F19" s="311">
        <v>274.5333333333333</v>
      </c>
      <c r="G19" s="312">
        <v>270.41666666666663</v>
      </c>
      <c r="H19" s="312">
        <v>267.88333333333333</v>
      </c>
      <c r="I19" s="312">
        <v>263.76666666666665</v>
      </c>
      <c r="J19" s="312">
        <v>277.06666666666661</v>
      </c>
      <c r="K19" s="312">
        <v>281.18333333333328</v>
      </c>
      <c r="L19" s="312">
        <v>283.71666666666658</v>
      </c>
      <c r="M19" s="299">
        <v>278.64999999999998</v>
      </c>
      <c r="N19" s="299">
        <v>272</v>
      </c>
      <c r="O19" s="314">
        <v>20697000</v>
      </c>
      <c r="P19" s="315">
        <v>1.5454813070356196E-2</v>
      </c>
    </row>
    <row r="20" spans="1:16" ht="15">
      <c r="A20" s="272">
        <v>10</v>
      </c>
      <c r="B20" s="382" t="s">
        <v>39</v>
      </c>
      <c r="C20" s="500" t="s">
        <v>46</v>
      </c>
      <c r="D20" s="501">
        <v>44252</v>
      </c>
      <c r="E20" s="311">
        <v>2769.8</v>
      </c>
      <c r="F20" s="311">
        <v>2783.5500000000006</v>
      </c>
      <c r="G20" s="312">
        <v>2741.5500000000011</v>
      </c>
      <c r="H20" s="312">
        <v>2713.3000000000006</v>
      </c>
      <c r="I20" s="312">
        <v>2671.3000000000011</v>
      </c>
      <c r="J20" s="312">
        <v>2811.8000000000011</v>
      </c>
      <c r="K20" s="312">
        <v>2853.8</v>
      </c>
      <c r="L20" s="312">
        <v>2882.0500000000011</v>
      </c>
      <c r="M20" s="299">
        <v>2825.55</v>
      </c>
      <c r="N20" s="299">
        <v>2755.3</v>
      </c>
      <c r="O20" s="314">
        <v>1421000</v>
      </c>
      <c r="P20" s="315">
        <v>4.3701799485861184E-2</v>
      </c>
    </row>
    <row r="21" spans="1:16" ht="15">
      <c r="A21" s="272">
        <v>11</v>
      </c>
      <c r="B21" s="382" t="s">
        <v>43</v>
      </c>
      <c r="C21" s="500" t="s">
        <v>47</v>
      </c>
      <c r="D21" s="501">
        <v>44252</v>
      </c>
      <c r="E21" s="311">
        <v>250.25</v>
      </c>
      <c r="F21" s="311">
        <v>248.04999999999998</v>
      </c>
      <c r="G21" s="312">
        <v>243.69999999999996</v>
      </c>
      <c r="H21" s="312">
        <v>237.14999999999998</v>
      </c>
      <c r="I21" s="312">
        <v>232.79999999999995</v>
      </c>
      <c r="J21" s="312">
        <v>254.59999999999997</v>
      </c>
      <c r="K21" s="312">
        <v>258.95</v>
      </c>
      <c r="L21" s="312">
        <v>265.5</v>
      </c>
      <c r="M21" s="299">
        <v>252.4</v>
      </c>
      <c r="N21" s="299">
        <v>241.5</v>
      </c>
      <c r="O21" s="314">
        <v>16980000</v>
      </c>
      <c r="P21" s="315">
        <v>3.2532684706597752E-2</v>
      </c>
    </row>
    <row r="22" spans="1:16" ht="15">
      <c r="A22" s="272">
        <v>12</v>
      </c>
      <c r="B22" s="382" t="s">
        <v>43</v>
      </c>
      <c r="C22" s="500" t="s">
        <v>48</v>
      </c>
      <c r="D22" s="501">
        <v>44252</v>
      </c>
      <c r="E22" s="311">
        <v>134.44999999999999</v>
      </c>
      <c r="F22" s="311">
        <v>133.99999999999997</v>
      </c>
      <c r="G22" s="312">
        <v>132.14999999999995</v>
      </c>
      <c r="H22" s="312">
        <v>129.84999999999997</v>
      </c>
      <c r="I22" s="312">
        <v>127.99999999999994</v>
      </c>
      <c r="J22" s="312">
        <v>136.29999999999995</v>
      </c>
      <c r="K22" s="312">
        <v>138.14999999999998</v>
      </c>
      <c r="L22" s="312">
        <v>140.44999999999996</v>
      </c>
      <c r="M22" s="299">
        <v>135.85</v>
      </c>
      <c r="N22" s="299">
        <v>131.69999999999999</v>
      </c>
      <c r="O22" s="314">
        <v>41373000</v>
      </c>
      <c r="P22" s="315">
        <v>5.1704415465568518E-2</v>
      </c>
    </row>
    <row r="23" spans="1:16" ht="15">
      <c r="A23" s="272">
        <v>13</v>
      </c>
      <c r="B23" s="382" t="s">
        <v>49</v>
      </c>
      <c r="C23" s="500" t="s">
        <v>50</v>
      </c>
      <c r="D23" s="501">
        <v>44252</v>
      </c>
      <c r="E23" s="311">
        <v>2514.3000000000002</v>
      </c>
      <c r="F23" s="311">
        <v>2516.7333333333331</v>
      </c>
      <c r="G23" s="312">
        <v>2474.6166666666663</v>
      </c>
      <c r="H23" s="312">
        <v>2434.9333333333334</v>
      </c>
      <c r="I23" s="312">
        <v>2392.8166666666666</v>
      </c>
      <c r="J23" s="312">
        <v>2556.4166666666661</v>
      </c>
      <c r="K23" s="312">
        <v>2598.5333333333328</v>
      </c>
      <c r="L23" s="312">
        <v>2638.2166666666658</v>
      </c>
      <c r="M23" s="299">
        <v>2558.85</v>
      </c>
      <c r="N23" s="299">
        <v>2477.0500000000002</v>
      </c>
      <c r="O23" s="314">
        <v>6456600</v>
      </c>
      <c r="P23" s="315">
        <v>-0.10970464135021098</v>
      </c>
    </row>
    <row r="24" spans="1:16" ht="15">
      <c r="A24" s="272">
        <v>14</v>
      </c>
      <c r="B24" s="382" t="s">
        <v>51</v>
      </c>
      <c r="C24" s="500" t="s">
        <v>52</v>
      </c>
      <c r="D24" s="501">
        <v>44252</v>
      </c>
      <c r="E24" s="311">
        <v>969.95</v>
      </c>
      <c r="F24" s="311">
        <v>965.48333333333323</v>
      </c>
      <c r="G24" s="312">
        <v>950.66666666666652</v>
      </c>
      <c r="H24" s="312">
        <v>931.38333333333333</v>
      </c>
      <c r="I24" s="312">
        <v>916.56666666666661</v>
      </c>
      <c r="J24" s="312">
        <v>984.76666666666642</v>
      </c>
      <c r="K24" s="312">
        <v>999.58333333333326</v>
      </c>
      <c r="L24" s="312">
        <v>1018.8666666666663</v>
      </c>
      <c r="M24" s="299">
        <v>980.3</v>
      </c>
      <c r="N24" s="299">
        <v>946.2</v>
      </c>
      <c r="O24" s="314">
        <v>9637550</v>
      </c>
      <c r="P24" s="315">
        <v>-1.021361815754339E-2</v>
      </c>
    </row>
    <row r="25" spans="1:16" ht="15">
      <c r="A25" s="272">
        <v>15</v>
      </c>
      <c r="B25" s="382" t="s">
        <v>53</v>
      </c>
      <c r="C25" s="500" t="s">
        <v>54</v>
      </c>
      <c r="D25" s="501">
        <v>44252</v>
      </c>
      <c r="E25" s="311">
        <v>737.1</v>
      </c>
      <c r="F25" s="311">
        <v>737.75</v>
      </c>
      <c r="G25" s="312">
        <v>726.75</v>
      </c>
      <c r="H25" s="312">
        <v>716.4</v>
      </c>
      <c r="I25" s="312">
        <v>705.4</v>
      </c>
      <c r="J25" s="312">
        <v>748.1</v>
      </c>
      <c r="K25" s="312">
        <v>759.1</v>
      </c>
      <c r="L25" s="312">
        <v>769.45</v>
      </c>
      <c r="M25" s="299">
        <v>748.75</v>
      </c>
      <c r="N25" s="299">
        <v>727.4</v>
      </c>
      <c r="O25" s="314">
        <v>46716000</v>
      </c>
      <c r="P25" s="315">
        <v>-2.0899876763662884E-2</v>
      </c>
    </row>
    <row r="26" spans="1:16" ht="15">
      <c r="A26" s="272">
        <v>16</v>
      </c>
      <c r="B26" s="382" t="s">
        <v>43</v>
      </c>
      <c r="C26" s="500" t="s">
        <v>55</v>
      </c>
      <c r="D26" s="501">
        <v>44252</v>
      </c>
      <c r="E26" s="311">
        <v>4171.95</v>
      </c>
      <c r="F26" s="311">
        <v>4173.4333333333334</v>
      </c>
      <c r="G26" s="312">
        <v>4118.0166666666664</v>
      </c>
      <c r="H26" s="312">
        <v>4064.083333333333</v>
      </c>
      <c r="I26" s="312">
        <v>4008.6666666666661</v>
      </c>
      <c r="J26" s="312">
        <v>4227.3666666666668</v>
      </c>
      <c r="K26" s="312">
        <v>4282.7833333333328</v>
      </c>
      <c r="L26" s="312">
        <v>4336.7166666666672</v>
      </c>
      <c r="M26" s="299">
        <v>4228.8500000000004</v>
      </c>
      <c r="N26" s="299">
        <v>4119.5</v>
      </c>
      <c r="O26" s="314">
        <v>1770500</v>
      </c>
      <c r="P26" s="315">
        <v>1.7090334625879649E-2</v>
      </c>
    </row>
    <row r="27" spans="1:16" ht="15">
      <c r="A27" s="272">
        <v>17</v>
      </c>
      <c r="B27" s="382" t="s">
        <v>56</v>
      </c>
      <c r="C27" s="500" t="s">
        <v>57</v>
      </c>
      <c r="D27" s="501">
        <v>44252</v>
      </c>
      <c r="E27" s="311">
        <v>10264.9</v>
      </c>
      <c r="F27" s="311">
        <v>10205.733333333332</v>
      </c>
      <c r="G27" s="312">
        <v>10001.816666666664</v>
      </c>
      <c r="H27" s="312">
        <v>9738.7333333333318</v>
      </c>
      <c r="I27" s="312">
        <v>9534.8166666666639</v>
      </c>
      <c r="J27" s="312">
        <v>10468.816666666664</v>
      </c>
      <c r="K27" s="312">
        <v>10672.733333333332</v>
      </c>
      <c r="L27" s="312">
        <v>10935.816666666664</v>
      </c>
      <c r="M27" s="299">
        <v>10409.65</v>
      </c>
      <c r="N27" s="299">
        <v>9942.65</v>
      </c>
      <c r="O27" s="314">
        <v>762625</v>
      </c>
      <c r="P27" s="315">
        <v>5.6450216450216452E-2</v>
      </c>
    </row>
    <row r="28" spans="1:16" ht="15">
      <c r="A28" s="272">
        <v>18</v>
      </c>
      <c r="B28" s="382" t="s">
        <v>56</v>
      </c>
      <c r="C28" s="500" t="s">
        <v>58</v>
      </c>
      <c r="D28" s="501">
        <v>44252</v>
      </c>
      <c r="E28" s="311">
        <v>5504.95</v>
      </c>
      <c r="F28" s="311">
        <v>5481.7333333333336</v>
      </c>
      <c r="G28" s="312">
        <v>5434.4666666666672</v>
      </c>
      <c r="H28" s="312">
        <v>5363.9833333333336</v>
      </c>
      <c r="I28" s="312">
        <v>5316.7166666666672</v>
      </c>
      <c r="J28" s="312">
        <v>5552.2166666666672</v>
      </c>
      <c r="K28" s="312">
        <v>5599.4833333333336</v>
      </c>
      <c r="L28" s="312">
        <v>5669.9666666666672</v>
      </c>
      <c r="M28" s="299">
        <v>5529</v>
      </c>
      <c r="N28" s="299">
        <v>5411.25</v>
      </c>
      <c r="O28" s="314">
        <v>4042000</v>
      </c>
      <c r="P28" s="315">
        <v>1.4940364092906467E-2</v>
      </c>
    </row>
    <row r="29" spans="1:16" ht="15">
      <c r="A29" s="272">
        <v>19</v>
      </c>
      <c r="B29" s="382" t="s">
        <v>43</v>
      </c>
      <c r="C29" s="500" t="s">
        <v>59</v>
      </c>
      <c r="D29" s="501">
        <v>44252</v>
      </c>
      <c r="E29" s="311">
        <v>1651.7</v>
      </c>
      <c r="F29" s="311">
        <v>1657.5666666666666</v>
      </c>
      <c r="G29" s="312">
        <v>1625.1333333333332</v>
      </c>
      <c r="H29" s="312">
        <v>1598.5666666666666</v>
      </c>
      <c r="I29" s="312">
        <v>1566.1333333333332</v>
      </c>
      <c r="J29" s="312">
        <v>1684.1333333333332</v>
      </c>
      <c r="K29" s="312">
        <v>1716.5666666666666</v>
      </c>
      <c r="L29" s="312">
        <v>1743.1333333333332</v>
      </c>
      <c r="M29" s="299">
        <v>1690</v>
      </c>
      <c r="N29" s="299">
        <v>1631</v>
      </c>
      <c r="O29" s="314">
        <v>2882800</v>
      </c>
      <c r="P29" s="315">
        <v>9.9633811412877638E-2</v>
      </c>
    </row>
    <row r="30" spans="1:16" ht="15">
      <c r="A30" s="272">
        <v>20</v>
      </c>
      <c r="B30" s="382" t="s">
        <v>53</v>
      </c>
      <c r="C30" s="500" t="s">
        <v>230</v>
      </c>
      <c r="D30" s="501">
        <v>44252</v>
      </c>
      <c r="E30" s="311">
        <v>331.25</v>
      </c>
      <c r="F30" s="311">
        <v>328.51666666666665</v>
      </c>
      <c r="G30" s="312">
        <v>323.23333333333329</v>
      </c>
      <c r="H30" s="312">
        <v>315.21666666666664</v>
      </c>
      <c r="I30" s="312">
        <v>309.93333333333328</v>
      </c>
      <c r="J30" s="312">
        <v>336.5333333333333</v>
      </c>
      <c r="K30" s="312">
        <v>341.81666666666661</v>
      </c>
      <c r="L30" s="312">
        <v>349.83333333333331</v>
      </c>
      <c r="M30" s="299">
        <v>333.8</v>
      </c>
      <c r="N30" s="299">
        <v>320.5</v>
      </c>
      <c r="O30" s="314">
        <v>27725400</v>
      </c>
      <c r="P30" s="315">
        <v>-3.5580282054599559E-3</v>
      </c>
    </row>
    <row r="31" spans="1:16" ht="15">
      <c r="A31" s="272">
        <v>21</v>
      </c>
      <c r="B31" s="382" t="s">
        <v>53</v>
      </c>
      <c r="C31" s="500" t="s">
        <v>60</v>
      </c>
      <c r="D31" s="501">
        <v>44252</v>
      </c>
      <c r="E31" s="311">
        <v>79.25</v>
      </c>
      <c r="F31" s="311">
        <v>79.150000000000006</v>
      </c>
      <c r="G31" s="312">
        <v>77.500000000000014</v>
      </c>
      <c r="H31" s="312">
        <v>75.750000000000014</v>
      </c>
      <c r="I31" s="312">
        <v>74.100000000000023</v>
      </c>
      <c r="J31" s="312">
        <v>80.900000000000006</v>
      </c>
      <c r="K31" s="312">
        <v>82.549999999999983</v>
      </c>
      <c r="L31" s="312">
        <v>84.3</v>
      </c>
      <c r="M31" s="299">
        <v>80.8</v>
      </c>
      <c r="N31" s="299">
        <v>77.400000000000006</v>
      </c>
      <c r="O31" s="314">
        <v>81888300</v>
      </c>
      <c r="P31" s="315">
        <v>3.4589800443458982E-2</v>
      </c>
    </row>
    <row r="32" spans="1:16" ht="15">
      <c r="A32" s="272">
        <v>22</v>
      </c>
      <c r="B32" s="382" t="s">
        <v>49</v>
      </c>
      <c r="C32" s="500" t="s">
        <v>62</v>
      </c>
      <c r="D32" s="501">
        <v>44252</v>
      </c>
      <c r="E32" s="311">
        <v>1574.95</v>
      </c>
      <c r="F32" s="311">
        <v>1571.0666666666668</v>
      </c>
      <c r="G32" s="312">
        <v>1556.4833333333336</v>
      </c>
      <c r="H32" s="312">
        <v>1538.0166666666667</v>
      </c>
      <c r="I32" s="312">
        <v>1523.4333333333334</v>
      </c>
      <c r="J32" s="312">
        <v>1589.5333333333338</v>
      </c>
      <c r="K32" s="312">
        <v>1604.1166666666672</v>
      </c>
      <c r="L32" s="312">
        <v>1622.5833333333339</v>
      </c>
      <c r="M32" s="299">
        <v>1585.65</v>
      </c>
      <c r="N32" s="299">
        <v>1552.6</v>
      </c>
      <c r="O32" s="314">
        <v>1625800</v>
      </c>
      <c r="P32" s="315">
        <v>3.8650737877723121E-2</v>
      </c>
    </row>
    <row r="33" spans="1:16" ht="15">
      <c r="A33" s="272">
        <v>23</v>
      </c>
      <c r="B33" s="382" t="s">
        <v>63</v>
      </c>
      <c r="C33" s="500" t="s">
        <v>64</v>
      </c>
      <c r="D33" s="501">
        <v>44252</v>
      </c>
      <c r="E33" s="311">
        <v>140.55000000000001</v>
      </c>
      <c r="F33" s="311">
        <v>140.63333333333335</v>
      </c>
      <c r="G33" s="312">
        <v>138.3666666666667</v>
      </c>
      <c r="H33" s="312">
        <v>136.18333333333334</v>
      </c>
      <c r="I33" s="312">
        <v>133.91666666666669</v>
      </c>
      <c r="J33" s="312">
        <v>142.81666666666672</v>
      </c>
      <c r="K33" s="312">
        <v>145.08333333333337</v>
      </c>
      <c r="L33" s="312">
        <v>147.26666666666674</v>
      </c>
      <c r="M33" s="299">
        <v>142.9</v>
      </c>
      <c r="N33" s="299">
        <v>138.44999999999999</v>
      </c>
      <c r="O33" s="314">
        <v>29951600</v>
      </c>
      <c r="P33" s="315">
        <v>-4.4606060606060607E-2</v>
      </c>
    </row>
    <row r="34" spans="1:16" ht="15">
      <c r="A34" s="272">
        <v>24</v>
      </c>
      <c r="B34" s="382" t="s">
        <v>49</v>
      </c>
      <c r="C34" s="500" t="s">
        <v>65</v>
      </c>
      <c r="D34" s="501">
        <v>44252</v>
      </c>
      <c r="E34" s="311">
        <v>764.3</v>
      </c>
      <c r="F34" s="311">
        <v>767.9</v>
      </c>
      <c r="G34" s="312">
        <v>743.4</v>
      </c>
      <c r="H34" s="312">
        <v>722.5</v>
      </c>
      <c r="I34" s="312">
        <v>698</v>
      </c>
      <c r="J34" s="312">
        <v>788.8</v>
      </c>
      <c r="K34" s="312">
        <v>813.3</v>
      </c>
      <c r="L34" s="312">
        <v>834.19999999999993</v>
      </c>
      <c r="M34" s="299">
        <v>792.4</v>
      </c>
      <c r="N34" s="299">
        <v>747</v>
      </c>
      <c r="O34" s="314">
        <v>3580500</v>
      </c>
      <c r="P34" s="315">
        <v>0.13572923935799022</v>
      </c>
    </row>
    <row r="35" spans="1:16" ht="15">
      <c r="A35" s="272">
        <v>25</v>
      </c>
      <c r="B35" s="382" t="s">
        <v>43</v>
      </c>
      <c r="C35" s="500" t="s">
        <v>66</v>
      </c>
      <c r="D35" s="501">
        <v>44252</v>
      </c>
      <c r="E35" s="311">
        <v>659.2</v>
      </c>
      <c r="F35" s="311">
        <v>653.56666666666672</v>
      </c>
      <c r="G35" s="312">
        <v>644.68333333333339</v>
      </c>
      <c r="H35" s="312">
        <v>630.16666666666663</v>
      </c>
      <c r="I35" s="312">
        <v>621.2833333333333</v>
      </c>
      <c r="J35" s="312">
        <v>668.08333333333348</v>
      </c>
      <c r="K35" s="312">
        <v>676.96666666666692</v>
      </c>
      <c r="L35" s="312">
        <v>691.48333333333358</v>
      </c>
      <c r="M35" s="299">
        <v>662.45</v>
      </c>
      <c r="N35" s="299">
        <v>639.04999999999995</v>
      </c>
      <c r="O35" s="314">
        <v>6036000</v>
      </c>
      <c r="P35" s="315">
        <v>2.6792549119673385E-2</v>
      </c>
    </row>
    <row r="36" spans="1:16" ht="15">
      <c r="A36" s="272">
        <v>26</v>
      </c>
      <c r="B36" s="382" t="s">
        <v>67</v>
      </c>
      <c r="C36" s="500" t="s">
        <v>68</v>
      </c>
      <c r="D36" s="501">
        <v>44252</v>
      </c>
      <c r="E36" s="311">
        <v>591.04999999999995</v>
      </c>
      <c r="F36" s="311">
        <v>594.35</v>
      </c>
      <c r="G36" s="312">
        <v>578.70000000000005</v>
      </c>
      <c r="H36" s="312">
        <v>566.35</v>
      </c>
      <c r="I36" s="312">
        <v>550.70000000000005</v>
      </c>
      <c r="J36" s="312">
        <v>606.70000000000005</v>
      </c>
      <c r="K36" s="312">
        <v>622.34999999999991</v>
      </c>
      <c r="L36" s="312">
        <v>634.70000000000005</v>
      </c>
      <c r="M36" s="299">
        <v>610</v>
      </c>
      <c r="N36" s="299">
        <v>582</v>
      </c>
      <c r="O36" s="314">
        <v>104281638</v>
      </c>
      <c r="P36" s="315">
        <v>-3.3885516342559249E-2</v>
      </c>
    </row>
    <row r="37" spans="1:16" ht="15">
      <c r="A37" s="272">
        <v>27</v>
      </c>
      <c r="B37" s="382" t="s">
        <v>63</v>
      </c>
      <c r="C37" s="500" t="s">
        <v>69</v>
      </c>
      <c r="D37" s="501">
        <v>44252</v>
      </c>
      <c r="E37" s="311">
        <v>38.4</v>
      </c>
      <c r="F37" s="311">
        <v>38.316666666666663</v>
      </c>
      <c r="G37" s="312">
        <v>37.333333333333329</v>
      </c>
      <c r="H37" s="312">
        <v>36.266666666666666</v>
      </c>
      <c r="I37" s="312">
        <v>35.283333333333331</v>
      </c>
      <c r="J37" s="312">
        <v>39.383333333333326</v>
      </c>
      <c r="K37" s="312">
        <v>40.36666666666666</v>
      </c>
      <c r="L37" s="312">
        <v>41.433333333333323</v>
      </c>
      <c r="M37" s="299">
        <v>39.299999999999997</v>
      </c>
      <c r="N37" s="299">
        <v>37.25</v>
      </c>
      <c r="O37" s="314">
        <v>122976000</v>
      </c>
      <c r="P37" s="315">
        <v>-3.8107752956636008E-2</v>
      </c>
    </row>
    <row r="38" spans="1:16" ht="15">
      <c r="A38" s="272">
        <v>28</v>
      </c>
      <c r="B38" s="382" t="s">
        <v>51</v>
      </c>
      <c r="C38" s="500" t="s">
        <v>70</v>
      </c>
      <c r="D38" s="501">
        <v>44252</v>
      </c>
      <c r="E38" s="311">
        <v>409.95</v>
      </c>
      <c r="F38" s="311">
        <v>407.33333333333331</v>
      </c>
      <c r="G38" s="312">
        <v>403.16666666666663</v>
      </c>
      <c r="H38" s="312">
        <v>396.38333333333333</v>
      </c>
      <c r="I38" s="312">
        <v>392.21666666666664</v>
      </c>
      <c r="J38" s="312">
        <v>414.11666666666662</v>
      </c>
      <c r="K38" s="312">
        <v>418.28333333333325</v>
      </c>
      <c r="L38" s="312">
        <v>425.06666666666661</v>
      </c>
      <c r="M38" s="299">
        <v>411.5</v>
      </c>
      <c r="N38" s="299">
        <v>400.55</v>
      </c>
      <c r="O38" s="314">
        <v>16047100</v>
      </c>
      <c r="P38" s="315">
        <v>-5.1393609789259005E-2</v>
      </c>
    </row>
    <row r="39" spans="1:16" ht="15">
      <c r="A39" s="272">
        <v>29</v>
      </c>
      <c r="B39" s="382" t="s">
        <v>43</v>
      </c>
      <c r="C39" s="500" t="s">
        <v>71</v>
      </c>
      <c r="D39" s="501">
        <v>44252</v>
      </c>
      <c r="E39" s="311">
        <v>16370.05</v>
      </c>
      <c r="F39" s="311">
        <v>16334.85</v>
      </c>
      <c r="G39" s="312">
        <v>16151.2</v>
      </c>
      <c r="H39" s="312">
        <v>15932.35</v>
      </c>
      <c r="I39" s="312">
        <v>15748.7</v>
      </c>
      <c r="J39" s="312">
        <v>16553.7</v>
      </c>
      <c r="K39" s="312">
        <v>16737.349999999999</v>
      </c>
      <c r="L39" s="312">
        <v>16956.2</v>
      </c>
      <c r="M39" s="299">
        <v>16518.5</v>
      </c>
      <c r="N39" s="299">
        <v>16116</v>
      </c>
      <c r="O39" s="314">
        <v>96800</v>
      </c>
      <c r="P39" s="315">
        <v>6.7254685777287757E-2</v>
      </c>
    </row>
    <row r="40" spans="1:16" ht="15">
      <c r="A40" s="272">
        <v>30</v>
      </c>
      <c r="B40" s="382" t="s">
        <v>72</v>
      </c>
      <c r="C40" s="500" t="s">
        <v>73</v>
      </c>
      <c r="D40" s="501">
        <v>44252</v>
      </c>
      <c r="E40" s="311">
        <v>401.7</v>
      </c>
      <c r="F40" s="311">
        <v>402.41666666666669</v>
      </c>
      <c r="G40" s="312">
        <v>394.38333333333338</v>
      </c>
      <c r="H40" s="312">
        <v>387.06666666666672</v>
      </c>
      <c r="I40" s="312">
        <v>379.03333333333342</v>
      </c>
      <c r="J40" s="312">
        <v>409.73333333333335</v>
      </c>
      <c r="K40" s="312">
        <v>417.76666666666665</v>
      </c>
      <c r="L40" s="312">
        <v>425.08333333333331</v>
      </c>
      <c r="M40" s="299">
        <v>410.45</v>
      </c>
      <c r="N40" s="299">
        <v>395.1</v>
      </c>
      <c r="O40" s="314">
        <v>24033600</v>
      </c>
      <c r="P40" s="315">
        <v>-4.3993736484975021E-3</v>
      </c>
    </row>
    <row r="41" spans="1:16" ht="15">
      <c r="A41" s="272">
        <v>31</v>
      </c>
      <c r="B41" s="382" t="s">
        <v>49</v>
      </c>
      <c r="C41" s="500" t="s">
        <v>74</v>
      </c>
      <c r="D41" s="501">
        <v>44252</v>
      </c>
      <c r="E41" s="311">
        <v>3439.85</v>
      </c>
      <c r="F41" s="311">
        <v>3450.0499999999997</v>
      </c>
      <c r="G41" s="312">
        <v>3413.2999999999993</v>
      </c>
      <c r="H41" s="312">
        <v>3386.7499999999995</v>
      </c>
      <c r="I41" s="312">
        <v>3349.9999999999991</v>
      </c>
      <c r="J41" s="312">
        <v>3476.5999999999995</v>
      </c>
      <c r="K41" s="312">
        <v>3513.3500000000004</v>
      </c>
      <c r="L41" s="312">
        <v>3539.8999999999996</v>
      </c>
      <c r="M41" s="299">
        <v>3486.8</v>
      </c>
      <c r="N41" s="299">
        <v>3423.5</v>
      </c>
      <c r="O41" s="314">
        <v>2936400</v>
      </c>
      <c r="P41" s="315">
        <v>6.3527707352408549E-2</v>
      </c>
    </row>
    <row r="42" spans="1:16" ht="15">
      <c r="A42" s="272">
        <v>32</v>
      </c>
      <c r="B42" s="382" t="s">
        <v>51</v>
      </c>
      <c r="C42" s="500" t="s">
        <v>75</v>
      </c>
      <c r="D42" s="501">
        <v>44252</v>
      </c>
      <c r="E42" s="311">
        <v>471.85</v>
      </c>
      <c r="F42" s="311">
        <v>469.16666666666669</v>
      </c>
      <c r="G42" s="312">
        <v>464.88333333333338</v>
      </c>
      <c r="H42" s="312">
        <v>457.91666666666669</v>
      </c>
      <c r="I42" s="312">
        <v>453.63333333333338</v>
      </c>
      <c r="J42" s="312">
        <v>476.13333333333338</v>
      </c>
      <c r="K42" s="312">
        <v>480.41666666666669</v>
      </c>
      <c r="L42" s="312">
        <v>487.38333333333338</v>
      </c>
      <c r="M42" s="299">
        <v>473.45</v>
      </c>
      <c r="N42" s="299">
        <v>462.2</v>
      </c>
      <c r="O42" s="314">
        <v>11987800</v>
      </c>
      <c r="P42" s="315">
        <v>-9.6328607778989467E-3</v>
      </c>
    </row>
    <row r="43" spans="1:16" ht="15">
      <c r="A43" s="272">
        <v>33</v>
      </c>
      <c r="B43" s="382" t="s">
        <v>53</v>
      </c>
      <c r="C43" s="500" t="s">
        <v>76</v>
      </c>
      <c r="D43" s="501">
        <v>44252</v>
      </c>
      <c r="E43" s="311">
        <v>161.35</v>
      </c>
      <c r="F43" s="311">
        <v>159.16666666666666</v>
      </c>
      <c r="G43" s="312">
        <v>156.43333333333331</v>
      </c>
      <c r="H43" s="312">
        <v>151.51666666666665</v>
      </c>
      <c r="I43" s="312">
        <v>148.7833333333333</v>
      </c>
      <c r="J43" s="312">
        <v>164.08333333333331</v>
      </c>
      <c r="K43" s="312">
        <v>166.81666666666666</v>
      </c>
      <c r="L43" s="312">
        <v>171.73333333333332</v>
      </c>
      <c r="M43" s="299">
        <v>161.9</v>
      </c>
      <c r="N43" s="299">
        <v>154.25</v>
      </c>
      <c r="O43" s="314">
        <v>58816800</v>
      </c>
      <c r="P43" s="315">
        <v>-4.5695485286053735E-3</v>
      </c>
    </row>
    <row r="44" spans="1:16" ht="15">
      <c r="A44" s="272">
        <v>34</v>
      </c>
      <c r="B44" s="382" t="s">
        <v>56</v>
      </c>
      <c r="C44" s="500" t="s">
        <v>81</v>
      </c>
      <c r="D44" s="501">
        <v>44252</v>
      </c>
      <c r="E44" s="311">
        <v>469.6</v>
      </c>
      <c r="F44" s="311">
        <v>466.08333333333331</v>
      </c>
      <c r="G44" s="312">
        <v>459.16666666666663</v>
      </c>
      <c r="H44" s="312">
        <v>448.73333333333329</v>
      </c>
      <c r="I44" s="312">
        <v>441.81666666666661</v>
      </c>
      <c r="J44" s="312">
        <v>476.51666666666665</v>
      </c>
      <c r="K44" s="312">
        <v>483.43333333333328</v>
      </c>
      <c r="L44" s="312">
        <v>493.86666666666667</v>
      </c>
      <c r="M44" s="299">
        <v>473</v>
      </c>
      <c r="N44" s="299">
        <v>455.65</v>
      </c>
      <c r="O44" s="314">
        <v>5595000</v>
      </c>
      <c r="P44" s="315">
        <v>1.958997722095672E-2</v>
      </c>
    </row>
    <row r="45" spans="1:16" ht="15">
      <c r="A45" s="272">
        <v>35</v>
      </c>
      <c r="B45" s="382" t="s">
        <v>51</v>
      </c>
      <c r="C45" s="500" t="s">
        <v>82</v>
      </c>
      <c r="D45" s="501">
        <v>44252</v>
      </c>
      <c r="E45" s="311">
        <v>865.15</v>
      </c>
      <c r="F45" s="311">
        <v>859.05000000000007</v>
      </c>
      <c r="G45" s="312">
        <v>849.60000000000014</v>
      </c>
      <c r="H45" s="312">
        <v>834.05000000000007</v>
      </c>
      <c r="I45" s="312">
        <v>824.60000000000014</v>
      </c>
      <c r="J45" s="312">
        <v>874.60000000000014</v>
      </c>
      <c r="K45" s="312">
        <v>884.05000000000018</v>
      </c>
      <c r="L45" s="312">
        <v>899.60000000000014</v>
      </c>
      <c r="M45" s="299">
        <v>868.5</v>
      </c>
      <c r="N45" s="299">
        <v>843.5</v>
      </c>
      <c r="O45" s="314">
        <v>12994800</v>
      </c>
      <c r="P45" s="315">
        <v>-2.0004000800160032E-4</v>
      </c>
    </row>
    <row r="46" spans="1:16" ht="15">
      <c r="A46" s="272">
        <v>36</v>
      </c>
      <c r="B46" s="382" t="s">
        <v>39</v>
      </c>
      <c r="C46" s="500" t="s">
        <v>83</v>
      </c>
      <c r="D46" s="501">
        <v>44252</v>
      </c>
      <c r="E46" s="311">
        <v>138.80000000000001</v>
      </c>
      <c r="F46" s="311">
        <v>138.78333333333333</v>
      </c>
      <c r="G46" s="312">
        <v>137.06666666666666</v>
      </c>
      <c r="H46" s="312">
        <v>135.33333333333334</v>
      </c>
      <c r="I46" s="312">
        <v>133.61666666666667</v>
      </c>
      <c r="J46" s="312">
        <v>140.51666666666665</v>
      </c>
      <c r="K46" s="312">
        <v>142.23333333333329</v>
      </c>
      <c r="L46" s="312">
        <v>143.96666666666664</v>
      </c>
      <c r="M46" s="299">
        <v>140.5</v>
      </c>
      <c r="N46" s="299">
        <v>137.05000000000001</v>
      </c>
      <c r="O46" s="314">
        <v>32050200</v>
      </c>
      <c r="P46" s="315">
        <v>-3.9159378671191746E-3</v>
      </c>
    </row>
    <row r="47" spans="1:16" ht="15">
      <c r="A47" s="272">
        <v>37</v>
      </c>
      <c r="B47" s="402" t="s">
        <v>106</v>
      </c>
      <c r="C47" s="500" t="s">
        <v>826</v>
      </c>
      <c r="D47" s="501">
        <v>44252</v>
      </c>
      <c r="E47" s="311">
        <v>2599.5500000000002</v>
      </c>
      <c r="F47" s="311">
        <v>2581.5166666666669</v>
      </c>
      <c r="G47" s="312">
        <v>2538.0833333333339</v>
      </c>
      <c r="H47" s="312">
        <v>2476.6166666666672</v>
      </c>
      <c r="I47" s="312">
        <v>2433.1833333333343</v>
      </c>
      <c r="J47" s="312">
        <v>2642.9833333333336</v>
      </c>
      <c r="K47" s="312">
        <v>2686.416666666667</v>
      </c>
      <c r="L47" s="312">
        <v>2747.8833333333332</v>
      </c>
      <c r="M47" s="299">
        <v>2624.95</v>
      </c>
      <c r="N47" s="299">
        <v>2520.0500000000002</v>
      </c>
      <c r="O47" s="314">
        <v>429750</v>
      </c>
      <c r="P47" s="315">
        <v>-1.6309012875536481E-2</v>
      </c>
    </row>
    <row r="48" spans="1:16" ht="15">
      <c r="A48" s="272">
        <v>38</v>
      </c>
      <c r="B48" s="382" t="s">
        <v>49</v>
      </c>
      <c r="C48" s="500" t="s">
        <v>84</v>
      </c>
      <c r="D48" s="501">
        <v>44252</v>
      </c>
      <c r="E48" s="311">
        <v>1590.55</v>
      </c>
      <c r="F48" s="311">
        <v>1587.0166666666667</v>
      </c>
      <c r="G48" s="312">
        <v>1578.5333333333333</v>
      </c>
      <c r="H48" s="312">
        <v>1566.5166666666667</v>
      </c>
      <c r="I48" s="312">
        <v>1558.0333333333333</v>
      </c>
      <c r="J48" s="312">
        <v>1599.0333333333333</v>
      </c>
      <c r="K48" s="312">
        <v>1607.5166666666664</v>
      </c>
      <c r="L48" s="312">
        <v>1619.5333333333333</v>
      </c>
      <c r="M48" s="299">
        <v>1595.5</v>
      </c>
      <c r="N48" s="299">
        <v>1575</v>
      </c>
      <c r="O48" s="314">
        <v>3393600</v>
      </c>
      <c r="P48" s="315">
        <v>-1.0302905419328251E-3</v>
      </c>
    </row>
    <row r="49" spans="1:16" ht="15">
      <c r="A49" s="272">
        <v>39</v>
      </c>
      <c r="B49" s="382" t="s">
        <v>39</v>
      </c>
      <c r="C49" s="500" t="s">
        <v>85</v>
      </c>
      <c r="D49" s="501">
        <v>44252</v>
      </c>
      <c r="E49" s="311">
        <v>502.4</v>
      </c>
      <c r="F49" s="311">
        <v>501.58333333333331</v>
      </c>
      <c r="G49" s="312">
        <v>494.96666666666664</v>
      </c>
      <c r="H49" s="312">
        <v>487.5333333333333</v>
      </c>
      <c r="I49" s="312">
        <v>480.91666666666663</v>
      </c>
      <c r="J49" s="312">
        <v>509.01666666666665</v>
      </c>
      <c r="K49" s="312">
        <v>515.63333333333333</v>
      </c>
      <c r="L49" s="312">
        <v>523.06666666666661</v>
      </c>
      <c r="M49" s="299">
        <v>508.2</v>
      </c>
      <c r="N49" s="299">
        <v>494.15</v>
      </c>
      <c r="O49" s="314">
        <v>5914392</v>
      </c>
      <c r="P49" s="315">
        <v>-2.8985507246376812E-3</v>
      </c>
    </row>
    <row r="50" spans="1:16" ht="15">
      <c r="A50" s="272">
        <v>40</v>
      </c>
      <c r="B50" s="382" t="s">
        <v>63</v>
      </c>
      <c r="C50" s="500" t="s">
        <v>86</v>
      </c>
      <c r="D50" s="501">
        <v>44252</v>
      </c>
      <c r="E50" s="311">
        <v>794.05</v>
      </c>
      <c r="F50" s="311">
        <v>787.0333333333333</v>
      </c>
      <c r="G50" s="312">
        <v>775.61666666666656</v>
      </c>
      <c r="H50" s="312">
        <v>757.18333333333328</v>
      </c>
      <c r="I50" s="312">
        <v>745.76666666666654</v>
      </c>
      <c r="J50" s="312">
        <v>805.46666666666658</v>
      </c>
      <c r="K50" s="312">
        <v>816.88333333333333</v>
      </c>
      <c r="L50" s="312">
        <v>835.31666666666661</v>
      </c>
      <c r="M50" s="299">
        <v>798.45</v>
      </c>
      <c r="N50" s="299">
        <v>768.6</v>
      </c>
      <c r="O50" s="314">
        <v>1210800</v>
      </c>
      <c r="P50" s="315">
        <v>5.654450261780105E-2</v>
      </c>
    </row>
    <row r="51" spans="1:16" ht="15">
      <c r="A51" s="272">
        <v>41</v>
      </c>
      <c r="B51" s="382" t="s">
        <v>49</v>
      </c>
      <c r="C51" s="500" t="s">
        <v>87</v>
      </c>
      <c r="D51" s="501">
        <v>44252</v>
      </c>
      <c r="E51" s="311">
        <v>525.35</v>
      </c>
      <c r="F51" s="311">
        <v>526.03333333333342</v>
      </c>
      <c r="G51" s="312">
        <v>522.86666666666679</v>
      </c>
      <c r="H51" s="312">
        <v>520.38333333333333</v>
      </c>
      <c r="I51" s="312">
        <v>517.2166666666667</v>
      </c>
      <c r="J51" s="312">
        <v>528.51666666666688</v>
      </c>
      <c r="K51" s="312">
        <v>531.68333333333362</v>
      </c>
      <c r="L51" s="312">
        <v>534.16666666666697</v>
      </c>
      <c r="M51" s="299">
        <v>529.20000000000005</v>
      </c>
      <c r="N51" s="299">
        <v>523.54999999999995</v>
      </c>
      <c r="O51" s="314">
        <v>14135000</v>
      </c>
      <c r="P51" s="315">
        <v>-1.3951866062085804E-2</v>
      </c>
    </row>
    <row r="52" spans="1:16" ht="15">
      <c r="A52" s="272">
        <v>42</v>
      </c>
      <c r="B52" s="382" t="s">
        <v>51</v>
      </c>
      <c r="C52" s="500" t="s">
        <v>90</v>
      </c>
      <c r="D52" s="501">
        <v>44252</v>
      </c>
      <c r="E52" s="311">
        <v>3763.35</v>
      </c>
      <c r="F52" s="311">
        <v>3742.5333333333328</v>
      </c>
      <c r="G52" s="312">
        <v>3709.0166666666655</v>
      </c>
      <c r="H52" s="312">
        <v>3654.6833333333325</v>
      </c>
      <c r="I52" s="312">
        <v>3621.1666666666652</v>
      </c>
      <c r="J52" s="312">
        <v>3796.8666666666659</v>
      </c>
      <c r="K52" s="312">
        <v>3830.3833333333332</v>
      </c>
      <c r="L52" s="312">
        <v>3884.7166666666662</v>
      </c>
      <c r="M52" s="299">
        <v>3776.05</v>
      </c>
      <c r="N52" s="299">
        <v>3688.2</v>
      </c>
      <c r="O52" s="314">
        <v>3028800</v>
      </c>
      <c r="P52" s="315">
        <v>-1.8535320803629293E-2</v>
      </c>
    </row>
    <row r="53" spans="1:16" ht="15">
      <c r="A53" s="272">
        <v>43</v>
      </c>
      <c r="B53" s="382" t="s">
        <v>91</v>
      </c>
      <c r="C53" s="500" t="s">
        <v>92</v>
      </c>
      <c r="D53" s="501">
        <v>44252</v>
      </c>
      <c r="E53" s="311">
        <v>312.95</v>
      </c>
      <c r="F53" s="311">
        <v>313.18333333333334</v>
      </c>
      <c r="G53" s="312">
        <v>308.91666666666669</v>
      </c>
      <c r="H53" s="312">
        <v>304.88333333333333</v>
      </c>
      <c r="I53" s="312">
        <v>300.61666666666667</v>
      </c>
      <c r="J53" s="312">
        <v>317.2166666666667</v>
      </c>
      <c r="K53" s="312">
        <v>321.48333333333335</v>
      </c>
      <c r="L53" s="312">
        <v>325.51666666666671</v>
      </c>
      <c r="M53" s="299">
        <v>317.45</v>
      </c>
      <c r="N53" s="299">
        <v>309.14999999999998</v>
      </c>
      <c r="O53" s="314">
        <v>30270900</v>
      </c>
      <c r="P53" s="315">
        <v>-2.8695468022024564E-2</v>
      </c>
    </row>
    <row r="54" spans="1:16" ht="15">
      <c r="A54" s="272">
        <v>44</v>
      </c>
      <c r="B54" s="382" t="s">
        <v>51</v>
      </c>
      <c r="C54" s="500" t="s">
        <v>93</v>
      </c>
      <c r="D54" s="501">
        <v>44252</v>
      </c>
      <c r="E54" s="311">
        <v>4831.8</v>
      </c>
      <c r="F54" s="311">
        <v>4829.5999999999995</v>
      </c>
      <c r="G54" s="312">
        <v>4772.1999999999989</v>
      </c>
      <c r="H54" s="312">
        <v>4712.5999999999995</v>
      </c>
      <c r="I54" s="312">
        <v>4655.1999999999989</v>
      </c>
      <c r="J54" s="312">
        <v>4889.1999999999989</v>
      </c>
      <c r="K54" s="312">
        <v>4946.5999999999985</v>
      </c>
      <c r="L54" s="312">
        <v>5006.1999999999989</v>
      </c>
      <c r="M54" s="299">
        <v>4887</v>
      </c>
      <c r="N54" s="299">
        <v>4770</v>
      </c>
      <c r="O54" s="314">
        <v>2819625</v>
      </c>
      <c r="P54" s="315">
        <v>1.6309979725163324E-2</v>
      </c>
    </row>
    <row r="55" spans="1:16" ht="15">
      <c r="A55" s="272">
        <v>45</v>
      </c>
      <c r="B55" s="382" t="s">
        <v>43</v>
      </c>
      <c r="C55" s="500" t="s">
        <v>94</v>
      </c>
      <c r="D55" s="501">
        <v>44252</v>
      </c>
      <c r="E55" s="311">
        <v>2903.65</v>
      </c>
      <c r="F55" s="311">
        <v>2929.2000000000003</v>
      </c>
      <c r="G55" s="312">
        <v>2854.0500000000006</v>
      </c>
      <c r="H55" s="312">
        <v>2804.4500000000003</v>
      </c>
      <c r="I55" s="312">
        <v>2729.3000000000006</v>
      </c>
      <c r="J55" s="312">
        <v>2978.8000000000006</v>
      </c>
      <c r="K55" s="312">
        <v>3053.9500000000003</v>
      </c>
      <c r="L55" s="312">
        <v>3103.5500000000006</v>
      </c>
      <c r="M55" s="299">
        <v>3004.35</v>
      </c>
      <c r="N55" s="299">
        <v>2879.6</v>
      </c>
      <c r="O55" s="314">
        <v>2549750</v>
      </c>
      <c r="P55" s="315">
        <v>9.204017388697347E-2</v>
      </c>
    </row>
    <row r="56" spans="1:16" ht="15">
      <c r="A56" s="272">
        <v>46</v>
      </c>
      <c r="B56" s="382" t="s">
        <v>43</v>
      </c>
      <c r="C56" s="500" t="s">
        <v>96</v>
      </c>
      <c r="D56" s="501">
        <v>44252</v>
      </c>
      <c r="E56" s="311">
        <v>1446.25</v>
      </c>
      <c r="F56" s="311">
        <v>1439.8</v>
      </c>
      <c r="G56" s="312">
        <v>1419.6</v>
      </c>
      <c r="H56" s="312">
        <v>1392.95</v>
      </c>
      <c r="I56" s="312">
        <v>1372.75</v>
      </c>
      <c r="J56" s="312">
        <v>1466.4499999999998</v>
      </c>
      <c r="K56" s="312">
        <v>1486.65</v>
      </c>
      <c r="L56" s="312">
        <v>1513.2999999999997</v>
      </c>
      <c r="M56" s="299">
        <v>1460</v>
      </c>
      <c r="N56" s="299">
        <v>1413.15</v>
      </c>
      <c r="O56" s="314">
        <v>3192200</v>
      </c>
      <c r="P56" s="315">
        <v>-2.7316909669850845E-2</v>
      </c>
    </row>
    <row r="57" spans="1:16" ht="15">
      <c r="A57" s="272">
        <v>47</v>
      </c>
      <c r="B57" s="382" t="s">
        <v>43</v>
      </c>
      <c r="C57" s="500" t="s">
        <v>97</v>
      </c>
      <c r="D57" s="501">
        <v>44252</v>
      </c>
      <c r="E57" s="311">
        <v>215.2</v>
      </c>
      <c r="F57" s="311">
        <v>213.6</v>
      </c>
      <c r="G57" s="312">
        <v>211.14999999999998</v>
      </c>
      <c r="H57" s="312">
        <v>207.1</v>
      </c>
      <c r="I57" s="312">
        <v>204.64999999999998</v>
      </c>
      <c r="J57" s="312">
        <v>217.64999999999998</v>
      </c>
      <c r="K57" s="312">
        <v>220.09999999999997</v>
      </c>
      <c r="L57" s="312">
        <v>224.14999999999998</v>
      </c>
      <c r="M57" s="299">
        <v>216.05</v>
      </c>
      <c r="N57" s="299">
        <v>209.55</v>
      </c>
      <c r="O57" s="314">
        <v>11836800</v>
      </c>
      <c r="P57" s="315">
        <v>-9.3401626996083165E-3</v>
      </c>
    </row>
    <row r="58" spans="1:16" ht="15">
      <c r="A58" s="272">
        <v>48</v>
      </c>
      <c r="B58" s="382" t="s">
        <v>53</v>
      </c>
      <c r="C58" s="500" t="s">
        <v>98</v>
      </c>
      <c r="D58" s="501">
        <v>44252</v>
      </c>
      <c r="E58" s="311">
        <v>83.15</v>
      </c>
      <c r="F58" s="311">
        <v>83.016666666666666</v>
      </c>
      <c r="G58" s="312">
        <v>82.133333333333326</v>
      </c>
      <c r="H58" s="312">
        <v>81.11666666666666</v>
      </c>
      <c r="I58" s="312">
        <v>80.23333333333332</v>
      </c>
      <c r="J58" s="312">
        <v>84.033333333333331</v>
      </c>
      <c r="K58" s="312">
        <v>84.916666666666686</v>
      </c>
      <c r="L58" s="312">
        <v>85.933333333333337</v>
      </c>
      <c r="M58" s="299">
        <v>83.9</v>
      </c>
      <c r="N58" s="299">
        <v>82</v>
      </c>
      <c r="O58" s="314">
        <v>86560000</v>
      </c>
      <c r="P58" s="315">
        <v>-2.4201913103607236E-3</v>
      </c>
    </row>
    <row r="59" spans="1:16" ht="15">
      <c r="A59" s="272">
        <v>49</v>
      </c>
      <c r="B59" s="382" t="s">
        <v>72</v>
      </c>
      <c r="C59" s="500" t="s">
        <v>99</v>
      </c>
      <c r="D59" s="501">
        <v>44252</v>
      </c>
      <c r="E59" s="311">
        <v>133.75</v>
      </c>
      <c r="F59" s="311">
        <v>133</v>
      </c>
      <c r="G59" s="312">
        <v>131.6</v>
      </c>
      <c r="H59" s="312">
        <v>129.44999999999999</v>
      </c>
      <c r="I59" s="312">
        <v>128.04999999999998</v>
      </c>
      <c r="J59" s="312">
        <v>135.15</v>
      </c>
      <c r="K59" s="312">
        <v>136.54999999999998</v>
      </c>
      <c r="L59" s="312">
        <v>138.70000000000002</v>
      </c>
      <c r="M59" s="299">
        <v>134.4</v>
      </c>
      <c r="N59" s="299">
        <v>130.85</v>
      </c>
      <c r="O59" s="314">
        <v>35184800</v>
      </c>
      <c r="P59" s="315">
        <v>-5.3495241220872992E-2</v>
      </c>
    </row>
    <row r="60" spans="1:16" ht="15">
      <c r="A60" s="272">
        <v>50</v>
      </c>
      <c r="B60" s="382" t="s">
        <v>51</v>
      </c>
      <c r="C60" s="500" t="s">
        <v>100</v>
      </c>
      <c r="D60" s="501">
        <v>44252</v>
      </c>
      <c r="E60" s="311">
        <v>509.1</v>
      </c>
      <c r="F60" s="311">
        <v>504.11666666666673</v>
      </c>
      <c r="G60" s="312">
        <v>497.43333333333345</v>
      </c>
      <c r="H60" s="312">
        <v>485.76666666666671</v>
      </c>
      <c r="I60" s="312">
        <v>479.08333333333343</v>
      </c>
      <c r="J60" s="312">
        <v>515.78333333333353</v>
      </c>
      <c r="K60" s="312">
        <v>522.4666666666667</v>
      </c>
      <c r="L60" s="312">
        <v>534.13333333333344</v>
      </c>
      <c r="M60" s="299">
        <v>510.8</v>
      </c>
      <c r="N60" s="299">
        <v>492.45</v>
      </c>
      <c r="O60" s="314">
        <v>4755250</v>
      </c>
      <c r="P60" s="315">
        <v>-1.6646848989298454E-2</v>
      </c>
    </row>
    <row r="61" spans="1:16" ht="15">
      <c r="A61" s="272">
        <v>51</v>
      </c>
      <c r="B61" s="382" t="s">
        <v>101</v>
      </c>
      <c r="C61" s="500" t="s">
        <v>102</v>
      </c>
      <c r="D61" s="501">
        <v>44252</v>
      </c>
      <c r="E61" s="311">
        <v>26.45</v>
      </c>
      <c r="F61" s="311">
        <v>26.5</v>
      </c>
      <c r="G61" s="312">
        <v>26</v>
      </c>
      <c r="H61" s="312">
        <v>25.55</v>
      </c>
      <c r="I61" s="312">
        <v>25.05</v>
      </c>
      <c r="J61" s="312">
        <v>26.95</v>
      </c>
      <c r="K61" s="312">
        <v>27.45</v>
      </c>
      <c r="L61" s="312">
        <v>27.9</v>
      </c>
      <c r="M61" s="299">
        <v>27</v>
      </c>
      <c r="N61" s="299">
        <v>26.05</v>
      </c>
      <c r="O61" s="314">
        <v>148005000</v>
      </c>
      <c r="P61" s="315">
        <v>-7.595321282090232E-4</v>
      </c>
    </row>
    <row r="62" spans="1:16" ht="15">
      <c r="A62" s="272">
        <v>52</v>
      </c>
      <c r="B62" s="382" t="s">
        <v>49</v>
      </c>
      <c r="C62" s="500" t="s">
        <v>103</v>
      </c>
      <c r="D62" s="501">
        <v>44252</v>
      </c>
      <c r="E62" s="311">
        <v>752.8</v>
      </c>
      <c r="F62" s="311">
        <v>749.61666666666667</v>
      </c>
      <c r="G62" s="312">
        <v>744.73333333333335</v>
      </c>
      <c r="H62" s="312">
        <v>736.66666666666663</v>
      </c>
      <c r="I62" s="312">
        <v>731.7833333333333</v>
      </c>
      <c r="J62" s="312">
        <v>757.68333333333339</v>
      </c>
      <c r="K62" s="312">
        <v>762.56666666666683</v>
      </c>
      <c r="L62" s="312">
        <v>770.63333333333344</v>
      </c>
      <c r="M62" s="299">
        <v>754.5</v>
      </c>
      <c r="N62" s="299">
        <v>741.55</v>
      </c>
      <c r="O62" s="314">
        <v>3719000</v>
      </c>
      <c r="P62" s="315">
        <v>-4.2838018741633201E-3</v>
      </c>
    </row>
    <row r="63" spans="1:16" ht="15">
      <c r="A63" s="272">
        <v>53</v>
      </c>
      <c r="B63" s="402" t="s">
        <v>39</v>
      </c>
      <c r="C63" s="500" t="s">
        <v>245</v>
      </c>
      <c r="D63" s="501">
        <v>44252</v>
      </c>
      <c r="E63" s="311">
        <v>1464.65</v>
      </c>
      <c r="F63" s="311">
        <v>1456.3499999999997</v>
      </c>
      <c r="G63" s="312">
        <v>1440.6499999999994</v>
      </c>
      <c r="H63" s="312">
        <v>1416.6499999999996</v>
      </c>
      <c r="I63" s="312">
        <v>1400.9499999999994</v>
      </c>
      <c r="J63" s="312">
        <v>1480.3499999999995</v>
      </c>
      <c r="K63" s="312">
        <v>1496.0499999999997</v>
      </c>
      <c r="L63" s="312">
        <v>1520.0499999999995</v>
      </c>
      <c r="M63" s="299">
        <v>1472.05</v>
      </c>
      <c r="N63" s="299">
        <v>1432.35</v>
      </c>
      <c r="O63" s="314">
        <v>1940900</v>
      </c>
      <c r="P63" s="315">
        <v>0</v>
      </c>
    </row>
    <row r="64" spans="1:16" ht="15">
      <c r="A64" s="272">
        <v>54</v>
      </c>
      <c r="B64" s="382" t="s">
        <v>37</v>
      </c>
      <c r="C64" s="500" t="s">
        <v>104</v>
      </c>
      <c r="D64" s="501">
        <v>44252</v>
      </c>
      <c r="E64" s="311">
        <v>1236.2</v>
      </c>
      <c r="F64" s="311">
        <v>1235.6166666666668</v>
      </c>
      <c r="G64" s="312">
        <v>1218.5833333333335</v>
      </c>
      <c r="H64" s="312">
        <v>1200.9666666666667</v>
      </c>
      <c r="I64" s="312">
        <v>1183.9333333333334</v>
      </c>
      <c r="J64" s="312">
        <v>1253.2333333333336</v>
      </c>
      <c r="K64" s="312">
        <v>1270.2666666666669</v>
      </c>
      <c r="L64" s="312">
        <v>1287.8833333333337</v>
      </c>
      <c r="M64" s="299">
        <v>1252.6500000000001</v>
      </c>
      <c r="N64" s="299">
        <v>1218</v>
      </c>
      <c r="O64" s="314">
        <v>17138000</v>
      </c>
      <c r="P64" s="315">
        <v>1.3824884792626729E-2</v>
      </c>
    </row>
    <row r="65" spans="1:16" ht="15">
      <c r="A65" s="272">
        <v>55</v>
      </c>
      <c r="B65" s="382" t="s">
        <v>39</v>
      </c>
      <c r="C65" s="500" t="s">
        <v>105</v>
      </c>
      <c r="D65" s="501">
        <v>44252</v>
      </c>
      <c r="E65" s="311">
        <v>1143.4000000000001</v>
      </c>
      <c r="F65" s="311">
        <v>1141.3833333333332</v>
      </c>
      <c r="G65" s="312">
        <v>1130.9666666666665</v>
      </c>
      <c r="H65" s="312">
        <v>1118.5333333333333</v>
      </c>
      <c r="I65" s="312">
        <v>1108.1166666666666</v>
      </c>
      <c r="J65" s="312">
        <v>1153.8166666666664</v>
      </c>
      <c r="K65" s="312">
        <v>1164.2333333333333</v>
      </c>
      <c r="L65" s="312">
        <v>1176.6666666666663</v>
      </c>
      <c r="M65" s="299">
        <v>1151.8</v>
      </c>
      <c r="N65" s="299">
        <v>1128.95</v>
      </c>
      <c r="O65" s="314">
        <v>3844000</v>
      </c>
      <c r="P65" s="315">
        <v>-2.3622047244094488E-2</v>
      </c>
    </row>
    <row r="66" spans="1:16" ht="15">
      <c r="A66" s="272">
        <v>56</v>
      </c>
      <c r="B66" s="382" t="s">
        <v>106</v>
      </c>
      <c r="C66" s="500" t="s">
        <v>107</v>
      </c>
      <c r="D66" s="501">
        <v>44252</v>
      </c>
      <c r="E66" s="311">
        <v>961.9</v>
      </c>
      <c r="F66" s="311">
        <v>959.56666666666661</v>
      </c>
      <c r="G66" s="312">
        <v>950.83333333333326</v>
      </c>
      <c r="H66" s="312">
        <v>939.76666666666665</v>
      </c>
      <c r="I66" s="312">
        <v>931.0333333333333</v>
      </c>
      <c r="J66" s="312">
        <v>970.63333333333321</v>
      </c>
      <c r="K66" s="312">
        <v>979.36666666666656</v>
      </c>
      <c r="L66" s="312">
        <v>990.43333333333317</v>
      </c>
      <c r="M66" s="299">
        <v>968.3</v>
      </c>
      <c r="N66" s="299">
        <v>948.5</v>
      </c>
      <c r="O66" s="314">
        <v>19932500</v>
      </c>
      <c r="P66" s="315">
        <v>-1.2998266897746967E-2</v>
      </c>
    </row>
    <row r="67" spans="1:16" ht="15">
      <c r="A67" s="272">
        <v>57</v>
      </c>
      <c r="B67" s="382" t="s">
        <v>56</v>
      </c>
      <c r="C67" s="500" t="s">
        <v>108</v>
      </c>
      <c r="D67" s="501">
        <v>44252</v>
      </c>
      <c r="E67" s="445">
        <v>2776.65</v>
      </c>
      <c r="F67" s="445">
        <v>2770.0666666666671</v>
      </c>
      <c r="G67" s="446">
        <v>2749.1333333333341</v>
      </c>
      <c r="H67" s="446">
        <v>2721.6166666666672</v>
      </c>
      <c r="I67" s="446">
        <v>2700.6833333333343</v>
      </c>
      <c r="J67" s="446">
        <v>2797.5833333333339</v>
      </c>
      <c r="K67" s="446">
        <v>2818.5166666666673</v>
      </c>
      <c r="L67" s="446">
        <v>2846.0333333333338</v>
      </c>
      <c r="M67" s="447">
        <v>2791</v>
      </c>
      <c r="N67" s="447">
        <v>2742.55</v>
      </c>
      <c r="O67" s="448">
        <v>16715100</v>
      </c>
      <c r="P67" s="449">
        <v>-3.511992380292666E-2</v>
      </c>
    </row>
    <row r="68" spans="1:16" ht="15">
      <c r="A68" s="272">
        <v>58</v>
      </c>
      <c r="B68" s="402" t="s">
        <v>56</v>
      </c>
      <c r="C68" s="500" t="s">
        <v>249</v>
      </c>
      <c r="D68" s="501">
        <v>44252</v>
      </c>
      <c r="E68" s="311">
        <v>3011</v>
      </c>
      <c r="F68" s="311">
        <v>3013.3666666666668</v>
      </c>
      <c r="G68" s="312">
        <v>2989.9333333333334</v>
      </c>
      <c r="H68" s="312">
        <v>2968.8666666666668</v>
      </c>
      <c r="I68" s="312">
        <v>2945.4333333333334</v>
      </c>
      <c r="J68" s="312">
        <v>3034.4333333333334</v>
      </c>
      <c r="K68" s="312">
        <v>3057.8666666666668</v>
      </c>
      <c r="L68" s="312">
        <v>3078.9333333333334</v>
      </c>
      <c r="M68" s="299">
        <v>3036.8</v>
      </c>
      <c r="N68" s="299">
        <v>2992.3</v>
      </c>
      <c r="O68" s="314">
        <v>446800</v>
      </c>
      <c r="P68" s="315">
        <v>7.2137060414788094E-3</v>
      </c>
    </row>
    <row r="69" spans="1:16" ht="15">
      <c r="A69" s="272">
        <v>59</v>
      </c>
      <c r="B69" s="382" t="s">
        <v>53</v>
      </c>
      <c r="C69" s="500" t="s">
        <v>109</v>
      </c>
      <c r="D69" s="501">
        <v>44252</v>
      </c>
      <c r="E69" s="311">
        <v>1588.1</v>
      </c>
      <c r="F69" s="311">
        <v>1589.8999999999999</v>
      </c>
      <c r="G69" s="312">
        <v>1569.6999999999998</v>
      </c>
      <c r="H69" s="312">
        <v>1551.3</v>
      </c>
      <c r="I69" s="312">
        <v>1531.1</v>
      </c>
      <c r="J69" s="312">
        <v>1608.2999999999997</v>
      </c>
      <c r="K69" s="312">
        <v>1628.5</v>
      </c>
      <c r="L69" s="312">
        <v>1646.8999999999996</v>
      </c>
      <c r="M69" s="299">
        <v>1610.1</v>
      </c>
      <c r="N69" s="299">
        <v>1571.5</v>
      </c>
      <c r="O69" s="314">
        <v>25909400</v>
      </c>
      <c r="P69" s="315">
        <v>-3.9435585824395415E-2</v>
      </c>
    </row>
    <row r="70" spans="1:16" ht="15">
      <c r="A70" s="272">
        <v>60</v>
      </c>
      <c r="B70" s="382" t="s">
        <v>56</v>
      </c>
      <c r="C70" s="500" t="s">
        <v>250</v>
      </c>
      <c r="D70" s="501">
        <v>44252</v>
      </c>
      <c r="E70" s="311">
        <v>720</v>
      </c>
      <c r="F70" s="311">
        <v>718.85</v>
      </c>
      <c r="G70" s="312">
        <v>712.40000000000009</v>
      </c>
      <c r="H70" s="312">
        <v>704.80000000000007</v>
      </c>
      <c r="I70" s="312">
        <v>698.35000000000014</v>
      </c>
      <c r="J70" s="312">
        <v>726.45</v>
      </c>
      <c r="K70" s="312">
        <v>732.90000000000009</v>
      </c>
      <c r="L70" s="312">
        <v>740.5</v>
      </c>
      <c r="M70" s="299">
        <v>725.3</v>
      </c>
      <c r="N70" s="299">
        <v>711.25</v>
      </c>
      <c r="O70" s="314">
        <v>8030000</v>
      </c>
      <c r="P70" s="315">
        <v>-8.5556808217462102E-2</v>
      </c>
    </row>
    <row r="71" spans="1:16" ht="15">
      <c r="A71" s="272">
        <v>61</v>
      </c>
      <c r="B71" s="382" t="s">
        <v>43</v>
      </c>
      <c r="C71" s="500" t="s">
        <v>110</v>
      </c>
      <c r="D71" s="501">
        <v>44252</v>
      </c>
      <c r="E71" s="311">
        <v>3465.95</v>
      </c>
      <c r="F71" s="311">
        <v>3463.2333333333336</v>
      </c>
      <c r="G71" s="312">
        <v>3423.4666666666672</v>
      </c>
      <c r="H71" s="312">
        <v>3380.9833333333336</v>
      </c>
      <c r="I71" s="312">
        <v>3341.2166666666672</v>
      </c>
      <c r="J71" s="312">
        <v>3505.7166666666672</v>
      </c>
      <c r="K71" s="312">
        <v>3545.4833333333336</v>
      </c>
      <c r="L71" s="312">
        <v>3587.9666666666672</v>
      </c>
      <c r="M71" s="299">
        <v>3503</v>
      </c>
      <c r="N71" s="299">
        <v>3420.75</v>
      </c>
      <c r="O71" s="314">
        <v>3634200</v>
      </c>
      <c r="P71" s="315">
        <v>1.909649196601329E-2</v>
      </c>
    </row>
    <row r="72" spans="1:16" ht="15">
      <c r="A72" s="272">
        <v>62</v>
      </c>
      <c r="B72" s="382" t="s">
        <v>111</v>
      </c>
      <c r="C72" s="500" t="s">
        <v>112</v>
      </c>
      <c r="D72" s="501">
        <v>44252</v>
      </c>
      <c r="E72" s="311">
        <v>280.39999999999998</v>
      </c>
      <c r="F72" s="311">
        <v>279.75</v>
      </c>
      <c r="G72" s="312">
        <v>276</v>
      </c>
      <c r="H72" s="312">
        <v>271.60000000000002</v>
      </c>
      <c r="I72" s="312">
        <v>267.85000000000002</v>
      </c>
      <c r="J72" s="312">
        <v>284.14999999999998</v>
      </c>
      <c r="K72" s="312">
        <v>287.89999999999998</v>
      </c>
      <c r="L72" s="312">
        <v>292.29999999999995</v>
      </c>
      <c r="M72" s="299">
        <v>283.5</v>
      </c>
      <c r="N72" s="299">
        <v>275.35000000000002</v>
      </c>
      <c r="O72" s="314">
        <v>24101500</v>
      </c>
      <c r="P72" s="315">
        <v>4.2208999628114544E-2</v>
      </c>
    </row>
    <row r="73" spans="1:16" ht="15">
      <c r="A73" s="272">
        <v>63</v>
      </c>
      <c r="B73" s="382" t="s">
        <v>72</v>
      </c>
      <c r="C73" s="500" t="s">
        <v>113</v>
      </c>
      <c r="D73" s="501">
        <v>44252</v>
      </c>
      <c r="E73" s="311">
        <v>225.45</v>
      </c>
      <c r="F73" s="311">
        <v>225.69999999999996</v>
      </c>
      <c r="G73" s="312">
        <v>221.69999999999993</v>
      </c>
      <c r="H73" s="312">
        <v>217.94999999999996</v>
      </c>
      <c r="I73" s="312">
        <v>213.94999999999993</v>
      </c>
      <c r="J73" s="312">
        <v>229.44999999999993</v>
      </c>
      <c r="K73" s="312">
        <v>233.45</v>
      </c>
      <c r="L73" s="312">
        <v>237.19999999999993</v>
      </c>
      <c r="M73" s="299">
        <v>229.7</v>
      </c>
      <c r="N73" s="299">
        <v>221.95</v>
      </c>
      <c r="O73" s="314">
        <v>34460100</v>
      </c>
      <c r="P73" s="315">
        <v>-1.8381787417320411E-2</v>
      </c>
    </row>
    <row r="74" spans="1:16" ht="15">
      <c r="A74" s="272">
        <v>64</v>
      </c>
      <c r="B74" s="382" t="s">
        <v>49</v>
      </c>
      <c r="C74" s="500" t="s">
        <v>114</v>
      </c>
      <c r="D74" s="501">
        <v>44252</v>
      </c>
      <c r="E74" s="311">
        <v>2245.3000000000002</v>
      </c>
      <c r="F74" s="311">
        <v>2238.6166666666668</v>
      </c>
      <c r="G74" s="312">
        <v>2227.9333333333334</v>
      </c>
      <c r="H74" s="312">
        <v>2210.5666666666666</v>
      </c>
      <c r="I74" s="312">
        <v>2199.8833333333332</v>
      </c>
      <c r="J74" s="312">
        <v>2255.9833333333336</v>
      </c>
      <c r="K74" s="312">
        <v>2266.666666666667</v>
      </c>
      <c r="L74" s="312">
        <v>2284.0333333333338</v>
      </c>
      <c r="M74" s="299">
        <v>2249.3000000000002</v>
      </c>
      <c r="N74" s="299">
        <v>2221.25</v>
      </c>
      <c r="O74" s="314">
        <v>8919000</v>
      </c>
      <c r="P74" s="315">
        <v>2.3936628207335973E-2</v>
      </c>
    </row>
    <row r="75" spans="1:16" ht="15">
      <c r="A75" s="272">
        <v>65</v>
      </c>
      <c r="B75" s="382" t="s">
        <v>56</v>
      </c>
      <c r="C75" s="500" t="s">
        <v>115</v>
      </c>
      <c r="D75" s="501">
        <v>44252</v>
      </c>
      <c r="E75" s="311">
        <v>232.65</v>
      </c>
      <c r="F75" s="311">
        <v>228.69999999999996</v>
      </c>
      <c r="G75" s="312">
        <v>221.64999999999992</v>
      </c>
      <c r="H75" s="312">
        <v>210.64999999999995</v>
      </c>
      <c r="I75" s="312">
        <v>203.59999999999991</v>
      </c>
      <c r="J75" s="312">
        <v>239.69999999999993</v>
      </c>
      <c r="K75" s="312">
        <v>246.74999999999994</v>
      </c>
      <c r="L75" s="312">
        <v>257.74999999999994</v>
      </c>
      <c r="M75" s="299">
        <v>235.75</v>
      </c>
      <c r="N75" s="299">
        <v>217.7</v>
      </c>
      <c r="O75" s="314">
        <v>35181900</v>
      </c>
      <c r="P75" s="315">
        <v>0.15323645970937913</v>
      </c>
    </row>
    <row r="76" spans="1:16" ht="15">
      <c r="A76" s="272">
        <v>66</v>
      </c>
      <c r="B76" s="382" t="s">
        <v>53</v>
      </c>
      <c r="C76" t="s">
        <v>116</v>
      </c>
      <c r="D76" s="501">
        <v>44252</v>
      </c>
      <c r="E76" s="445">
        <v>634.70000000000005</v>
      </c>
      <c r="F76" s="445">
        <v>634.61666666666667</v>
      </c>
      <c r="G76" s="446">
        <v>628.43333333333339</v>
      </c>
      <c r="H76" s="446">
        <v>622.16666666666674</v>
      </c>
      <c r="I76" s="446">
        <v>615.98333333333346</v>
      </c>
      <c r="J76" s="446">
        <v>640.88333333333333</v>
      </c>
      <c r="K76" s="446">
        <v>647.06666666666649</v>
      </c>
      <c r="L76" s="446">
        <v>653.33333333333326</v>
      </c>
      <c r="M76" s="447">
        <v>640.79999999999995</v>
      </c>
      <c r="N76" s="447">
        <v>628.35</v>
      </c>
      <c r="O76" s="448">
        <v>112784375</v>
      </c>
      <c r="P76" s="449">
        <v>8.173549655850541E-3</v>
      </c>
    </row>
    <row r="77" spans="1:16" ht="15">
      <c r="A77" s="272">
        <v>67</v>
      </c>
      <c r="B77" s="402" t="s">
        <v>56</v>
      </c>
      <c r="C77" s="500" t="s">
        <v>253</v>
      </c>
      <c r="D77" s="501">
        <v>44252</v>
      </c>
      <c r="E77" s="311">
        <v>1502.9</v>
      </c>
      <c r="F77" s="311">
        <v>1505.1166666666668</v>
      </c>
      <c r="G77" s="312">
        <v>1471.2833333333335</v>
      </c>
      <c r="H77" s="312">
        <v>1439.6666666666667</v>
      </c>
      <c r="I77" s="312">
        <v>1405.8333333333335</v>
      </c>
      <c r="J77" s="312">
        <v>1536.7333333333336</v>
      </c>
      <c r="K77" s="312">
        <v>1570.5666666666666</v>
      </c>
      <c r="L77" s="312">
        <v>1602.1833333333336</v>
      </c>
      <c r="M77" s="299">
        <v>1538.95</v>
      </c>
      <c r="N77" s="299">
        <v>1473.5</v>
      </c>
      <c r="O77" s="314">
        <v>1180225</v>
      </c>
      <c r="P77" s="315">
        <v>-0.11560509554140128</v>
      </c>
    </row>
    <row r="78" spans="1:16" ht="15">
      <c r="A78" s="272">
        <v>68</v>
      </c>
      <c r="B78" s="382" t="s">
        <v>56</v>
      </c>
      <c r="C78" s="500" t="s">
        <v>117</v>
      </c>
      <c r="D78" s="501">
        <v>44252</v>
      </c>
      <c r="E78" s="311">
        <v>479.15</v>
      </c>
      <c r="F78" s="311">
        <v>479.33333333333331</v>
      </c>
      <c r="G78" s="312">
        <v>473.21666666666664</v>
      </c>
      <c r="H78" s="312">
        <v>467.2833333333333</v>
      </c>
      <c r="I78" s="312">
        <v>461.16666666666663</v>
      </c>
      <c r="J78" s="312">
        <v>485.26666666666665</v>
      </c>
      <c r="K78" s="312">
        <v>491.38333333333333</v>
      </c>
      <c r="L78" s="312">
        <v>497.31666666666666</v>
      </c>
      <c r="M78" s="299">
        <v>485.45</v>
      </c>
      <c r="N78" s="299">
        <v>473.4</v>
      </c>
      <c r="O78" s="314">
        <v>9549000</v>
      </c>
      <c r="P78" s="315">
        <v>8.228493709622578E-2</v>
      </c>
    </row>
    <row r="79" spans="1:16" ht="15">
      <c r="A79" s="272">
        <v>69</v>
      </c>
      <c r="B79" s="382" t="s">
        <v>67</v>
      </c>
      <c r="C79" s="500" t="s">
        <v>118</v>
      </c>
      <c r="D79" s="501">
        <v>44252</v>
      </c>
      <c r="E79" s="311">
        <v>12</v>
      </c>
      <c r="F79" s="311">
        <v>11.966666666666667</v>
      </c>
      <c r="G79" s="312">
        <v>11.783333333333333</v>
      </c>
      <c r="H79" s="312">
        <v>11.566666666666666</v>
      </c>
      <c r="I79" s="312">
        <v>11.383333333333333</v>
      </c>
      <c r="J79" s="312">
        <v>12.183333333333334</v>
      </c>
      <c r="K79" s="312">
        <v>12.366666666666667</v>
      </c>
      <c r="L79" s="312">
        <v>12.583333333333334</v>
      </c>
      <c r="M79" s="299">
        <v>12.15</v>
      </c>
      <c r="N79" s="299">
        <v>11.75</v>
      </c>
      <c r="O79" s="314">
        <v>882070000</v>
      </c>
      <c r="P79" s="315">
        <v>1.1122586795900532E-3</v>
      </c>
    </row>
    <row r="80" spans="1:16" ht="15">
      <c r="A80" s="272">
        <v>70</v>
      </c>
      <c r="B80" s="382" t="s">
        <v>53</v>
      </c>
      <c r="C80" s="500" t="s">
        <v>119</v>
      </c>
      <c r="D80" s="501">
        <v>44252</v>
      </c>
      <c r="E80" s="311">
        <v>50.45</v>
      </c>
      <c r="F80" s="311">
        <v>50.166666666666664</v>
      </c>
      <c r="G80" s="312">
        <v>49.533333333333331</v>
      </c>
      <c r="H80" s="312">
        <v>48.616666666666667</v>
      </c>
      <c r="I80" s="312">
        <v>47.983333333333334</v>
      </c>
      <c r="J80" s="312">
        <v>51.083333333333329</v>
      </c>
      <c r="K80" s="312">
        <v>51.716666666666669</v>
      </c>
      <c r="L80" s="312">
        <v>52.633333333333326</v>
      </c>
      <c r="M80" s="299">
        <v>50.8</v>
      </c>
      <c r="N80" s="299">
        <v>49.25</v>
      </c>
      <c r="O80" s="314">
        <v>176928000</v>
      </c>
      <c r="P80" s="315">
        <v>-4.2936882782310007E-4</v>
      </c>
    </row>
    <row r="81" spans="1:16" ht="15">
      <c r="A81" s="272">
        <v>71</v>
      </c>
      <c r="B81" s="382" t="s">
        <v>72</v>
      </c>
      <c r="C81" s="500" t="s">
        <v>120</v>
      </c>
      <c r="D81" s="501">
        <v>44252</v>
      </c>
      <c r="E81" s="311">
        <v>557.9</v>
      </c>
      <c r="F81" s="311">
        <v>558.91666666666663</v>
      </c>
      <c r="G81" s="312">
        <v>549.38333333333321</v>
      </c>
      <c r="H81" s="312">
        <v>540.86666666666656</v>
      </c>
      <c r="I81" s="312">
        <v>531.33333333333314</v>
      </c>
      <c r="J81" s="312">
        <v>567.43333333333328</v>
      </c>
      <c r="K81" s="312">
        <v>576.96666666666681</v>
      </c>
      <c r="L81" s="312">
        <v>585.48333333333335</v>
      </c>
      <c r="M81" s="299">
        <v>568.45000000000005</v>
      </c>
      <c r="N81" s="299">
        <v>550.4</v>
      </c>
      <c r="O81" s="314">
        <v>5703500</v>
      </c>
      <c r="P81" s="315">
        <v>-2.0311761927255551E-2</v>
      </c>
    </row>
    <row r="82" spans="1:16" ht="15">
      <c r="A82" s="272">
        <v>72</v>
      </c>
      <c r="B82" s="382" t="s">
        <v>39</v>
      </c>
      <c r="C82" s="500" t="s">
        <v>121</v>
      </c>
      <c r="D82" s="501">
        <v>44252</v>
      </c>
      <c r="E82" s="311">
        <v>1629.35</v>
      </c>
      <c r="F82" s="311">
        <v>1643.6000000000001</v>
      </c>
      <c r="G82" s="312">
        <v>1600.2000000000003</v>
      </c>
      <c r="H82" s="312">
        <v>1571.0500000000002</v>
      </c>
      <c r="I82" s="312">
        <v>1527.6500000000003</v>
      </c>
      <c r="J82" s="312">
        <v>1672.7500000000002</v>
      </c>
      <c r="K82" s="312">
        <v>1716.1500000000003</v>
      </c>
      <c r="L82" s="312">
        <v>1745.3000000000002</v>
      </c>
      <c r="M82" s="299">
        <v>1687</v>
      </c>
      <c r="N82" s="299">
        <v>1614.45</v>
      </c>
      <c r="O82" s="314">
        <v>3168500</v>
      </c>
      <c r="P82" s="315">
        <v>-1.7062199472622927E-2</v>
      </c>
    </row>
    <row r="83" spans="1:16" ht="15">
      <c r="A83" s="272">
        <v>73</v>
      </c>
      <c r="B83" s="382" t="s">
        <v>53</v>
      </c>
      <c r="C83" s="500" t="s">
        <v>122</v>
      </c>
      <c r="D83" s="501">
        <v>44252</v>
      </c>
      <c r="E83" s="311">
        <v>1028.7</v>
      </c>
      <c r="F83" s="311">
        <v>1025.3666666666666</v>
      </c>
      <c r="G83" s="312">
        <v>1009.7333333333331</v>
      </c>
      <c r="H83" s="312">
        <v>990.76666666666654</v>
      </c>
      <c r="I83" s="312">
        <v>975.1333333333331</v>
      </c>
      <c r="J83" s="312">
        <v>1044.333333333333</v>
      </c>
      <c r="K83" s="312">
        <v>1059.9666666666667</v>
      </c>
      <c r="L83" s="312">
        <v>1078.9333333333332</v>
      </c>
      <c r="M83" s="299">
        <v>1041</v>
      </c>
      <c r="N83" s="299">
        <v>1006.4</v>
      </c>
      <c r="O83" s="314">
        <v>25432200</v>
      </c>
      <c r="P83" s="315">
        <v>1.874684548273127E-2</v>
      </c>
    </row>
    <row r="84" spans="1:16" ht="15">
      <c r="A84" s="272">
        <v>74</v>
      </c>
      <c r="B84" s="382" t="s">
        <v>67</v>
      </c>
      <c r="C84" s="500" t="s">
        <v>832</v>
      </c>
      <c r="D84" s="501">
        <v>44252</v>
      </c>
      <c r="E84" s="311">
        <v>248</v>
      </c>
      <c r="F84" s="311">
        <v>249.08333333333334</v>
      </c>
      <c r="G84" s="312">
        <v>243.4666666666667</v>
      </c>
      <c r="H84" s="312">
        <v>238.93333333333337</v>
      </c>
      <c r="I84" s="312">
        <v>233.31666666666672</v>
      </c>
      <c r="J84" s="312">
        <v>253.61666666666667</v>
      </c>
      <c r="K84" s="312">
        <v>259.23333333333329</v>
      </c>
      <c r="L84" s="312">
        <v>263.76666666666665</v>
      </c>
      <c r="M84" s="299">
        <v>254.7</v>
      </c>
      <c r="N84" s="299">
        <v>244.55</v>
      </c>
      <c r="O84" s="314">
        <v>12695200</v>
      </c>
      <c r="P84" s="315">
        <v>-7.0901639344262302E-2</v>
      </c>
    </row>
    <row r="85" spans="1:16" ht="15">
      <c r="A85" s="272">
        <v>75</v>
      </c>
      <c r="B85" s="382" t="s">
        <v>106</v>
      </c>
      <c r="C85" s="500" t="s">
        <v>124</v>
      </c>
      <c r="D85" s="501">
        <v>44252</v>
      </c>
      <c r="E85" s="311">
        <v>1297.75</v>
      </c>
      <c r="F85" s="311">
        <v>1296.1166666666666</v>
      </c>
      <c r="G85" s="312">
        <v>1286.7833333333331</v>
      </c>
      <c r="H85" s="312">
        <v>1275.8166666666666</v>
      </c>
      <c r="I85" s="312">
        <v>1266.4833333333331</v>
      </c>
      <c r="J85" s="312">
        <v>1307.083333333333</v>
      </c>
      <c r="K85" s="312">
        <v>1316.4166666666665</v>
      </c>
      <c r="L85" s="312">
        <v>1327.383333333333</v>
      </c>
      <c r="M85" s="299">
        <v>1305.45</v>
      </c>
      <c r="N85" s="299">
        <v>1285.1500000000001</v>
      </c>
      <c r="O85" s="314">
        <v>33597600</v>
      </c>
      <c r="P85" s="315">
        <v>2.5342415586318025E-2</v>
      </c>
    </row>
    <row r="86" spans="1:16" ht="15">
      <c r="A86" s="272">
        <v>76</v>
      </c>
      <c r="B86" s="382" t="s">
        <v>72</v>
      </c>
      <c r="C86" s="500" t="s">
        <v>125</v>
      </c>
      <c r="D86" s="501">
        <v>44252</v>
      </c>
      <c r="E86" s="311">
        <v>97.15</v>
      </c>
      <c r="F86" s="311">
        <v>97.533333333333346</v>
      </c>
      <c r="G86" s="312">
        <v>95.866666666666688</v>
      </c>
      <c r="H86" s="312">
        <v>94.583333333333343</v>
      </c>
      <c r="I86" s="312">
        <v>92.916666666666686</v>
      </c>
      <c r="J86" s="312">
        <v>98.816666666666691</v>
      </c>
      <c r="K86" s="312">
        <v>100.48333333333335</v>
      </c>
      <c r="L86" s="312">
        <v>101.76666666666669</v>
      </c>
      <c r="M86" s="299">
        <v>99.2</v>
      </c>
      <c r="N86" s="299">
        <v>96.25</v>
      </c>
      <c r="O86" s="314">
        <v>63375000</v>
      </c>
      <c r="P86" s="315">
        <v>-8.0374402278970396E-3</v>
      </c>
    </row>
    <row r="87" spans="1:16" ht="15">
      <c r="A87" s="272">
        <v>77</v>
      </c>
      <c r="B87" s="382" t="s">
        <v>49</v>
      </c>
      <c r="C87" s="500" t="s">
        <v>126</v>
      </c>
      <c r="D87" s="501">
        <v>44252</v>
      </c>
      <c r="E87" s="311">
        <v>225.8</v>
      </c>
      <c r="F87" s="311">
        <v>225.31666666666669</v>
      </c>
      <c r="G87" s="312">
        <v>221.63333333333338</v>
      </c>
      <c r="H87" s="312">
        <v>217.4666666666667</v>
      </c>
      <c r="I87" s="312">
        <v>213.78333333333339</v>
      </c>
      <c r="J87" s="312">
        <v>229.48333333333338</v>
      </c>
      <c r="K87" s="312">
        <v>233.16666666666671</v>
      </c>
      <c r="L87" s="312">
        <v>237.33333333333337</v>
      </c>
      <c r="M87" s="299">
        <v>229</v>
      </c>
      <c r="N87" s="299">
        <v>221.15</v>
      </c>
      <c r="O87" s="314">
        <v>132908800</v>
      </c>
      <c r="P87" s="315">
        <v>3.8999374609130708E-2</v>
      </c>
    </row>
    <row r="88" spans="1:16" ht="15">
      <c r="A88" s="272">
        <v>78</v>
      </c>
      <c r="B88" s="382" t="s">
        <v>111</v>
      </c>
      <c r="C88" s="500" t="s">
        <v>127</v>
      </c>
      <c r="D88" s="501">
        <v>44252</v>
      </c>
      <c r="E88" s="311">
        <v>311.7</v>
      </c>
      <c r="F88" s="311">
        <v>311.45</v>
      </c>
      <c r="G88" s="312">
        <v>304.25</v>
      </c>
      <c r="H88" s="312">
        <v>296.8</v>
      </c>
      <c r="I88" s="312">
        <v>289.60000000000002</v>
      </c>
      <c r="J88" s="312">
        <v>318.89999999999998</v>
      </c>
      <c r="K88" s="312">
        <v>326.09999999999991</v>
      </c>
      <c r="L88" s="312">
        <v>333.54999999999995</v>
      </c>
      <c r="M88" s="299">
        <v>318.64999999999998</v>
      </c>
      <c r="N88" s="299">
        <v>304</v>
      </c>
      <c r="O88" s="314">
        <v>20375000</v>
      </c>
      <c r="P88" s="315">
        <v>-7.5963718820861684E-2</v>
      </c>
    </row>
    <row r="89" spans="1:16" ht="15">
      <c r="A89" s="272">
        <v>79</v>
      </c>
      <c r="B89" s="382" t="s">
        <v>111</v>
      </c>
      <c r="C89" s="500" t="s">
        <v>128</v>
      </c>
      <c r="D89" s="501">
        <v>44252</v>
      </c>
      <c r="E89" s="311">
        <v>411.25</v>
      </c>
      <c r="F89" s="311">
        <v>409.2166666666667</v>
      </c>
      <c r="G89" s="312">
        <v>403.53333333333342</v>
      </c>
      <c r="H89" s="312">
        <v>395.81666666666672</v>
      </c>
      <c r="I89" s="312">
        <v>390.13333333333344</v>
      </c>
      <c r="J89" s="312">
        <v>416.93333333333339</v>
      </c>
      <c r="K89" s="312">
        <v>422.61666666666667</v>
      </c>
      <c r="L89" s="312">
        <v>430.33333333333337</v>
      </c>
      <c r="M89" s="299">
        <v>414.9</v>
      </c>
      <c r="N89" s="299">
        <v>401.5</v>
      </c>
      <c r="O89" s="314">
        <v>33264000</v>
      </c>
      <c r="P89" s="315">
        <v>-1.2978689312610158E-2</v>
      </c>
    </row>
    <row r="90" spans="1:16" ht="15">
      <c r="A90" s="272">
        <v>80</v>
      </c>
      <c r="B90" s="382" t="s">
        <v>39</v>
      </c>
      <c r="C90" s="500" t="s">
        <v>129</v>
      </c>
      <c r="D90" s="501">
        <v>44252</v>
      </c>
      <c r="E90" s="311">
        <v>2793.45</v>
      </c>
      <c r="F90" s="311">
        <v>2802.0666666666671</v>
      </c>
      <c r="G90" s="312">
        <v>2773.1833333333343</v>
      </c>
      <c r="H90" s="312">
        <v>2752.9166666666674</v>
      </c>
      <c r="I90" s="312">
        <v>2724.0333333333347</v>
      </c>
      <c r="J90" s="312">
        <v>2822.3333333333339</v>
      </c>
      <c r="K90" s="312">
        <v>2851.2166666666662</v>
      </c>
      <c r="L90" s="312">
        <v>2871.4833333333336</v>
      </c>
      <c r="M90" s="299">
        <v>2830.95</v>
      </c>
      <c r="N90" s="299">
        <v>2781.8</v>
      </c>
      <c r="O90" s="314">
        <v>1711250</v>
      </c>
      <c r="P90" s="315">
        <v>-4.7979063681302704E-3</v>
      </c>
    </row>
    <row r="91" spans="1:16" ht="15">
      <c r="A91" s="272">
        <v>81</v>
      </c>
      <c r="B91" s="382" t="s">
        <v>53</v>
      </c>
      <c r="C91" s="500" t="s">
        <v>131</v>
      </c>
      <c r="D91" s="501">
        <v>44252</v>
      </c>
      <c r="E91" s="311">
        <v>1953.15</v>
      </c>
      <c r="F91" s="311">
        <v>1951.1333333333334</v>
      </c>
      <c r="G91" s="312">
        <v>1938.8166666666668</v>
      </c>
      <c r="H91" s="312">
        <v>1924.4833333333333</v>
      </c>
      <c r="I91" s="312">
        <v>1912.1666666666667</v>
      </c>
      <c r="J91" s="312">
        <v>1965.4666666666669</v>
      </c>
      <c r="K91" s="312">
        <v>1977.7833333333335</v>
      </c>
      <c r="L91" s="312">
        <v>1992.116666666667</v>
      </c>
      <c r="M91" s="299">
        <v>1963.45</v>
      </c>
      <c r="N91" s="299">
        <v>1936.8</v>
      </c>
      <c r="O91" s="314">
        <v>14586000</v>
      </c>
      <c r="P91" s="315">
        <v>-1.3606362259251244E-2</v>
      </c>
    </row>
    <row r="92" spans="1:16" ht="15">
      <c r="A92" s="272">
        <v>82</v>
      </c>
      <c r="B92" s="382" t="s">
        <v>56</v>
      </c>
      <c r="C92" s="500" t="s">
        <v>132</v>
      </c>
      <c r="D92" s="501">
        <v>44252</v>
      </c>
      <c r="E92" s="445">
        <v>90.8</v>
      </c>
      <c r="F92" s="445">
        <v>90.383333333333326</v>
      </c>
      <c r="G92" s="446">
        <v>89.116666666666646</v>
      </c>
      <c r="H92" s="446">
        <v>87.433333333333323</v>
      </c>
      <c r="I92" s="446">
        <v>86.166666666666643</v>
      </c>
      <c r="J92" s="446">
        <v>92.066666666666649</v>
      </c>
      <c r="K92" s="446">
        <v>93.333333333333329</v>
      </c>
      <c r="L92" s="446">
        <v>95.016666666666652</v>
      </c>
      <c r="M92" s="447">
        <v>91.65</v>
      </c>
      <c r="N92" s="447">
        <v>88.7</v>
      </c>
      <c r="O92" s="448">
        <v>42335456</v>
      </c>
      <c r="P92" s="449">
        <v>8.211678832116788E-2</v>
      </c>
    </row>
    <row r="93" spans="1:16" ht="15">
      <c r="A93" s="272">
        <v>83</v>
      </c>
      <c r="B93" s="402" t="s">
        <v>39</v>
      </c>
      <c r="C93" s="500" t="s">
        <v>349</v>
      </c>
      <c r="D93" s="501">
        <v>44252</v>
      </c>
      <c r="E93" s="311">
        <v>2394.8000000000002</v>
      </c>
      <c r="F93" s="311">
        <v>2388.9499999999998</v>
      </c>
      <c r="G93" s="312">
        <v>2373.2999999999997</v>
      </c>
      <c r="H93" s="312">
        <v>2351.7999999999997</v>
      </c>
      <c r="I93" s="312">
        <v>2336.1499999999996</v>
      </c>
      <c r="J93" s="312">
        <v>2410.4499999999998</v>
      </c>
      <c r="K93" s="312">
        <v>2426.0999999999995</v>
      </c>
      <c r="L93" s="312">
        <v>2447.6</v>
      </c>
      <c r="M93" s="299">
        <v>2404.6</v>
      </c>
      <c r="N93" s="299">
        <v>2367.4499999999998</v>
      </c>
      <c r="O93" s="314">
        <v>104500</v>
      </c>
      <c r="P93" s="315">
        <v>-1.1820330969267139E-2</v>
      </c>
    </row>
    <row r="94" spans="1:16" ht="15">
      <c r="A94" s="272">
        <v>84</v>
      </c>
      <c r="B94" s="382" t="s">
        <v>56</v>
      </c>
      <c r="C94" s="500" t="s">
        <v>133</v>
      </c>
      <c r="D94" s="501">
        <v>44252</v>
      </c>
      <c r="E94" s="311">
        <v>441.35</v>
      </c>
      <c r="F94" s="311">
        <v>439.51666666666671</v>
      </c>
      <c r="G94" s="312">
        <v>435.43333333333339</v>
      </c>
      <c r="H94" s="312">
        <v>429.51666666666671</v>
      </c>
      <c r="I94" s="312">
        <v>425.43333333333339</v>
      </c>
      <c r="J94" s="312">
        <v>445.43333333333339</v>
      </c>
      <c r="K94" s="312">
        <v>449.51666666666677</v>
      </c>
      <c r="L94" s="312">
        <v>455.43333333333339</v>
      </c>
      <c r="M94" s="299">
        <v>443.6</v>
      </c>
      <c r="N94" s="299">
        <v>433.6</v>
      </c>
      <c r="O94" s="314">
        <v>8822000</v>
      </c>
      <c r="P94" s="315">
        <v>2.5337052533705252E-2</v>
      </c>
    </row>
    <row r="95" spans="1:16" ht="15">
      <c r="A95" s="272">
        <v>85</v>
      </c>
      <c r="B95" s="382" t="s">
        <v>63</v>
      </c>
      <c r="C95" s="500" t="s">
        <v>134</v>
      </c>
      <c r="D95" s="501">
        <v>44252</v>
      </c>
      <c r="E95" s="311">
        <v>1555.95</v>
      </c>
      <c r="F95" s="311">
        <v>1556</v>
      </c>
      <c r="G95" s="312">
        <v>1532.05</v>
      </c>
      <c r="H95" s="312">
        <v>1508.1499999999999</v>
      </c>
      <c r="I95" s="312">
        <v>1484.1999999999998</v>
      </c>
      <c r="J95" s="312">
        <v>1579.9</v>
      </c>
      <c r="K95" s="312">
        <v>1603.85</v>
      </c>
      <c r="L95" s="312">
        <v>1627.7500000000002</v>
      </c>
      <c r="M95" s="299">
        <v>1579.95</v>
      </c>
      <c r="N95" s="299">
        <v>1532.1</v>
      </c>
      <c r="O95" s="314">
        <v>14429625</v>
      </c>
      <c r="P95" s="315">
        <v>-1.6190998902305159E-2</v>
      </c>
    </row>
    <row r="96" spans="1:16" ht="15">
      <c r="A96" s="272">
        <v>86</v>
      </c>
      <c r="B96" s="382" t="s">
        <v>51</v>
      </c>
      <c r="C96" s="500" t="s">
        <v>135</v>
      </c>
      <c r="D96" s="501">
        <v>44252</v>
      </c>
      <c r="E96" s="311">
        <v>1074</v>
      </c>
      <c r="F96" s="311">
        <v>1067.8833333333334</v>
      </c>
      <c r="G96" s="312">
        <v>1058.1166666666668</v>
      </c>
      <c r="H96" s="312">
        <v>1042.2333333333333</v>
      </c>
      <c r="I96" s="312">
        <v>1032.4666666666667</v>
      </c>
      <c r="J96" s="312">
        <v>1083.7666666666669</v>
      </c>
      <c r="K96" s="312">
        <v>1093.5333333333338</v>
      </c>
      <c r="L96" s="312">
        <v>1109.416666666667</v>
      </c>
      <c r="M96" s="299">
        <v>1077.6500000000001</v>
      </c>
      <c r="N96" s="299">
        <v>1052</v>
      </c>
      <c r="O96" s="314">
        <v>7075400</v>
      </c>
      <c r="P96" s="315">
        <v>-7.8665077473182368E-3</v>
      </c>
    </row>
    <row r="97" spans="1:16" ht="15">
      <c r="A97" s="272">
        <v>87</v>
      </c>
      <c r="B97" s="382" t="s">
        <v>43</v>
      </c>
      <c r="C97" s="500" t="s">
        <v>136</v>
      </c>
      <c r="D97" s="501">
        <v>44252</v>
      </c>
      <c r="E97" s="311">
        <v>916.35</v>
      </c>
      <c r="F97" s="311">
        <v>908.5</v>
      </c>
      <c r="G97" s="312">
        <v>898.25</v>
      </c>
      <c r="H97" s="312">
        <v>880.15</v>
      </c>
      <c r="I97" s="312">
        <v>869.9</v>
      </c>
      <c r="J97" s="312">
        <v>926.6</v>
      </c>
      <c r="K97" s="312">
        <v>936.85</v>
      </c>
      <c r="L97" s="312">
        <v>954.95</v>
      </c>
      <c r="M97" s="299">
        <v>918.75</v>
      </c>
      <c r="N97" s="299">
        <v>890.4</v>
      </c>
      <c r="O97" s="314">
        <v>11387600</v>
      </c>
      <c r="P97" s="315">
        <v>-2.7731293330145828E-2</v>
      </c>
    </row>
    <row r="98" spans="1:16" ht="15">
      <c r="A98" s="272">
        <v>88</v>
      </c>
      <c r="B98" s="382" t="s">
        <v>56</v>
      </c>
      <c r="C98" s="500" t="s">
        <v>137</v>
      </c>
      <c r="D98" s="501">
        <v>44252</v>
      </c>
      <c r="E98" s="311">
        <v>191.35</v>
      </c>
      <c r="F98" s="311">
        <v>190.41666666666666</v>
      </c>
      <c r="G98" s="312">
        <v>184.73333333333332</v>
      </c>
      <c r="H98" s="312">
        <v>178.11666666666667</v>
      </c>
      <c r="I98" s="312">
        <v>172.43333333333334</v>
      </c>
      <c r="J98" s="312">
        <v>197.0333333333333</v>
      </c>
      <c r="K98" s="312">
        <v>202.71666666666664</v>
      </c>
      <c r="L98" s="312">
        <v>209.33333333333329</v>
      </c>
      <c r="M98" s="299">
        <v>196.1</v>
      </c>
      <c r="N98" s="299">
        <v>183.8</v>
      </c>
      <c r="O98" s="314">
        <v>11496000</v>
      </c>
      <c r="P98" s="315">
        <v>-7.0805043646944718E-2</v>
      </c>
    </row>
    <row r="99" spans="1:16" ht="15">
      <c r="A99" s="272">
        <v>89</v>
      </c>
      <c r="B99" s="382" t="s">
        <v>56</v>
      </c>
      <c r="C99" s="500" t="s">
        <v>138</v>
      </c>
      <c r="D99" s="501">
        <v>44252</v>
      </c>
      <c r="E99" s="311">
        <v>174.45</v>
      </c>
      <c r="F99" s="311">
        <v>173.9</v>
      </c>
      <c r="G99" s="312">
        <v>171.85000000000002</v>
      </c>
      <c r="H99" s="312">
        <v>169.25000000000003</v>
      </c>
      <c r="I99" s="312">
        <v>167.20000000000005</v>
      </c>
      <c r="J99" s="312">
        <v>176.5</v>
      </c>
      <c r="K99" s="312">
        <v>178.55</v>
      </c>
      <c r="L99" s="312">
        <v>181.14999999999998</v>
      </c>
      <c r="M99" s="299">
        <v>175.95</v>
      </c>
      <c r="N99" s="299">
        <v>171.3</v>
      </c>
      <c r="O99" s="314">
        <v>17370000</v>
      </c>
      <c r="P99" s="315">
        <v>-2.9175050301810865E-2</v>
      </c>
    </row>
    <row r="100" spans="1:16" ht="15">
      <c r="A100" s="272">
        <v>90</v>
      </c>
      <c r="B100" s="382" t="s">
        <v>49</v>
      </c>
      <c r="C100" s="500" t="s">
        <v>139</v>
      </c>
      <c r="D100" s="501">
        <v>44252</v>
      </c>
      <c r="E100" s="311">
        <v>412</v>
      </c>
      <c r="F100" s="311">
        <v>412.91666666666669</v>
      </c>
      <c r="G100" s="312">
        <v>408.33333333333337</v>
      </c>
      <c r="H100" s="312">
        <v>404.66666666666669</v>
      </c>
      <c r="I100" s="312">
        <v>400.08333333333337</v>
      </c>
      <c r="J100" s="312">
        <v>416.58333333333337</v>
      </c>
      <c r="K100" s="312">
        <v>421.16666666666674</v>
      </c>
      <c r="L100" s="312">
        <v>424.83333333333337</v>
      </c>
      <c r="M100" s="299">
        <v>417.5</v>
      </c>
      <c r="N100" s="299">
        <v>409.25</v>
      </c>
      <c r="O100" s="314">
        <v>9094000</v>
      </c>
      <c r="P100" s="315">
        <v>-4.5971978984238179E-3</v>
      </c>
    </row>
    <row r="101" spans="1:16" ht="15">
      <c r="A101" s="272">
        <v>91</v>
      </c>
      <c r="B101" s="382" t="s">
        <v>43</v>
      </c>
      <c r="C101" s="500" t="s">
        <v>140</v>
      </c>
      <c r="D101" s="501">
        <v>44252</v>
      </c>
      <c r="E101" s="311">
        <v>7658.4</v>
      </c>
      <c r="F101" s="311">
        <v>7621.166666666667</v>
      </c>
      <c r="G101" s="312">
        <v>7552.3333333333339</v>
      </c>
      <c r="H101" s="312">
        <v>7446.2666666666673</v>
      </c>
      <c r="I101" s="312">
        <v>7377.4333333333343</v>
      </c>
      <c r="J101" s="312">
        <v>7727.2333333333336</v>
      </c>
      <c r="K101" s="312">
        <v>7796.0666666666675</v>
      </c>
      <c r="L101" s="312">
        <v>7902.1333333333332</v>
      </c>
      <c r="M101" s="299">
        <v>7690</v>
      </c>
      <c r="N101" s="299">
        <v>7515.1</v>
      </c>
      <c r="O101" s="314">
        <v>2481000</v>
      </c>
      <c r="P101" s="315">
        <v>-2.2520711011019064E-3</v>
      </c>
    </row>
    <row r="102" spans="1:16" ht="15">
      <c r="A102" s="272">
        <v>92</v>
      </c>
      <c r="B102" s="382" t="s">
        <v>49</v>
      </c>
      <c r="C102" s="500" t="s">
        <v>141</v>
      </c>
      <c r="D102" s="501">
        <v>44252</v>
      </c>
      <c r="E102" s="311">
        <v>575.75</v>
      </c>
      <c r="F102" s="311">
        <v>572.85</v>
      </c>
      <c r="G102" s="312">
        <v>568.20000000000005</v>
      </c>
      <c r="H102" s="312">
        <v>560.65</v>
      </c>
      <c r="I102" s="312">
        <v>556</v>
      </c>
      <c r="J102" s="312">
        <v>580.40000000000009</v>
      </c>
      <c r="K102" s="312">
        <v>585.04999999999995</v>
      </c>
      <c r="L102" s="312">
        <v>592.60000000000014</v>
      </c>
      <c r="M102" s="299">
        <v>577.5</v>
      </c>
      <c r="N102" s="299">
        <v>565.29999999999995</v>
      </c>
      <c r="O102" s="314">
        <v>13213750</v>
      </c>
      <c r="P102" s="315">
        <v>-2.5983599004883444E-2</v>
      </c>
    </row>
    <row r="103" spans="1:16" ht="15">
      <c r="A103" s="272">
        <v>93</v>
      </c>
      <c r="B103" s="382" t="s">
        <v>56</v>
      </c>
      <c r="C103" s="500" t="s">
        <v>142</v>
      </c>
      <c r="D103" s="501">
        <v>44252</v>
      </c>
      <c r="E103" s="311">
        <v>778</v>
      </c>
      <c r="F103" s="311">
        <v>774.51666666666677</v>
      </c>
      <c r="G103" s="312">
        <v>748.78333333333353</v>
      </c>
      <c r="H103" s="312">
        <v>719.56666666666672</v>
      </c>
      <c r="I103" s="312">
        <v>693.83333333333348</v>
      </c>
      <c r="J103" s="312">
        <v>803.73333333333358</v>
      </c>
      <c r="K103" s="312">
        <v>829.46666666666692</v>
      </c>
      <c r="L103" s="312">
        <v>858.68333333333362</v>
      </c>
      <c r="M103" s="299">
        <v>800.25</v>
      </c>
      <c r="N103" s="299">
        <v>745.3</v>
      </c>
      <c r="O103" s="314">
        <v>4413500</v>
      </c>
      <c r="P103" s="315">
        <v>-0.1294871794871795</v>
      </c>
    </row>
    <row r="104" spans="1:16" ht="15">
      <c r="A104" s="272">
        <v>94</v>
      </c>
      <c r="B104" s="382" t="s">
        <v>72</v>
      </c>
      <c r="C104" s="500" t="s">
        <v>143</v>
      </c>
      <c r="D104" s="501">
        <v>44252</v>
      </c>
      <c r="E104" s="311">
        <v>1124.2</v>
      </c>
      <c r="F104" s="311">
        <v>1123.0833333333335</v>
      </c>
      <c r="G104" s="312">
        <v>1091.2666666666669</v>
      </c>
      <c r="H104" s="312">
        <v>1058.3333333333335</v>
      </c>
      <c r="I104" s="312">
        <v>1026.5166666666669</v>
      </c>
      <c r="J104" s="312">
        <v>1156.0166666666669</v>
      </c>
      <c r="K104" s="312">
        <v>1187.8333333333335</v>
      </c>
      <c r="L104" s="312">
        <v>1220.7666666666669</v>
      </c>
      <c r="M104" s="299">
        <v>1154.9000000000001</v>
      </c>
      <c r="N104" s="299">
        <v>1090.1500000000001</v>
      </c>
      <c r="O104" s="314">
        <v>1515600</v>
      </c>
      <c r="P104" s="315">
        <v>-1.7502917152858809E-2</v>
      </c>
    </row>
    <row r="105" spans="1:16" ht="15">
      <c r="A105" s="272">
        <v>95</v>
      </c>
      <c r="B105" s="382" t="s">
        <v>106</v>
      </c>
      <c r="C105" s="500" t="s">
        <v>144</v>
      </c>
      <c r="D105" s="501">
        <v>44252</v>
      </c>
      <c r="E105" s="311">
        <v>1730.4</v>
      </c>
      <c r="F105" s="311">
        <v>1730.3166666666666</v>
      </c>
      <c r="G105" s="312">
        <v>1715.6333333333332</v>
      </c>
      <c r="H105" s="312">
        <v>1700.8666666666666</v>
      </c>
      <c r="I105" s="312">
        <v>1686.1833333333332</v>
      </c>
      <c r="J105" s="312">
        <v>1745.0833333333333</v>
      </c>
      <c r="K105" s="312">
        <v>1759.7666666666667</v>
      </c>
      <c r="L105" s="312">
        <v>1774.5333333333333</v>
      </c>
      <c r="M105" s="299">
        <v>1745</v>
      </c>
      <c r="N105" s="299">
        <v>1715.55</v>
      </c>
      <c r="O105" s="314">
        <v>1676800</v>
      </c>
      <c r="P105" s="315">
        <v>-3.007866728366497E-2</v>
      </c>
    </row>
    <row r="106" spans="1:16" ht="15">
      <c r="A106" s="272">
        <v>96</v>
      </c>
      <c r="B106" s="382" t="s">
        <v>43</v>
      </c>
      <c r="C106" s="500" t="s">
        <v>145</v>
      </c>
      <c r="D106" s="501">
        <v>44252</v>
      </c>
      <c r="E106" s="311">
        <v>174.35</v>
      </c>
      <c r="F106" s="311">
        <v>170.28333333333333</v>
      </c>
      <c r="G106" s="312">
        <v>163.56666666666666</v>
      </c>
      <c r="H106" s="312">
        <v>152.78333333333333</v>
      </c>
      <c r="I106" s="312">
        <v>146.06666666666666</v>
      </c>
      <c r="J106" s="312">
        <v>181.06666666666666</v>
      </c>
      <c r="K106" s="312">
        <v>187.7833333333333</v>
      </c>
      <c r="L106" s="312">
        <v>198.56666666666666</v>
      </c>
      <c r="M106" s="299">
        <v>177</v>
      </c>
      <c r="N106" s="299">
        <v>159.5</v>
      </c>
      <c r="O106" s="314">
        <v>43064000</v>
      </c>
      <c r="P106" s="315">
        <v>5.3785542994176087E-2</v>
      </c>
    </row>
    <row r="107" spans="1:16" ht="15">
      <c r="A107" s="272">
        <v>97</v>
      </c>
      <c r="B107" s="382" t="s">
        <v>43</v>
      </c>
      <c r="C107" s="500" t="s">
        <v>146</v>
      </c>
      <c r="D107" s="501">
        <v>44252</v>
      </c>
      <c r="E107" s="311">
        <v>97447.95</v>
      </c>
      <c r="F107" s="311">
        <v>96240.416666666672</v>
      </c>
      <c r="G107" s="312">
        <v>94250.78333333334</v>
      </c>
      <c r="H107" s="312">
        <v>91053.616666666669</v>
      </c>
      <c r="I107" s="312">
        <v>89063.983333333337</v>
      </c>
      <c r="J107" s="312">
        <v>99437.583333333343</v>
      </c>
      <c r="K107" s="312">
        <v>101427.21666666667</v>
      </c>
      <c r="L107" s="312">
        <v>104624.38333333335</v>
      </c>
      <c r="M107" s="299">
        <v>98230.05</v>
      </c>
      <c r="N107" s="299">
        <v>93043.25</v>
      </c>
      <c r="O107" s="314">
        <v>63250</v>
      </c>
      <c r="P107" s="315">
        <v>0.10809390329362299</v>
      </c>
    </row>
    <row r="108" spans="1:16" ht="15">
      <c r="A108" s="272">
        <v>98</v>
      </c>
      <c r="B108" s="382" t="s">
        <v>56</v>
      </c>
      <c r="C108" s="500" t="s">
        <v>147</v>
      </c>
      <c r="D108" s="501">
        <v>44252</v>
      </c>
      <c r="E108" s="311">
        <v>1269.05</v>
      </c>
      <c r="F108" s="311">
        <v>1246.2666666666667</v>
      </c>
      <c r="G108" s="312">
        <v>1215.7333333333333</v>
      </c>
      <c r="H108" s="312">
        <v>1162.4166666666667</v>
      </c>
      <c r="I108" s="312">
        <v>1131.8833333333334</v>
      </c>
      <c r="J108" s="312">
        <v>1299.5833333333333</v>
      </c>
      <c r="K108" s="312">
        <v>1330.1166666666666</v>
      </c>
      <c r="L108" s="312">
        <v>1383.4333333333332</v>
      </c>
      <c r="M108" s="299">
        <v>1276.8</v>
      </c>
      <c r="N108" s="299">
        <v>1192.95</v>
      </c>
      <c r="O108" s="314">
        <v>4668000</v>
      </c>
      <c r="P108" s="315">
        <v>-0.15994061276825483</v>
      </c>
    </row>
    <row r="109" spans="1:16" ht="15">
      <c r="A109" s="272">
        <v>99</v>
      </c>
      <c r="B109" s="382" t="s">
        <v>111</v>
      </c>
      <c r="C109" s="500" t="s">
        <v>148</v>
      </c>
      <c r="D109" s="501">
        <v>44252</v>
      </c>
      <c r="E109" s="311">
        <v>49.4</v>
      </c>
      <c r="F109" s="311">
        <v>49.550000000000004</v>
      </c>
      <c r="G109" s="312">
        <v>48.750000000000007</v>
      </c>
      <c r="H109" s="312">
        <v>48.1</v>
      </c>
      <c r="I109" s="312">
        <v>47.300000000000004</v>
      </c>
      <c r="J109" s="312">
        <v>50.20000000000001</v>
      </c>
      <c r="K109" s="312">
        <v>51.000000000000007</v>
      </c>
      <c r="L109" s="312">
        <v>51.650000000000013</v>
      </c>
      <c r="M109" s="299">
        <v>50.35</v>
      </c>
      <c r="N109" s="299">
        <v>48.9</v>
      </c>
      <c r="O109" s="314">
        <v>55539000</v>
      </c>
      <c r="P109" s="315">
        <v>-4.570383912248629E-3</v>
      </c>
    </row>
    <row r="110" spans="1:16" ht="15">
      <c r="A110" s="272">
        <v>100</v>
      </c>
      <c r="B110" s="382" t="s">
        <v>39</v>
      </c>
      <c r="C110" s="500" t="s">
        <v>257</v>
      </c>
      <c r="D110" s="501">
        <v>44252</v>
      </c>
      <c r="E110" s="311">
        <v>5140.3</v>
      </c>
      <c r="F110" s="311">
        <v>5077.05</v>
      </c>
      <c r="G110" s="312">
        <v>4965.25</v>
      </c>
      <c r="H110" s="312">
        <v>4790.2</v>
      </c>
      <c r="I110" s="312">
        <v>4678.3999999999996</v>
      </c>
      <c r="J110" s="312">
        <v>5252.1</v>
      </c>
      <c r="K110" s="312">
        <v>5363.9000000000015</v>
      </c>
      <c r="L110" s="312">
        <v>5538.9500000000007</v>
      </c>
      <c r="M110" s="299">
        <v>5188.8500000000004</v>
      </c>
      <c r="N110" s="299">
        <v>4902</v>
      </c>
      <c r="O110" s="314">
        <v>795750</v>
      </c>
      <c r="P110" s="315">
        <v>-2.3320036821110769E-2</v>
      </c>
    </row>
    <row r="111" spans="1:16" ht="15">
      <c r="A111" s="272">
        <v>101</v>
      </c>
      <c r="B111" s="382" t="s">
        <v>49</v>
      </c>
      <c r="C111" s="500" t="s">
        <v>151</v>
      </c>
      <c r="D111" s="501">
        <v>44252</v>
      </c>
      <c r="E111" s="311">
        <v>17207.95</v>
      </c>
      <c r="F111" s="311">
        <v>17256.916666666668</v>
      </c>
      <c r="G111" s="312">
        <v>17052.033333333336</v>
      </c>
      <c r="H111" s="312">
        <v>16896.116666666669</v>
      </c>
      <c r="I111" s="312">
        <v>16691.233333333337</v>
      </c>
      <c r="J111" s="312">
        <v>17412.833333333336</v>
      </c>
      <c r="K111" s="312">
        <v>17617.716666666667</v>
      </c>
      <c r="L111" s="312">
        <v>17773.633333333335</v>
      </c>
      <c r="M111" s="299">
        <v>17461.8</v>
      </c>
      <c r="N111" s="299">
        <v>17101</v>
      </c>
      <c r="O111" s="314">
        <v>349600</v>
      </c>
      <c r="P111" s="315">
        <v>-1.8391127333988486E-2</v>
      </c>
    </row>
    <row r="112" spans="1:16" ht="15">
      <c r="A112" s="272">
        <v>102</v>
      </c>
      <c r="B112" s="382" t="s">
        <v>111</v>
      </c>
      <c r="C112" s="500" t="s">
        <v>152</v>
      </c>
      <c r="D112" s="501">
        <v>44252</v>
      </c>
      <c r="E112" s="311">
        <v>117.7</v>
      </c>
      <c r="F112" s="311">
        <v>117.55</v>
      </c>
      <c r="G112" s="312">
        <v>116.25</v>
      </c>
      <c r="H112" s="312">
        <v>114.8</v>
      </c>
      <c r="I112" s="312">
        <v>113.5</v>
      </c>
      <c r="J112" s="312">
        <v>119</v>
      </c>
      <c r="K112" s="312">
        <v>120.29999999999998</v>
      </c>
      <c r="L112" s="312">
        <v>121.75</v>
      </c>
      <c r="M112" s="299">
        <v>118.85</v>
      </c>
      <c r="N112" s="299">
        <v>116.1</v>
      </c>
      <c r="O112" s="314">
        <v>50705600</v>
      </c>
      <c r="P112" s="315">
        <v>-1.6376397192617624E-2</v>
      </c>
    </row>
    <row r="113" spans="1:16" ht="15">
      <c r="A113" s="272">
        <v>103</v>
      </c>
      <c r="B113" s="382" t="s">
        <v>42</v>
      </c>
      <c r="C113" s="500" t="s">
        <v>153</v>
      </c>
      <c r="D113" s="501">
        <v>44252</v>
      </c>
      <c r="E113" s="311">
        <v>97.35</v>
      </c>
      <c r="F113" s="311">
        <v>97.133333333333326</v>
      </c>
      <c r="G113" s="312">
        <v>96.316666666666649</v>
      </c>
      <c r="H113" s="312">
        <v>95.283333333333317</v>
      </c>
      <c r="I113" s="312">
        <v>94.46666666666664</v>
      </c>
      <c r="J113" s="312">
        <v>98.166666666666657</v>
      </c>
      <c r="K113" s="312">
        <v>98.98333333333332</v>
      </c>
      <c r="L113" s="312">
        <v>100.01666666666667</v>
      </c>
      <c r="M113" s="299">
        <v>97.95</v>
      </c>
      <c r="N113" s="299">
        <v>96.1</v>
      </c>
      <c r="O113" s="314">
        <v>78523200</v>
      </c>
      <c r="P113" s="315">
        <v>2.1503781699540266E-2</v>
      </c>
    </row>
    <row r="114" spans="1:16" ht="15">
      <c r="A114" s="272">
        <v>104</v>
      </c>
      <c r="B114" s="382" t="s">
        <v>72</v>
      </c>
      <c r="C114" s="500" t="s">
        <v>155</v>
      </c>
      <c r="D114" s="501">
        <v>44252</v>
      </c>
      <c r="E114" s="311">
        <v>97.9</v>
      </c>
      <c r="F114" s="311">
        <v>98.350000000000009</v>
      </c>
      <c r="G114" s="312">
        <v>96.000000000000014</v>
      </c>
      <c r="H114" s="312">
        <v>94.100000000000009</v>
      </c>
      <c r="I114" s="312">
        <v>91.750000000000014</v>
      </c>
      <c r="J114" s="312">
        <v>100.25000000000001</v>
      </c>
      <c r="K114" s="312">
        <v>102.60000000000001</v>
      </c>
      <c r="L114" s="312">
        <v>104.50000000000001</v>
      </c>
      <c r="M114" s="299">
        <v>100.7</v>
      </c>
      <c r="N114" s="299">
        <v>96.45</v>
      </c>
      <c r="O114" s="314">
        <v>51536100</v>
      </c>
      <c r="P114" s="315">
        <v>-1.7324915577741889E-2</v>
      </c>
    </row>
    <row r="115" spans="1:16" ht="15">
      <c r="A115" s="272">
        <v>105</v>
      </c>
      <c r="B115" s="382" t="s">
        <v>78</v>
      </c>
      <c r="C115" s="500" t="s">
        <v>156</v>
      </c>
      <c r="D115" s="501">
        <v>44252</v>
      </c>
      <c r="E115" s="311">
        <v>31891.599999999999</v>
      </c>
      <c r="F115" s="311">
        <v>31248.233333333334</v>
      </c>
      <c r="G115" s="312">
        <v>30350.966666666667</v>
      </c>
      <c r="H115" s="312">
        <v>28810.333333333332</v>
      </c>
      <c r="I115" s="312">
        <v>27913.066666666666</v>
      </c>
      <c r="J115" s="312">
        <v>32788.866666666669</v>
      </c>
      <c r="K115" s="312">
        <v>33686.133333333339</v>
      </c>
      <c r="L115" s="312">
        <v>35226.76666666667</v>
      </c>
      <c r="M115" s="299">
        <v>32145.5</v>
      </c>
      <c r="N115" s="299">
        <v>29707.599999999999</v>
      </c>
      <c r="O115" s="314">
        <v>109440</v>
      </c>
      <c r="P115" s="315">
        <v>0.10311460538252193</v>
      </c>
    </row>
    <row r="116" spans="1:16" ht="15">
      <c r="A116" s="272">
        <v>106</v>
      </c>
      <c r="B116" s="382" t="s">
        <v>51</v>
      </c>
      <c r="C116" s="500" t="s">
        <v>157</v>
      </c>
      <c r="D116" s="501">
        <v>44252</v>
      </c>
      <c r="E116" s="311">
        <v>1623.55</v>
      </c>
      <c r="F116" s="311">
        <v>1609.8500000000001</v>
      </c>
      <c r="G116" s="312">
        <v>1572.6500000000003</v>
      </c>
      <c r="H116" s="312">
        <v>1521.7500000000002</v>
      </c>
      <c r="I116" s="312">
        <v>1484.5500000000004</v>
      </c>
      <c r="J116" s="312">
        <v>1660.7500000000002</v>
      </c>
      <c r="K116" s="312">
        <v>1697.95</v>
      </c>
      <c r="L116" s="312">
        <v>1748.8500000000001</v>
      </c>
      <c r="M116" s="299">
        <v>1647.05</v>
      </c>
      <c r="N116" s="299">
        <v>1558.95</v>
      </c>
      <c r="O116" s="314">
        <v>3788950</v>
      </c>
      <c r="P116" s="315">
        <v>1.5926854446246867E-2</v>
      </c>
    </row>
    <row r="117" spans="1:16" ht="15">
      <c r="A117" s="272">
        <v>107</v>
      </c>
      <c r="B117" s="382" t="s">
        <v>72</v>
      </c>
      <c r="C117" s="500" t="s">
        <v>158</v>
      </c>
      <c r="D117" s="501">
        <v>44252</v>
      </c>
      <c r="E117" s="311">
        <v>242.05</v>
      </c>
      <c r="F117" s="311">
        <v>241.80000000000004</v>
      </c>
      <c r="G117" s="312">
        <v>238.55000000000007</v>
      </c>
      <c r="H117" s="312">
        <v>235.05000000000004</v>
      </c>
      <c r="I117" s="312">
        <v>231.80000000000007</v>
      </c>
      <c r="J117" s="312">
        <v>245.30000000000007</v>
      </c>
      <c r="K117" s="312">
        <v>248.55</v>
      </c>
      <c r="L117" s="312">
        <v>252.05000000000007</v>
      </c>
      <c r="M117" s="299">
        <v>245.05</v>
      </c>
      <c r="N117" s="299">
        <v>238.3</v>
      </c>
      <c r="O117" s="314">
        <v>17376000</v>
      </c>
      <c r="P117" s="315">
        <v>6.7649769585253455E-2</v>
      </c>
    </row>
    <row r="118" spans="1:16" ht="15">
      <c r="A118" s="272">
        <v>108</v>
      </c>
      <c r="B118" s="382" t="s">
        <v>56</v>
      </c>
      <c r="C118" s="500" t="s">
        <v>159</v>
      </c>
      <c r="D118" s="501">
        <v>44252</v>
      </c>
      <c r="E118" s="311">
        <v>127.85</v>
      </c>
      <c r="F118" s="311">
        <v>127.39999999999998</v>
      </c>
      <c r="G118" s="312">
        <v>126.09999999999997</v>
      </c>
      <c r="H118" s="312">
        <v>124.35</v>
      </c>
      <c r="I118" s="312">
        <v>123.04999999999998</v>
      </c>
      <c r="J118" s="312">
        <v>129.14999999999995</v>
      </c>
      <c r="K118" s="312">
        <v>130.44999999999996</v>
      </c>
      <c r="L118" s="312">
        <v>132.19999999999993</v>
      </c>
      <c r="M118" s="299">
        <v>128.69999999999999</v>
      </c>
      <c r="N118" s="299">
        <v>125.65</v>
      </c>
      <c r="O118" s="314">
        <v>30597000</v>
      </c>
      <c r="P118" s="315">
        <v>4.8215802888700088E-2</v>
      </c>
    </row>
    <row r="119" spans="1:16" ht="15">
      <c r="A119" s="272">
        <v>109</v>
      </c>
      <c r="B119" s="382" t="s">
        <v>49</v>
      </c>
      <c r="C119" s="500" t="s">
        <v>160</v>
      </c>
      <c r="D119" s="501">
        <v>44252</v>
      </c>
      <c r="E119" s="311">
        <v>1759.7</v>
      </c>
      <c r="F119" s="311">
        <v>1762.6166666666668</v>
      </c>
      <c r="G119" s="312">
        <v>1741.2833333333335</v>
      </c>
      <c r="H119" s="312">
        <v>1722.8666666666668</v>
      </c>
      <c r="I119" s="312">
        <v>1701.5333333333335</v>
      </c>
      <c r="J119" s="312">
        <v>1781.0333333333335</v>
      </c>
      <c r="K119" s="312">
        <v>1802.3666666666666</v>
      </c>
      <c r="L119" s="312">
        <v>1820.7833333333335</v>
      </c>
      <c r="M119" s="299">
        <v>1783.95</v>
      </c>
      <c r="N119" s="299">
        <v>1744.2</v>
      </c>
      <c r="O119" s="314">
        <v>2497000</v>
      </c>
      <c r="P119" s="315">
        <v>-7.1570576540755469E-3</v>
      </c>
    </row>
    <row r="120" spans="1:16" ht="15">
      <c r="A120" s="272">
        <v>110</v>
      </c>
      <c r="B120" s="382" t="s">
        <v>53</v>
      </c>
      <c r="C120" s="500" t="s">
        <v>161</v>
      </c>
      <c r="D120" s="501">
        <v>44252</v>
      </c>
      <c r="E120" s="311">
        <v>39.65</v>
      </c>
      <c r="F120" s="311">
        <v>39.533333333333331</v>
      </c>
      <c r="G120" s="312">
        <v>38.966666666666661</v>
      </c>
      <c r="H120" s="312">
        <v>38.283333333333331</v>
      </c>
      <c r="I120" s="312">
        <v>37.716666666666661</v>
      </c>
      <c r="J120" s="312">
        <v>40.216666666666661</v>
      </c>
      <c r="K120" s="312">
        <v>40.783333333333324</v>
      </c>
      <c r="L120" s="312">
        <v>41.466666666666661</v>
      </c>
      <c r="M120" s="299">
        <v>40.1</v>
      </c>
      <c r="N120" s="299">
        <v>38.85</v>
      </c>
      <c r="O120" s="314">
        <v>199632000</v>
      </c>
      <c r="P120" s="315">
        <v>1.5298234193180894E-2</v>
      </c>
    </row>
    <row r="121" spans="1:16" ht="15">
      <c r="A121" s="272">
        <v>111</v>
      </c>
      <c r="B121" s="382" t="s">
        <v>42</v>
      </c>
      <c r="C121" s="500" t="s">
        <v>162</v>
      </c>
      <c r="D121" s="501">
        <v>44252</v>
      </c>
      <c r="E121" s="311">
        <v>211.1</v>
      </c>
      <c r="F121" s="311">
        <v>211.2166666666667</v>
      </c>
      <c r="G121" s="312">
        <v>207.68333333333339</v>
      </c>
      <c r="H121" s="312">
        <v>204.26666666666671</v>
      </c>
      <c r="I121" s="312">
        <v>200.73333333333341</v>
      </c>
      <c r="J121" s="312">
        <v>214.63333333333338</v>
      </c>
      <c r="K121" s="312">
        <v>218.16666666666669</v>
      </c>
      <c r="L121" s="312">
        <v>221.58333333333337</v>
      </c>
      <c r="M121" s="299">
        <v>214.75</v>
      </c>
      <c r="N121" s="299">
        <v>207.8</v>
      </c>
      <c r="O121" s="314">
        <v>14656000</v>
      </c>
      <c r="P121" s="315">
        <v>3.1822021965643481E-2</v>
      </c>
    </row>
    <row r="122" spans="1:16" ht="15">
      <c r="A122" s="272">
        <v>112</v>
      </c>
      <c r="B122" s="382" t="s">
        <v>88</v>
      </c>
      <c r="C122" s="500" t="s">
        <v>163</v>
      </c>
      <c r="D122" s="501">
        <v>44252</v>
      </c>
      <c r="E122" s="311">
        <v>1499.5</v>
      </c>
      <c r="F122" s="311">
        <v>1502.9166666666667</v>
      </c>
      <c r="G122" s="312">
        <v>1481.8333333333335</v>
      </c>
      <c r="H122" s="312">
        <v>1464.1666666666667</v>
      </c>
      <c r="I122" s="312">
        <v>1443.0833333333335</v>
      </c>
      <c r="J122" s="312">
        <v>1520.5833333333335</v>
      </c>
      <c r="K122" s="312">
        <v>1541.666666666667</v>
      </c>
      <c r="L122" s="312">
        <v>1559.3333333333335</v>
      </c>
      <c r="M122" s="299">
        <v>1524</v>
      </c>
      <c r="N122" s="299">
        <v>1485.25</v>
      </c>
      <c r="O122" s="314">
        <v>1925924</v>
      </c>
      <c r="P122" s="315">
        <v>1.8729817007534982E-2</v>
      </c>
    </row>
    <row r="123" spans="1:16" ht="15">
      <c r="A123" s="272">
        <v>113</v>
      </c>
      <c r="B123" s="382" t="s">
        <v>37</v>
      </c>
      <c r="C123" s="500" t="s">
        <v>164</v>
      </c>
      <c r="D123" s="501">
        <v>44252</v>
      </c>
      <c r="E123" s="311">
        <v>933.05</v>
      </c>
      <c r="F123" s="311">
        <v>933.63333333333333</v>
      </c>
      <c r="G123" s="312">
        <v>918.26666666666665</v>
      </c>
      <c r="H123" s="312">
        <v>903.48333333333335</v>
      </c>
      <c r="I123" s="312">
        <v>888.11666666666667</v>
      </c>
      <c r="J123" s="312">
        <v>948.41666666666663</v>
      </c>
      <c r="K123" s="312">
        <v>963.78333333333319</v>
      </c>
      <c r="L123" s="312">
        <v>978.56666666666661</v>
      </c>
      <c r="M123" s="299">
        <v>949</v>
      </c>
      <c r="N123" s="299">
        <v>918.85</v>
      </c>
      <c r="O123" s="314">
        <v>1811350</v>
      </c>
      <c r="P123" s="315">
        <v>-1.7972350230414748E-2</v>
      </c>
    </row>
    <row r="124" spans="1:16" ht="15">
      <c r="A124" s="272">
        <v>114</v>
      </c>
      <c r="B124" s="382" t="s">
        <v>53</v>
      </c>
      <c r="C124" s="500" t="s">
        <v>165</v>
      </c>
      <c r="D124" s="501">
        <v>44252</v>
      </c>
      <c r="E124" s="311">
        <v>242.95</v>
      </c>
      <c r="F124" s="311">
        <v>243.08333333333334</v>
      </c>
      <c r="G124" s="312">
        <v>238.36666666666667</v>
      </c>
      <c r="H124" s="312">
        <v>233.78333333333333</v>
      </c>
      <c r="I124" s="312">
        <v>229.06666666666666</v>
      </c>
      <c r="J124" s="312">
        <v>247.66666666666669</v>
      </c>
      <c r="K124" s="312">
        <v>252.38333333333333</v>
      </c>
      <c r="L124" s="312">
        <v>256.9666666666667</v>
      </c>
      <c r="M124" s="299">
        <v>247.8</v>
      </c>
      <c r="N124" s="299">
        <v>238.5</v>
      </c>
      <c r="O124" s="314">
        <v>25546100</v>
      </c>
      <c r="P124" s="315">
        <v>6.3503561511529638E-2</v>
      </c>
    </row>
    <row r="125" spans="1:16" ht="15">
      <c r="A125" s="272">
        <v>115</v>
      </c>
      <c r="B125" s="382" t="s">
        <v>42</v>
      </c>
      <c r="C125" s="500" t="s">
        <v>166</v>
      </c>
      <c r="D125" s="501">
        <v>44252</v>
      </c>
      <c r="E125" s="311">
        <v>147.6</v>
      </c>
      <c r="F125" s="311">
        <v>147.71666666666667</v>
      </c>
      <c r="G125" s="312">
        <v>145.98333333333335</v>
      </c>
      <c r="H125" s="312">
        <v>144.36666666666667</v>
      </c>
      <c r="I125" s="312">
        <v>142.63333333333335</v>
      </c>
      <c r="J125" s="312">
        <v>149.33333333333334</v>
      </c>
      <c r="K125" s="312">
        <v>151.06666666666663</v>
      </c>
      <c r="L125" s="312">
        <v>152.68333333333334</v>
      </c>
      <c r="M125" s="299">
        <v>149.44999999999999</v>
      </c>
      <c r="N125" s="299">
        <v>146.1</v>
      </c>
      <c r="O125" s="314">
        <v>13914000</v>
      </c>
      <c r="P125" s="315">
        <v>5.7937956204379561E-2</v>
      </c>
    </row>
    <row r="126" spans="1:16" ht="15">
      <c r="A126" s="272">
        <v>116</v>
      </c>
      <c r="B126" s="382" t="s">
        <v>72</v>
      </c>
      <c r="C126" s="500" t="s">
        <v>167</v>
      </c>
      <c r="D126" s="501">
        <v>44252</v>
      </c>
      <c r="E126" s="311">
        <v>1979</v>
      </c>
      <c r="F126" s="311">
        <v>1966.1333333333332</v>
      </c>
      <c r="G126" s="312">
        <v>1944.3666666666663</v>
      </c>
      <c r="H126" s="312">
        <v>1909.7333333333331</v>
      </c>
      <c r="I126" s="312">
        <v>1887.9666666666662</v>
      </c>
      <c r="J126" s="312">
        <v>2000.7666666666664</v>
      </c>
      <c r="K126" s="312">
        <v>2022.5333333333333</v>
      </c>
      <c r="L126" s="312">
        <v>2057.1666666666665</v>
      </c>
      <c r="M126" s="299">
        <v>1987.9</v>
      </c>
      <c r="N126" s="299">
        <v>1931.5</v>
      </c>
      <c r="O126" s="314">
        <v>29611000</v>
      </c>
      <c r="P126" s="315">
        <v>-2.0808359719248354E-2</v>
      </c>
    </row>
    <row r="127" spans="1:16" ht="15">
      <c r="A127" s="272">
        <v>117</v>
      </c>
      <c r="B127" s="382" t="s">
        <v>111</v>
      </c>
      <c r="C127" s="500" t="s">
        <v>168</v>
      </c>
      <c r="D127" s="501">
        <v>44252</v>
      </c>
      <c r="E127" s="311">
        <v>67.05</v>
      </c>
      <c r="F127" s="311">
        <v>67.816666666666663</v>
      </c>
      <c r="G127" s="312">
        <v>65.533333333333331</v>
      </c>
      <c r="H127" s="312">
        <v>64.016666666666666</v>
      </c>
      <c r="I127" s="312">
        <v>61.733333333333334</v>
      </c>
      <c r="J127" s="312">
        <v>69.333333333333329</v>
      </c>
      <c r="K127" s="312">
        <v>71.61666666666666</v>
      </c>
      <c r="L127" s="312">
        <v>73.133333333333326</v>
      </c>
      <c r="M127" s="299">
        <v>70.099999999999994</v>
      </c>
      <c r="N127" s="299">
        <v>66.3</v>
      </c>
      <c r="O127" s="314">
        <v>130416000</v>
      </c>
      <c r="P127" s="315">
        <v>0.33462959362239936</v>
      </c>
    </row>
    <row r="128" spans="1:16" ht="15">
      <c r="A128" s="272">
        <v>118</v>
      </c>
      <c r="B128" s="402" t="s">
        <v>56</v>
      </c>
      <c r="C128" s="500" t="s">
        <v>275</v>
      </c>
      <c r="D128" s="501">
        <v>44252</v>
      </c>
      <c r="E128" s="311">
        <v>912.5</v>
      </c>
      <c r="F128" s="311">
        <v>908.66666666666663</v>
      </c>
      <c r="G128" s="312">
        <v>900.68333333333328</v>
      </c>
      <c r="H128" s="312">
        <v>888.86666666666667</v>
      </c>
      <c r="I128" s="312">
        <v>880.88333333333333</v>
      </c>
      <c r="J128" s="312">
        <v>920.48333333333323</v>
      </c>
      <c r="K128" s="312">
        <v>928.46666666666658</v>
      </c>
      <c r="L128" s="312">
        <v>940.28333333333319</v>
      </c>
      <c r="M128" s="299">
        <v>916.65</v>
      </c>
      <c r="N128" s="299">
        <v>896.85</v>
      </c>
      <c r="O128" s="314">
        <v>5607750</v>
      </c>
      <c r="P128" s="315">
        <v>-3.9933230611196711E-2</v>
      </c>
    </row>
    <row r="129" spans="1:16" ht="15">
      <c r="A129" s="272">
        <v>119</v>
      </c>
      <c r="B129" s="382" t="s">
        <v>53</v>
      </c>
      <c r="C129" s="500" t="s">
        <v>169</v>
      </c>
      <c r="D129" s="501">
        <v>44252</v>
      </c>
      <c r="E129" s="311">
        <v>394.15</v>
      </c>
      <c r="F129" s="311">
        <v>394.2833333333333</v>
      </c>
      <c r="G129" s="312">
        <v>389.41666666666663</v>
      </c>
      <c r="H129" s="312">
        <v>384.68333333333334</v>
      </c>
      <c r="I129" s="312">
        <v>379.81666666666666</v>
      </c>
      <c r="J129" s="312">
        <v>399.01666666666659</v>
      </c>
      <c r="K129" s="312">
        <v>403.88333333333327</v>
      </c>
      <c r="L129" s="312">
        <v>408.61666666666656</v>
      </c>
      <c r="M129" s="299">
        <v>399.15</v>
      </c>
      <c r="N129" s="299">
        <v>389.55</v>
      </c>
      <c r="O129" s="314">
        <v>96009000</v>
      </c>
      <c r="P129" s="315">
        <v>-9.8388044924352588E-3</v>
      </c>
    </row>
    <row r="130" spans="1:16" ht="15">
      <c r="A130" s="272">
        <v>120</v>
      </c>
      <c r="B130" s="382" t="s">
        <v>37</v>
      </c>
      <c r="C130" s="500" t="s">
        <v>170</v>
      </c>
      <c r="D130" s="501">
        <v>44252</v>
      </c>
      <c r="E130" s="311">
        <v>28299.85</v>
      </c>
      <c r="F130" s="311">
        <v>28248.066666666669</v>
      </c>
      <c r="G130" s="312">
        <v>27903.433333333338</v>
      </c>
      <c r="H130" s="312">
        <v>27507.01666666667</v>
      </c>
      <c r="I130" s="312">
        <v>27162.383333333339</v>
      </c>
      <c r="J130" s="312">
        <v>28644.483333333337</v>
      </c>
      <c r="K130" s="312">
        <v>28989.116666666669</v>
      </c>
      <c r="L130" s="312">
        <v>29385.533333333336</v>
      </c>
      <c r="M130" s="299">
        <v>28592.7</v>
      </c>
      <c r="N130" s="299">
        <v>27851.65</v>
      </c>
      <c r="O130" s="314">
        <v>144150</v>
      </c>
      <c r="P130" s="315">
        <v>7.5746268656716423E-2</v>
      </c>
    </row>
    <row r="131" spans="1:16" ht="15">
      <c r="A131" s="272">
        <v>121</v>
      </c>
      <c r="B131" s="382" t="s">
        <v>63</v>
      </c>
      <c r="C131" s="500" t="s">
        <v>171</v>
      </c>
      <c r="D131" s="501">
        <v>44252</v>
      </c>
      <c r="E131" s="311">
        <v>1866.65</v>
      </c>
      <c r="F131" s="311">
        <v>1858.7666666666667</v>
      </c>
      <c r="G131" s="312">
        <v>1845.0833333333333</v>
      </c>
      <c r="H131" s="312">
        <v>1823.5166666666667</v>
      </c>
      <c r="I131" s="312">
        <v>1809.8333333333333</v>
      </c>
      <c r="J131" s="312">
        <v>1880.3333333333333</v>
      </c>
      <c r="K131" s="312">
        <v>1894.0166666666667</v>
      </c>
      <c r="L131" s="312">
        <v>1915.5833333333333</v>
      </c>
      <c r="M131" s="299">
        <v>1872.45</v>
      </c>
      <c r="N131" s="299">
        <v>1837.2</v>
      </c>
      <c r="O131" s="314">
        <v>817850</v>
      </c>
      <c r="P131" s="315">
        <v>1.2253233492171545E-2</v>
      </c>
    </row>
    <row r="132" spans="1:16" ht="15">
      <c r="A132" s="272">
        <v>122</v>
      </c>
      <c r="B132" s="382" t="s">
        <v>78</v>
      </c>
      <c r="C132" s="500" t="s">
        <v>172</v>
      </c>
      <c r="D132" s="501">
        <v>44252</v>
      </c>
      <c r="E132" s="311">
        <v>5560.75</v>
      </c>
      <c r="F132" s="311">
        <v>5567.0999999999995</v>
      </c>
      <c r="G132" s="312">
        <v>5509.1999999999989</v>
      </c>
      <c r="H132" s="312">
        <v>5457.65</v>
      </c>
      <c r="I132" s="312">
        <v>5399.7499999999991</v>
      </c>
      <c r="J132" s="312">
        <v>5618.6499999999987</v>
      </c>
      <c r="K132" s="312">
        <v>5676.5499999999984</v>
      </c>
      <c r="L132" s="312">
        <v>5728.0999999999985</v>
      </c>
      <c r="M132" s="299">
        <v>5625</v>
      </c>
      <c r="N132" s="299">
        <v>5515.55</v>
      </c>
      <c r="O132" s="314">
        <v>347125</v>
      </c>
      <c r="P132" s="315">
        <v>9.4511086877499088E-3</v>
      </c>
    </row>
    <row r="133" spans="1:16" ht="15">
      <c r="A133" s="272">
        <v>123</v>
      </c>
      <c r="B133" s="382" t="s">
        <v>56</v>
      </c>
      <c r="C133" s="500" t="s">
        <v>173</v>
      </c>
      <c r="D133" s="501">
        <v>44252</v>
      </c>
      <c r="E133" s="311">
        <v>1432.85</v>
      </c>
      <c r="F133" s="311">
        <v>1431.25</v>
      </c>
      <c r="G133" s="312">
        <v>1399.2</v>
      </c>
      <c r="H133" s="312">
        <v>1365.55</v>
      </c>
      <c r="I133" s="312">
        <v>1333.5</v>
      </c>
      <c r="J133" s="312">
        <v>1464.9</v>
      </c>
      <c r="K133" s="312">
        <v>1496.9500000000003</v>
      </c>
      <c r="L133" s="312">
        <v>1530.6000000000001</v>
      </c>
      <c r="M133" s="299">
        <v>1463.3</v>
      </c>
      <c r="N133" s="299">
        <v>1397.6</v>
      </c>
      <c r="O133" s="314">
        <v>4907200</v>
      </c>
      <c r="P133" s="315">
        <v>3.7024513947590869E-2</v>
      </c>
    </row>
    <row r="134" spans="1:16" ht="15">
      <c r="A134" s="272">
        <v>124</v>
      </c>
      <c r="B134" s="382" t="s">
        <v>51</v>
      </c>
      <c r="C134" s="500" t="s">
        <v>175</v>
      </c>
      <c r="D134" s="501">
        <v>44252</v>
      </c>
      <c r="E134" s="311">
        <v>630.9</v>
      </c>
      <c r="F134" s="311">
        <v>627.0333333333333</v>
      </c>
      <c r="G134" s="312">
        <v>619.41666666666663</v>
      </c>
      <c r="H134" s="312">
        <v>607.93333333333328</v>
      </c>
      <c r="I134" s="312">
        <v>600.31666666666661</v>
      </c>
      <c r="J134" s="312">
        <v>638.51666666666665</v>
      </c>
      <c r="K134" s="312">
        <v>646.13333333333344</v>
      </c>
      <c r="L134" s="312">
        <v>657.61666666666667</v>
      </c>
      <c r="M134" s="299">
        <v>634.65</v>
      </c>
      <c r="N134" s="299">
        <v>615.54999999999995</v>
      </c>
      <c r="O134" s="314">
        <v>43027600</v>
      </c>
      <c r="P134" s="315">
        <v>-6.7543547813722002E-3</v>
      </c>
    </row>
    <row r="135" spans="1:16" ht="15">
      <c r="A135" s="272">
        <v>125</v>
      </c>
      <c r="B135" s="382" t="s">
        <v>88</v>
      </c>
      <c r="C135" s="500" t="s">
        <v>176</v>
      </c>
      <c r="D135" s="501">
        <v>44252</v>
      </c>
      <c r="E135" s="311">
        <v>522.35</v>
      </c>
      <c r="F135" s="311">
        <v>527.44999999999993</v>
      </c>
      <c r="G135" s="312">
        <v>514.89999999999986</v>
      </c>
      <c r="H135" s="312">
        <v>507.44999999999993</v>
      </c>
      <c r="I135" s="312">
        <v>494.89999999999986</v>
      </c>
      <c r="J135" s="312">
        <v>534.89999999999986</v>
      </c>
      <c r="K135" s="312">
        <v>547.44999999999982</v>
      </c>
      <c r="L135" s="312">
        <v>554.89999999999986</v>
      </c>
      <c r="M135" s="299">
        <v>540</v>
      </c>
      <c r="N135" s="299">
        <v>520</v>
      </c>
      <c r="O135" s="314">
        <v>10576500</v>
      </c>
      <c r="P135" s="315">
        <v>-4.5097508125677137E-2</v>
      </c>
    </row>
    <row r="136" spans="1:16" ht="15">
      <c r="A136" s="272">
        <v>126</v>
      </c>
      <c r="B136" s="382" t="s">
        <v>177</v>
      </c>
      <c r="C136" s="500" t="s">
        <v>178</v>
      </c>
      <c r="D136" s="501">
        <v>44252</v>
      </c>
      <c r="E136" s="311">
        <v>562.85</v>
      </c>
      <c r="F136" s="311">
        <v>565.43333333333328</v>
      </c>
      <c r="G136" s="312">
        <v>551.61666666666656</v>
      </c>
      <c r="H136" s="312">
        <v>540.38333333333333</v>
      </c>
      <c r="I136" s="312">
        <v>526.56666666666661</v>
      </c>
      <c r="J136" s="312">
        <v>576.66666666666652</v>
      </c>
      <c r="K136" s="312">
        <v>590.48333333333335</v>
      </c>
      <c r="L136" s="312">
        <v>601.71666666666647</v>
      </c>
      <c r="M136" s="299">
        <v>579.25</v>
      </c>
      <c r="N136" s="299">
        <v>554.20000000000005</v>
      </c>
      <c r="O136" s="314">
        <v>8786000</v>
      </c>
      <c r="P136" s="315">
        <v>-1.8543342269883824E-2</v>
      </c>
    </row>
    <row r="137" spans="1:16" ht="15">
      <c r="A137" s="272">
        <v>127</v>
      </c>
      <c r="B137" s="382" t="s">
        <v>39</v>
      </c>
      <c r="C137" s="500" t="s">
        <v>807</v>
      </c>
      <c r="D137" s="501">
        <v>44252</v>
      </c>
      <c r="E137" s="311">
        <v>603.04999999999995</v>
      </c>
      <c r="F137" s="311">
        <v>602.98333333333323</v>
      </c>
      <c r="G137" s="312">
        <v>598.66666666666652</v>
      </c>
      <c r="H137" s="312">
        <v>594.2833333333333</v>
      </c>
      <c r="I137" s="312">
        <v>589.96666666666658</v>
      </c>
      <c r="J137" s="312">
        <v>607.36666666666645</v>
      </c>
      <c r="K137" s="312">
        <v>611.68333333333328</v>
      </c>
      <c r="L137" s="312">
        <v>616.06666666666638</v>
      </c>
      <c r="M137" s="299">
        <v>607.29999999999995</v>
      </c>
      <c r="N137" s="299">
        <v>598.6</v>
      </c>
      <c r="O137" s="314">
        <v>14808150</v>
      </c>
      <c r="P137" s="315">
        <v>-8.9447054571738342E-3</v>
      </c>
    </row>
    <row r="138" spans="1:16" ht="15">
      <c r="A138" s="272">
        <v>128</v>
      </c>
      <c r="B138" s="382" t="s">
        <v>43</v>
      </c>
      <c r="C138" s="500" t="s">
        <v>180</v>
      </c>
      <c r="D138" s="501">
        <v>44252</v>
      </c>
      <c r="E138" s="311">
        <v>330.4</v>
      </c>
      <c r="F138" s="311">
        <v>328.21666666666664</v>
      </c>
      <c r="G138" s="312">
        <v>322.43333333333328</v>
      </c>
      <c r="H138" s="312">
        <v>314.46666666666664</v>
      </c>
      <c r="I138" s="312">
        <v>308.68333333333328</v>
      </c>
      <c r="J138" s="312">
        <v>336.18333333333328</v>
      </c>
      <c r="K138" s="312">
        <v>341.9666666666667</v>
      </c>
      <c r="L138" s="312">
        <v>349.93333333333328</v>
      </c>
      <c r="M138" s="299">
        <v>334</v>
      </c>
      <c r="N138" s="299">
        <v>320.25</v>
      </c>
      <c r="O138" s="314">
        <v>77337600</v>
      </c>
      <c r="P138" s="315">
        <v>7.3757191326154301E-4</v>
      </c>
    </row>
    <row r="139" spans="1:16" ht="15">
      <c r="A139" s="272">
        <v>129</v>
      </c>
      <c r="B139" s="382" t="s">
        <v>42</v>
      </c>
      <c r="C139" s="500" t="s">
        <v>182</v>
      </c>
      <c r="D139" s="501">
        <v>44252</v>
      </c>
      <c r="E139" s="311">
        <v>88.55</v>
      </c>
      <c r="F139" s="311">
        <v>88.516666666666652</v>
      </c>
      <c r="G139" s="312">
        <v>86.683333333333309</v>
      </c>
      <c r="H139" s="312">
        <v>84.816666666666663</v>
      </c>
      <c r="I139" s="312">
        <v>82.98333333333332</v>
      </c>
      <c r="J139" s="312">
        <v>90.383333333333297</v>
      </c>
      <c r="K139" s="312">
        <v>92.21666666666664</v>
      </c>
      <c r="L139" s="312">
        <v>94.083333333333286</v>
      </c>
      <c r="M139" s="299">
        <v>90.35</v>
      </c>
      <c r="N139" s="299">
        <v>86.65</v>
      </c>
      <c r="O139" s="314">
        <v>120096000</v>
      </c>
      <c r="P139" s="315">
        <v>1.8548202427295626E-2</v>
      </c>
    </row>
    <row r="140" spans="1:16" ht="15">
      <c r="A140" s="272">
        <v>130</v>
      </c>
      <c r="B140" s="382" t="s">
        <v>111</v>
      </c>
      <c r="C140" s="500" t="s">
        <v>183</v>
      </c>
      <c r="D140" s="501">
        <v>44252</v>
      </c>
      <c r="E140" s="311">
        <v>693.3</v>
      </c>
      <c r="F140" s="311">
        <v>699.9666666666667</v>
      </c>
      <c r="G140" s="312">
        <v>674.93333333333339</v>
      </c>
      <c r="H140" s="312">
        <v>656.56666666666672</v>
      </c>
      <c r="I140" s="312">
        <v>631.53333333333342</v>
      </c>
      <c r="J140" s="312">
        <v>718.33333333333337</v>
      </c>
      <c r="K140" s="312">
        <v>743.36666666666667</v>
      </c>
      <c r="L140" s="312">
        <v>761.73333333333335</v>
      </c>
      <c r="M140" s="299">
        <v>725</v>
      </c>
      <c r="N140" s="299">
        <v>681.6</v>
      </c>
      <c r="O140" s="314">
        <v>43666200</v>
      </c>
      <c r="P140" s="315">
        <v>0.10264005151320026</v>
      </c>
    </row>
    <row r="141" spans="1:16" ht="15">
      <c r="A141" s="272">
        <v>131</v>
      </c>
      <c r="B141" s="382" t="s">
        <v>106</v>
      </c>
      <c r="C141" s="500" t="s">
        <v>184</v>
      </c>
      <c r="D141" s="501">
        <v>44252</v>
      </c>
      <c r="E141" s="311">
        <v>3223.3</v>
      </c>
      <c r="F141" s="311">
        <v>3208.2000000000003</v>
      </c>
      <c r="G141" s="312">
        <v>3184.1500000000005</v>
      </c>
      <c r="H141" s="312">
        <v>3145.0000000000005</v>
      </c>
      <c r="I141" s="312">
        <v>3120.9500000000007</v>
      </c>
      <c r="J141" s="312">
        <v>3247.3500000000004</v>
      </c>
      <c r="K141" s="312">
        <v>3271.4000000000005</v>
      </c>
      <c r="L141" s="312">
        <v>3310.55</v>
      </c>
      <c r="M141" s="299">
        <v>3232.25</v>
      </c>
      <c r="N141" s="299">
        <v>3169.05</v>
      </c>
      <c r="O141" s="314">
        <v>5910300</v>
      </c>
      <c r="P141" s="315">
        <v>-9.6018499899457061E-3</v>
      </c>
    </row>
    <row r="142" spans="1:16" ht="15">
      <c r="A142" s="272">
        <v>132</v>
      </c>
      <c r="B142" s="382" t="s">
        <v>106</v>
      </c>
      <c r="C142" s="500" t="s">
        <v>185</v>
      </c>
      <c r="D142" s="501">
        <v>44252</v>
      </c>
      <c r="E142" s="311">
        <v>979.55</v>
      </c>
      <c r="F142" s="311">
        <v>974.94999999999993</v>
      </c>
      <c r="G142" s="312">
        <v>966.59999999999991</v>
      </c>
      <c r="H142" s="312">
        <v>953.65</v>
      </c>
      <c r="I142" s="312">
        <v>945.3</v>
      </c>
      <c r="J142" s="312">
        <v>987.89999999999986</v>
      </c>
      <c r="K142" s="312">
        <v>996.25</v>
      </c>
      <c r="L142" s="312">
        <v>1009.1999999999998</v>
      </c>
      <c r="M142" s="299">
        <v>983.3</v>
      </c>
      <c r="N142" s="299">
        <v>962</v>
      </c>
      <c r="O142" s="314">
        <v>12427200</v>
      </c>
      <c r="P142" s="315">
        <v>1.5991366624153833E-2</v>
      </c>
    </row>
    <row r="143" spans="1:16" ht="15">
      <c r="A143" s="272">
        <v>133</v>
      </c>
      <c r="B143" s="382" t="s">
        <v>49</v>
      </c>
      <c r="C143" s="500" t="s">
        <v>186</v>
      </c>
      <c r="D143" s="501">
        <v>44252</v>
      </c>
      <c r="E143" s="311">
        <v>1573.05</v>
      </c>
      <c r="F143" s="311">
        <v>1565.0999999999997</v>
      </c>
      <c r="G143" s="312">
        <v>1536.0999999999995</v>
      </c>
      <c r="H143" s="312">
        <v>1499.1499999999999</v>
      </c>
      <c r="I143" s="312">
        <v>1470.1499999999996</v>
      </c>
      <c r="J143" s="312">
        <v>1602.0499999999993</v>
      </c>
      <c r="K143" s="312">
        <v>1631.0499999999997</v>
      </c>
      <c r="L143" s="312">
        <v>1667.9999999999991</v>
      </c>
      <c r="M143" s="299">
        <v>1594.1</v>
      </c>
      <c r="N143" s="299">
        <v>1528.15</v>
      </c>
      <c r="O143" s="314">
        <v>6667500</v>
      </c>
      <c r="P143" s="315">
        <v>2.0197383520771172E-2</v>
      </c>
    </row>
    <row r="144" spans="1:16" ht="15">
      <c r="A144" s="272">
        <v>134</v>
      </c>
      <c r="B144" s="382" t="s">
        <v>51</v>
      </c>
      <c r="C144" s="500" t="s">
        <v>187</v>
      </c>
      <c r="D144" s="501">
        <v>44252</v>
      </c>
      <c r="E144" s="311">
        <v>2570.5500000000002</v>
      </c>
      <c r="F144" s="311">
        <v>2562.25</v>
      </c>
      <c r="G144" s="312">
        <v>2542.3000000000002</v>
      </c>
      <c r="H144" s="312">
        <v>2514.0500000000002</v>
      </c>
      <c r="I144" s="312">
        <v>2494.1000000000004</v>
      </c>
      <c r="J144" s="312">
        <v>2590.5</v>
      </c>
      <c r="K144" s="312">
        <v>2610.4499999999998</v>
      </c>
      <c r="L144" s="312">
        <v>2638.7</v>
      </c>
      <c r="M144" s="299">
        <v>2582.1999999999998</v>
      </c>
      <c r="N144" s="299">
        <v>2534</v>
      </c>
      <c r="O144" s="314">
        <v>1334500</v>
      </c>
      <c r="P144" s="315">
        <v>3.8319393114180124E-2</v>
      </c>
    </row>
    <row r="145" spans="1:16" ht="15">
      <c r="A145" s="272">
        <v>135</v>
      </c>
      <c r="B145" s="382" t="s">
        <v>42</v>
      </c>
      <c r="C145" s="500" t="s">
        <v>188</v>
      </c>
      <c r="D145" s="501">
        <v>44252</v>
      </c>
      <c r="E145" s="311">
        <v>325.95</v>
      </c>
      <c r="F145" s="311">
        <v>324.15000000000003</v>
      </c>
      <c r="G145" s="312">
        <v>317.55000000000007</v>
      </c>
      <c r="H145" s="312">
        <v>309.15000000000003</v>
      </c>
      <c r="I145" s="312">
        <v>302.55000000000007</v>
      </c>
      <c r="J145" s="312">
        <v>332.55000000000007</v>
      </c>
      <c r="K145" s="312">
        <v>339.15000000000009</v>
      </c>
      <c r="L145" s="312">
        <v>347.55000000000007</v>
      </c>
      <c r="M145" s="299">
        <v>330.75</v>
      </c>
      <c r="N145" s="299">
        <v>315.75</v>
      </c>
      <c r="O145" s="314">
        <v>5577000</v>
      </c>
      <c r="P145" s="315">
        <v>-4.7643442622950817E-2</v>
      </c>
    </row>
    <row r="146" spans="1:16" ht="15">
      <c r="A146" s="272">
        <v>136</v>
      </c>
      <c r="B146" s="382" t="s">
        <v>43</v>
      </c>
      <c r="C146" s="500" t="s">
        <v>189</v>
      </c>
      <c r="D146" s="501">
        <v>44252</v>
      </c>
      <c r="E146" s="311">
        <v>652.79999999999995</v>
      </c>
      <c r="F146" s="311">
        <v>648.86666666666667</v>
      </c>
      <c r="G146" s="312">
        <v>643.13333333333333</v>
      </c>
      <c r="H146" s="312">
        <v>633.4666666666667</v>
      </c>
      <c r="I146" s="312">
        <v>627.73333333333335</v>
      </c>
      <c r="J146" s="312">
        <v>658.5333333333333</v>
      </c>
      <c r="K146" s="312">
        <v>664.26666666666665</v>
      </c>
      <c r="L146" s="312">
        <v>673.93333333333328</v>
      </c>
      <c r="M146" s="299">
        <v>654.6</v>
      </c>
      <c r="N146" s="299">
        <v>639.20000000000005</v>
      </c>
      <c r="O146" s="314">
        <v>4090800</v>
      </c>
      <c r="P146" s="315">
        <v>-4.5098039215686274E-2</v>
      </c>
    </row>
    <row r="147" spans="1:16" ht="15">
      <c r="A147" s="272">
        <v>137</v>
      </c>
      <c r="B147" s="382" t="s">
        <v>49</v>
      </c>
      <c r="C147" s="500" t="s">
        <v>190</v>
      </c>
      <c r="D147" s="501">
        <v>44252</v>
      </c>
      <c r="E147" s="311">
        <v>1259.3499999999999</v>
      </c>
      <c r="F147" s="311">
        <v>1256.1666666666667</v>
      </c>
      <c r="G147" s="312">
        <v>1234.3833333333334</v>
      </c>
      <c r="H147" s="312">
        <v>1209.4166666666667</v>
      </c>
      <c r="I147" s="312">
        <v>1187.6333333333334</v>
      </c>
      <c r="J147" s="312">
        <v>1281.1333333333334</v>
      </c>
      <c r="K147" s="312">
        <v>1302.9166666666667</v>
      </c>
      <c r="L147" s="312">
        <v>1327.8833333333334</v>
      </c>
      <c r="M147" s="299">
        <v>1277.95</v>
      </c>
      <c r="N147" s="299">
        <v>1231.2</v>
      </c>
      <c r="O147" s="314">
        <v>1220100</v>
      </c>
      <c r="P147" s="315">
        <v>-3.7548315847598011E-2</v>
      </c>
    </row>
    <row r="148" spans="1:16" ht="15">
      <c r="A148" s="272">
        <v>138</v>
      </c>
      <c r="B148" s="382" t="s">
        <v>37</v>
      </c>
      <c r="C148" s="500" t="s">
        <v>192</v>
      </c>
      <c r="D148" s="501">
        <v>44252</v>
      </c>
      <c r="E148" s="311">
        <v>6422.15</v>
      </c>
      <c r="F148" s="311">
        <v>6448.9333333333334</v>
      </c>
      <c r="G148" s="312">
        <v>6308.2666666666664</v>
      </c>
      <c r="H148" s="312">
        <v>6194.3833333333332</v>
      </c>
      <c r="I148" s="312">
        <v>6053.7166666666662</v>
      </c>
      <c r="J148" s="312">
        <v>6562.8166666666666</v>
      </c>
      <c r="K148" s="312">
        <v>6703.4833333333327</v>
      </c>
      <c r="L148" s="312">
        <v>6817.3666666666668</v>
      </c>
      <c r="M148" s="299">
        <v>6589.6</v>
      </c>
      <c r="N148" s="299">
        <v>6335.05</v>
      </c>
      <c r="O148" s="314">
        <v>1284800</v>
      </c>
      <c r="P148" s="315">
        <v>3.931402685649571E-2</v>
      </c>
    </row>
    <row r="149" spans="1:16" ht="15">
      <c r="A149" s="272">
        <v>139</v>
      </c>
      <c r="B149" s="382" t="s">
        <v>177</v>
      </c>
      <c r="C149" s="500" t="s">
        <v>194</v>
      </c>
      <c r="D149" s="501">
        <v>44252</v>
      </c>
      <c r="E149" s="311">
        <v>537</v>
      </c>
      <c r="F149" s="311">
        <v>539.86666666666667</v>
      </c>
      <c r="G149" s="312">
        <v>531.7833333333333</v>
      </c>
      <c r="H149" s="312">
        <v>526.56666666666661</v>
      </c>
      <c r="I149" s="312">
        <v>518.48333333333323</v>
      </c>
      <c r="J149" s="312">
        <v>545.08333333333337</v>
      </c>
      <c r="K149" s="312">
        <v>553.16666666666663</v>
      </c>
      <c r="L149" s="312">
        <v>558.38333333333344</v>
      </c>
      <c r="M149" s="299">
        <v>547.95000000000005</v>
      </c>
      <c r="N149" s="299">
        <v>534.65</v>
      </c>
      <c r="O149" s="314">
        <v>18814900</v>
      </c>
      <c r="P149" s="315">
        <v>5.5305910819218802E-4</v>
      </c>
    </row>
    <row r="150" spans="1:16" ht="15">
      <c r="A150" s="272">
        <v>140</v>
      </c>
      <c r="B150" s="382" t="s">
        <v>111</v>
      </c>
      <c r="C150" s="500" t="s">
        <v>195</v>
      </c>
      <c r="D150" s="501">
        <v>44252</v>
      </c>
      <c r="E150" s="311">
        <v>187.1</v>
      </c>
      <c r="F150" s="311">
        <v>185.70000000000002</v>
      </c>
      <c r="G150" s="312">
        <v>182.90000000000003</v>
      </c>
      <c r="H150" s="312">
        <v>178.70000000000002</v>
      </c>
      <c r="I150" s="312">
        <v>175.90000000000003</v>
      </c>
      <c r="J150" s="312">
        <v>189.90000000000003</v>
      </c>
      <c r="K150" s="312">
        <v>192.70000000000005</v>
      </c>
      <c r="L150" s="312">
        <v>196.90000000000003</v>
      </c>
      <c r="M150" s="299">
        <v>188.5</v>
      </c>
      <c r="N150" s="299">
        <v>181.5</v>
      </c>
      <c r="O150" s="314">
        <v>86769000</v>
      </c>
      <c r="P150" s="315">
        <v>1.5013054830287207E-2</v>
      </c>
    </row>
    <row r="151" spans="1:16" ht="15">
      <c r="A151" s="272">
        <v>141</v>
      </c>
      <c r="B151" s="382" t="s">
        <v>63</v>
      </c>
      <c r="C151" s="500" t="s">
        <v>196</v>
      </c>
      <c r="D151" s="501">
        <v>44252</v>
      </c>
      <c r="E151" s="311">
        <v>1094.45</v>
      </c>
      <c r="F151" s="311">
        <v>1084.9000000000001</v>
      </c>
      <c r="G151" s="312">
        <v>1071.1500000000001</v>
      </c>
      <c r="H151" s="312">
        <v>1047.8499999999999</v>
      </c>
      <c r="I151" s="312">
        <v>1034.0999999999999</v>
      </c>
      <c r="J151" s="312">
        <v>1108.2000000000003</v>
      </c>
      <c r="K151" s="312">
        <v>1121.9500000000003</v>
      </c>
      <c r="L151" s="312">
        <v>1145.2500000000005</v>
      </c>
      <c r="M151" s="299">
        <v>1098.6500000000001</v>
      </c>
      <c r="N151" s="299">
        <v>1061.5999999999999</v>
      </c>
      <c r="O151" s="314">
        <v>4046000</v>
      </c>
      <c r="P151" s="315">
        <v>0.10275279367675116</v>
      </c>
    </row>
    <row r="152" spans="1:16" ht="15">
      <c r="A152" s="272">
        <v>142</v>
      </c>
      <c r="B152" s="382" t="s">
        <v>106</v>
      </c>
      <c r="C152" s="500" t="s">
        <v>197</v>
      </c>
      <c r="D152" s="501">
        <v>44252</v>
      </c>
      <c r="E152" s="311">
        <v>439.75</v>
      </c>
      <c r="F152" s="311">
        <v>440.05</v>
      </c>
      <c r="G152" s="312">
        <v>435.3</v>
      </c>
      <c r="H152" s="312">
        <v>430.85</v>
      </c>
      <c r="I152" s="312">
        <v>426.1</v>
      </c>
      <c r="J152" s="312">
        <v>444.5</v>
      </c>
      <c r="K152" s="312">
        <v>449.25</v>
      </c>
      <c r="L152" s="312">
        <v>453.7</v>
      </c>
      <c r="M152" s="299">
        <v>444.8</v>
      </c>
      <c r="N152" s="299">
        <v>435.6</v>
      </c>
      <c r="O152" s="314">
        <v>29072000</v>
      </c>
      <c r="P152" s="315">
        <v>-1.1425462459194777E-2</v>
      </c>
    </row>
    <row r="153" spans="1:16" ht="15">
      <c r="A153" s="272">
        <v>143</v>
      </c>
      <c r="B153" s="382" t="s">
        <v>88</v>
      </c>
      <c r="C153" s="500" t="s">
        <v>199</v>
      </c>
      <c r="D153" s="501">
        <v>44252</v>
      </c>
      <c r="E153" s="311">
        <v>218.2</v>
      </c>
      <c r="F153" s="311">
        <v>218.29999999999998</v>
      </c>
      <c r="G153" s="312">
        <v>215.39999999999998</v>
      </c>
      <c r="H153" s="312">
        <v>212.6</v>
      </c>
      <c r="I153" s="312">
        <v>209.7</v>
      </c>
      <c r="J153" s="312">
        <v>221.09999999999997</v>
      </c>
      <c r="K153" s="312">
        <v>224</v>
      </c>
      <c r="L153" s="312">
        <v>226.79999999999995</v>
      </c>
      <c r="M153" s="299">
        <v>221.2</v>
      </c>
      <c r="N153" s="299">
        <v>215.5</v>
      </c>
      <c r="O153" s="314">
        <v>42144000</v>
      </c>
      <c r="P153" s="315">
        <v>-9.9372753541475799E-3</v>
      </c>
    </row>
    <row r="154" spans="1:16">
      <c r="A154" s="272">
        <v>144</v>
      </c>
      <c r="B154" s="291"/>
    </row>
    <row r="155" spans="1:16">
      <c r="A155" s="272">
        <v>145</v>
      </c>
      <c r="B155" s="291"/>
      <c r="C155" s="287"/>
      <c r="D155" s="287"/>
      <c r="E155" s="287"/>
      <c r="F155" s="286"/>
      <c r="G155" s="286"/>
      <c r="H155" s="286"/>
      <c r="I155" s="286"/>
      <c r="J155" s="286"/>
      <c r="K155" s="286"/>
      <c r="L155" s="286"/>
      <c r="M155" s="286"/>
    </row>
    <row r="156" spans="1:16">
      <c r="A156" s="272">
        <v>146</v>
      </c>
      <c r="B156" s="291"/>
      <c r="C156" s="287"/>
      <c r="D156" s="287"/>
      <c r="E156" s="287"/>
      <c r="F156" s="286"/>
      <c r="G156" s="286"/>
      <c r="H156" s="286"/>
      <c r="I156" s="286"/>
      <c r="J156" s="286"/>
      <c r="K156" s="286"/>
      <c r="L156" s="286"/>
      <c r="M156" s="286"/>
    </row>
    <row r="157" spans="1:16">
      <c r="A157" s="272">
        <v>147</v>
      </c>
      <c r="B157" s="291"/>
      <c r="C157" s="287"/>
      <c r="D157" s="287"/>
      <c r="E157" s="287"/>
      <c r="F157" s="286"/>
      <c r="G157" s="286"/>
      <c r="H157" s="286"/>
      <c r="I157" s="286"/>
      <c r="J157" s="286"/>
      <c r="K157" s="286"/>
      <c r="L157" s="286"/>
      <c r="M157" s="286"/>
    </row>
    <row r="158" spans="1:16">
      <c r="A158" s="272"/>
      <c r="C158" s="287"/>
      <c r="D158" s="287"/>
      <c r="E158" s="287"/>
      <c r="F158" s="286"/>
      <c r="G158" s="286"/>
      <c r="H158" s="286"/>
      <c r="I158" s="286"/>
      <c r="J158" s="286"/>
      <c r="K158" s="286"/>
      <c r="L158" s="286"/>
      <c r="M158" s="286"/>
    </row>
    <row r="159" spans="1:16">
      <c r="A159" s="272"/>
      <c r="B159" s="295"/>
      <c r="C159" s="287"/>
      <c r="D159" s="287"/>
      <c r="E159" s="287"/>
      <c r="F159" s="286"/>
      <c r="G159" s="286"/>
      <c r="H159" s="286"/>
      <c r="I159" s="286"/>
      <c r="J159" s="286"/>
      <c r="K159" s="286"/>
      <c r="L159" s="286"/>
      <c r="M159" s="286"/>
    </row>
    <row r="160" spans="1:16">
      <c r="A160" s="272"/>
      <c r="B160" s="316"/>
      <c r="C160" s="287"/>
      <c r="D160" s="287"/>
      <c r="E160" s="287"/>
      <c r="F160" s="286"/>
      <c r="G160" s="286"/>
      <c r="H160" s="286"/>
      <c r="I160" s="286"/>
      <c r="J160" s="286"/>
      <c r="K160" s="286"/>
      <c r="L160" s="286"/>
      <c r="M160" s="286"/>
    </row>
    <row r="161" spans="1:13">
      <c r="A161" s="272"/>
      <c r="B161" s="316"/>
      <c r="D161" s="316"/>
      <c r="E161" s="316"/>
      <c r="F161" s="318"/>
      <c r="G161" s="318"/>
      <c r="H161" s="286"/>
      <c r="I161" s="318"/>
      <c r="J161" s="318"/>
      <c r="K161" s="318"/>
      <c r="L161" s="318"/>
      <c r="M161" s="318"/>
    </row>
    <row r="162" spans="1:13">
      <c r="A162" s="272"/>
      <c r="B162" s="316"/>
      <c r="D162" s="316"/>
      <c r="E162" s="316"/>
      <c r="F162" s="318"/>
      <c r="G162" s="318"/>
      <c r="H162" s="318"/>
      <c r="I162" s="318"/>
      <c r="J162" s="318"/>
      <c r="K162" s="318"/>
      <c r="L162" s="318"/>
      <c r="M162" s="318"/>
    </row>
    <row r="163" spans="1:13">
      <c r="A163" s="272"/>
      <c r="B163" s="317"/>
      <c r="D163" s="317"/>
      <c r="E163" s="317"/>
      <c r="F163" s="318"/>
      <c r="G163" s="318"/>
      <c r="H163" s="318"/>
      <c r="I163" s="318"/>
      <c r="J163" s="318"/>
      <c r="K163" s="318"/>
      <c r="L163" s="318"/>
      <c r="M163" s="318"/>
    </row>
    <row r="164" spans="1:13">
      <c r="A164" s="272"/>
      <c r="B164" s="317"/>
      <c r="D164" s="317"/>
      <c r="E164" s="317"/>
      <c r="F164" s="318"/>
      <c r="G164" s="318"/>
      <c r="H164" s="318"/>
      <c r="I164" s="318"/>
      <c r="J164" s="318"/>
      <c r="K164" s="318"/>
      <c r="L164" s="318"/>
      <c r="M164" s="318"/>
    </row>
    <row r="165" spans="1:13">
      <c r="A165" s="272"/>
      <c r="B165" s="317"/>
      <c r="D165" s="317"/>
      <c r="E165" s="317"/>
      <c r="F165" s="318"/>
      <c r="G165" s="318"/>
      <c r="H165" s="318"/>
      <c r="I165" s="318"/>
      <c r="J165" s="318"/>
      <c r="K165" s="318"/>
      <c r="L165" s="318"/>
      <c r="M165" s="318"/>
    </row>
    <row r="166" spans="1:13">
      <c r="A166" s="272"/>
      <c r="B166" s="317"/>
      <c r="D166" s="317"/>
      <c r="E166" s="317"/>
      <c r="F166" s="318"/>
      <c r="G166" s="318"/>
      <c r="H166" s="318"/>
      <c r="I166" s="318"/>
      <c r="J166" s="318"/>
      <c r="K166" s="318"/>
      <c r="L166" s="318"/>
      <c r="M166" s="318"/>
    </row>
    <row r="167" spans="1:13">
      <c r="A167" s="285"/>
      <c r="B167" s="317"/>
      <c r="D167" s="317"/>
      <c r="E167" s="317"/>
      <c r="F167" s="318"/>
      <c r="G167" s="318"/>
      <c r="H167" s="318"/>
      <c r="I167" s="318"/>
      <c r="J167" s="318"/>
      <c r="K167" s="318"/>
      <c r="L167" s="318"/>
      <c r="M167" s="318"/>
    </row>
    <row r="168" spans="1:13">
      <c r="A168" s="285"/>
      <c r="B168" s="317"/>
      <c r="D168" s="317"/>
      <c r="E168" s="317"/>
      <c r="F168" s="318"/>
      <c r="G168" s="318"/>
      <c r="H168" s="318"/>
      <c r="I168" s="318"/>
      <c r="J168" s="318"/>
      <c r="K168" s="318"/>
      <c r="L168" s="318"/>
      <c r="M168" s="318"/>
    </row>
    <row r="169" spans="1:13">
      <c r="H169" s="318"/>
    </row>
    <row r="175" spans="1:13">
      <c r="A175" s="291" t="s">
        <v>200</v>
      </c>
    </row>
    <row r="176" spans="1:13">
      <c r="A176" s="291" t="s">
        <v>201</v>
      </c>
    </row>
    <row r="177" spans="1:1">
      <c r="A177" s="291" t="s">
        <v>202</v>
      </c>
    </row>
    <row r="178" spans="1:1">
      <c r="A178" s="291" t="s">
        <v>203</v>
      </c>
    </row>
    <row r="179" spans="1:1">
      <c r="A179" s="291" t="s">
        <v>204</v>
      </c>
    </row>
    <row r="181" spans="1:1">
      <c r="A181" s="295" t="s">
        <v>205</v>
      </c>
    </row>
    <row r="182" spans="1:1">
      <c r="A182" s="316" t="s">
        <v>206</v>
      </c>
    </row>
    <row r="183" spans="1:1">
      <c r="A183" s="316" t="s">
        <v>207</v>
      </c>
    </row>
    <row r="184" spans="1:1">
      <c r="A184" s="316" t="s">
        <v>208</v>
      </c>
    </row>
    <row r="185" spans="1:1">
      <c r="A185" s="317" t="s">
        <v>209</v>
      </c>
    </row>
    <row r="186" spans="1:1">
      <c r="A186" s="317" t="s">
        <v>210</v>
      </c>
    </row>
    <row r="187" spans="1:1">
      <c r="A187" s="317" t="s">
        <v>211</v>
      </c>
    </row>
    <row r="188" spans="1:1">
      <c r="A188" s="317" t="s">
        <v>212</v>
      </c>
    </row>
    <row r="189" spans="1:1">
      <c r="A189" s="317" t="s">
        <v>213</v>
      </c>
    </row>
    <row r="190" spans="1:1">
      <c r="A190" s="317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6" sqref="B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4" customWidth="1"/>
    <col min="13" max="13" width="12.7109375" style="8" customWidth="1"/>
    <col min="14" max="16384" width="9.28515625" style="8"/>
  </cols>
  <sheetData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300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00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00"/>
      <c r="M4" s="264"/>
      <c r="N4" s="264"/>
      <c r="O4" s="264"/>
    </row>
    <row r="5" spans="1:15" ht="25.5" customHeight="1">
      <c r="M5" s="255" t="s">
        <v>14</v>
      </c>
    </row>
    <row r="6" spans="1:15">
      <c r="A6" s="295" t="s">
        <v>15</v>
      </c>
      <c r="K6" s="275">
        <f>Main!B10</f>
        <v>44238</v>
      </c>
    </row>
    <row r="7" spans="1:15">
      <c r="A7"/>
    </row>
    <row r="8" spans="1:15" ht="28.5" customHeight="1">
      <c r="A8" s="570" t="s">
        <v>16</v>
      </c>
      <c r="B8" s="571" t="s">
        <v>18</v>
      </c>
      <c r="C8" s="569" t="s">
        <v>19</v>
      </c>
      <c r="D8" s="569" t="s">
        <v>20</v>
      </c>
      <c r="E8" s="569" t="s">
        <v>21</v>
      </c>
      <c r="F8" s="569"/>
      <c r="G8" s="569"/>
      <c r="H8" s="569" t="s">
        <v>22</v>
      </c>
      <c r="I8" s="569"/>
      <c r="J8" s="569"/>
      <c r="K8" s="269"/>
      <c r="L8" s="277"/>
      <c r="M8" s="277"/>
    </row>
    <row r="9" spans="1:15" ht="36" customHeight="1">
      <c r="A9" s="565"/>
      <c r="B9" s="567"/>
      <c r="C9" s="572" t="s">
        <v>23</v>
      </c>
      <c r="D9" s="572"/>
      <c r="E9" s="271" t="s">
        <v>24</v>
      </c>
      <c r="F9" s="271" t="s">
        <v>25</v>
      </c>
      <c r="G9" s="271" t="s">
        <v>26</v>
      </c>
      <c r="H9" s="271" t="s">
        <v>27</v>
      </c>
      <c r="I9" s="271" t="s">
        <v>28</v>
      </c>
      <c r="J9" s="271" t="s">
        <v>29</v>
      </c>
      <c r="K9" s="271" t="s">
        <v>30</v>
      </c>
      <c r="L9" s="301" t="s">
        <v>31</v>
      </c>
      <c r="M9" s="279" t="s">
        <v>215</v>
      </c>
    </row>
    <row r="10" spans="1:15">
      <c r="A10" s="296">
        <v>1</v>
      </c>
      <c r="B10" s="272" t="s">
        <v>216</v>
      </c>
      <c r="C10" s="297">
        <v>15106.5</v>
      </c>
      <c r="D10" s="298">
        <v>15083.983333333332</v>
      </c>
      <c r="E10" s="298">
        <v>14999.716666666664</v>
      </c>
      <c r="F10" s="298">
        <v>14892.933333333332</v>
      </c>
      <c r="G10" s="298">
        <v>14808.666666666664</v>
      </c>
      <c r="H10" s="298">
        <v>15190.766666666663</v>
      </c>
      <c r="I10" s="298">
        <v>15275.033333333329</v>
      </c>
      <c r="J10" s="298">
        <v>15381.816666666662</v>
      </c>
      <c r="K10" s="297">
        <v>15168.25</v>
      </c>
      <c r="L10" s="297">
        <v>14977.2</v>
      </c>
      <c r="M10" s="302"/>
    </row>
    <row r="11" spans="1:15">
      <c r="A11" s="296">
        <v>2</v>
      </c>
      <c r="B11" s="272" t="s">
        <v>217</v>
      </c>
      <c r="C11" s="299">
        <v>35783.1</v>
      </c>
      <c r="D11" s="274">
        <v>35812.816666666658</v>
      </c>
      <c r="E11" s="274">
        <v>35398.43333333332</v>
      </c>
      <c r="F11" s="274">
        <v>35013.766666666663</v>
      </c>
      <c r="G11" s="274">
        <v>34599.383333333324</v>
      </c>
      <c r="H11" s="274">
        <v>36197.483333333315</v>
      </c>
      <c r="I11" s="274">
        <v>36611.866666666661</v>
      </c>
      <c r="J11" s="274">
        <v>36996.533333333311</v>
      </c>
      <c r="K11" s="299">
        <v>36227.199999999997</v>
      </c>
      <c r="L11" s="299">
        <v>35428.15</v>
      </c>
      <c r="M11" s="302"/>
    </row>
    <row r="12" spans="1:15">
      <c r="A12" s="296">
        <v>3</v>
      </c>
      <c r="B12" s="280" t="s">
        <v>218</v>
      </c>
      <c r="C12" s="299">
        <v>1732.85</v>
      </c>
      <c r="D12" s="274">
        <v>1733.05</v>
      </c>
      <c r="E12" s="274">
        <v>1719.8999999999999</v>
      </c>
      <c r="F12" s="274">
        <v>1706.9499999999998</v>
      </c>
      <c r="G12" s="274">
        <v>1693.7999999999997</v>
      </c>
      <c r="H12" s="274">
        <v>1746</v>
      </c>
      <c r="I12" s="274">
        <v>1759.15</v>
      </c>
      <c r="J12" s="274">
        <v>1772.1000000000001</v>
      </c>
      <c r="K12" s="299">
        <v>1746.2</v>
      </c>
      <c r="L12" s="299">
        <v>1720.1</v>
      </c>
      <c r="M12" s="302"/>
    </row>
    <row r="13" spans="1:15">
      <c r="A13" s="296">
        <v>4</v>
      </c>
      <c r="B13" s="272" t="s">
        <v>219</v>
      </c>
      <c r="C13" s="299">
        <v>4103.8500000000004</v>
      </c>
      <c r="D13" s="274">
        <v>4098</v>
      </c>
      <c r="E13" s="274">
        <v>4065.3999999999996</v>
      </c>
      <c r="F13" s="274">
        <v>4026.95</v>
      </c>
      <c r="G13" s="274">
        <v>3994.3499999999995</v>
      </c>
      <c r="H13" s="274">
        <v>4136.45</v>
      </c>
      <c r="I13" s="274">
        <v>4169.05</v>
      </c>
      <c r="J13" s="274">
        <v>4207.5</v>
      </c>
      <c r="K13" s="299">
        <v>4130.6000000000004</v>
      </c>
      <c r="L13" s="299">
        <v>4059.55</v>
      </c>
      <c r="M13" s="302"/>
    </row>
    <row r="14" spans="1:15">
      <c r="A14" s="296">
        <v>5</v>
      </c>
      <c r="B14" s="272" t="s">
        <v>220</v>
      </c>
      <c r="C14" s="299">
        <v>25885.3</v>
      </c>
      <c r="D14" s="274">
        <v>25798.850000000002</v>
      </c>
      <c r="E14" s="274">
        <v>25656.650000000005</v>
      </c>
      <c r="F14" s="274">
        <v>25428.000000000004</v>
      </c>
      <c r="G14" s="274">
        <v>25285.800000000007</v>
      </c>
      <c r="H14" s="274">
        <v>26027.500000000004</v>
      </c>
      <c r="I14" s="274">
        <v>26169.7</v>
      </c>
      <c r="J14" s="274">
        <v>26398.350000000002</v>
      </c>
      <c r="K14" s="299">
        <v>25941.05</v>
      </c>
      <c r="L14" s="299">
        <v>25570.2</v>
      </c>
      <c r="M14" s="302"/>
    </row>
    <row r="15" spans="1:15">
      <c r="A15" s="296">
        <v>6</v>
      </c>
      <c r="B15" s="272" t="s">
        <v>221</v>
      </c>
      <c r="C15" s="299">
        <v>3010.5</v>
      </c>
      <c r="D15" s="274">
        <v>3010.6666666666665</v>
      </c>
      <c r="E15" s="274">
        <v>2985.4333333333329</v>
      </c>
      <c r="F15" s="274">
        <v>2960.3666666666663</v>
      </c>
      <c r="G15" s="274">
        <v>2935.1333333333328</v>
      </c>
      <c r="H15" s="274">
        <v>3035.7333333333331</v>
      </c>
      <c r="I15" s="274">
        <v>3060.9666666666667</v>
      </c>
      <c r="J15" s="274">
        <v>3086.0333333333333</v>
      </c>
      <c r="K15" s="299">
        <v>3035.9</v>
      </c>
      <c r="L15" s="299">
        <v>2985.6</v>
      </c>
      <c r="M15" s="302"/>
    </row>
    <row r="16" spans="1:15">
      <c r="A16" s="296">
        <v>7</v>
      </c>
      <c r="B16" s="272" t="s">
        <v>222</v>
      </c>
      <c r="C16" s="299">
        <v>6749.95</v>
      </c>
      <c r="D16" s="274">
        <v>6723.0499999999993</v>
      </c>
      <c r="E16" s="274">
        <v>6676.9499999999989</v>
      </c>
      <c r="F16" s="274">
        <v>6603.95</v>
      </c>
      <c r="G16" s="274">
        <v>6557.8499999999995</v>
      </c>
      <c r="H16" s="274">
        <v>6796.0499999999984</v>
      </c>
      <c r="I16" s="274">
        <v>6842.1499999999987</v>
      </c>
      <c r="J16" s="274">
        <v>6915.1499999999978</v>
      </c>
      <c r="K16" s="299">
        <v>6769.15</v>
      </c>
      <c r="L16" s="299">
        <v>6650.05</v>
      </c>
      <c r="M16" s="302"/>
    </row>
    <row r="17" spans="1:13">
      <c r="A17" s="296">
        <v>8</v>
      </c>
      <c r="B17" s="272" t="s">
        <v>38</v>
      </c>
      <c r="C17" s="272">
        <v>1761.75</v>
      </c>
      <c r="D17" s="274">
        <v>1770.3999999999999</v>
      </c>
      <c r="E17" s="274">
        <v>1738.3499999999997</v>
      </c>
      <c r="F17" s="274">
        <v>1714.9499999999998</v>
      </c>
      <c r="G17" s="274">
        <v>1682.8999999999996</v>
      </c>
      <c r="H17" s="274">
        <v>1793.7999999999997</v>
      </c>
      <c r="I17" s="274">
        <v>1825.85</v>
      </c>
      <c r="J17" s="274">
        <v>1849.2499999999998</v>
      </c>
      <c r="K17" s="272">
        <v>1802.45</v>
      </c>
      <c r="L17" s="272">
        <v>1747</v>
      </c>
      <c r="M17" s="272">
        <v>14.19214</v>
      </c>
    </row>
    <row r="18" spans="1:13">
      <c r="A18" s="296">
        <v>9</v>
      </c>
      <c r="B18" s="272" t="s">
        <v>223</v>
      </c>
      <c r="C18" s="272">
        <v>1099</v>
      </c>
      <c r="D18" s="274">
        <v>1090.55</v>
      </c>
      <c r="E18" s="274">
        <v>1066.3</v>
      </c>
      <c r="F18" s="274">
        <v>1033.5999999999999</v>
      </c>
      <c r="G18" s="274">
        <v>1009.3499999999999</v>
      </c>
      <c r="H18" s="274">
        <v>1123.25</v>
      </c>
      <c r="I18" s="274">
        <v>1147.5</v>
      </c>
      <c r="J18" s="274">
        <v>1180.2</v>
      </c>
      <c r="K18" s="272">
        <v>1114.8</v>
      </c>
      <c r="L18" s="272">
        <v>1057.8499999999999</v>
      </c>
      <c r="M18" s="272">
        <v>11.45055</v>
      </c>
    </row>
    <row r="19" spans="1:13">
      <c r="A19" s="296">
        <v>10</v>
      </c>
      <c r="B19" s="272" t="s">
        <v>736</v>
      </c>
      <c r="C19" s="273">
        <v>1203.25</v>
      </c>
      <c r="D19" s="274">
        <v>1214.7833333333333</v>
      </c>
      <c r="E19" s="274">
        <v>1188.4666666666667</v>
      </c>
      <c r="F19" s="274">
        <v>1173.6833333333334</v>
      </c>
      <c r="G19" s="274">
        <v>1147.3666666666668</v>
      </c>
      <c r="H19" s="274">
        <v>1229.5666666666666</v>
      </c>
      <c r="I19" s="274">
        <v>1255.8833333333332</v>
      </c>
      <c r="J19" s="274">
        <v>1270.6666666666665</v>
      </c>
      <c r="K19" s="272">
        <v>1241.0999999999999</v>
      </c>
      <c r="L19" s="272">
        <v>1200</v>
      </c>
      <c r="M19" s="272">
        <v>2.15327</v>
      </c>
    </row>
    <row r="20" spans="1:13">
      <c r="A20" s="296">
        <v>11</v>
      </c>
      <c r="B20" s="272" t="s">
        <v>289</v>
      </c>
      <c r="C20" s="272">
        <v>14371.5</v>
      </c>
      <c r="D20" s="274">
        <v>14430.85</v>
      </c>
      <c r="E20" s="274">
        <v>14231.7</v>
      </c>
      <c r="F20" s="274">
        <v>14091.9</v>
      </c>
      <c r="G20" s="274">
        <v>13892.75</v>
      </c>
      <c r="H20" s="274">
        <v>14570.650000000001</v>
      </c>
      <c r="I20" s="274">
        <v>14769.8</v>
      </c>
      <c r="J20" s="274">
        <v>14909.600000000002</v>
      </c>
      <c r="K20" s="272">
        <v>14630</v>
      </c>
      <c r="L20" s="272">
        <v>14291.05</v>
      </c>
      <c r="M20" s="272">
        <v>0.39274999999999999</v>
      </c>
    </row>
    <row r="21" spans="1:13">
      <c r="A21" s="296">
        <v>12</v>
      </c>
      <c r="B21" s="272" t="s">
        <v>40</v>
      </c>
      <c r="C21" s="272">
        <v>650.70000000000005</v>
      </c>
      <c r="D21" s="274">
        <v>642.56666666666661</v>
      </c>
      <c r="E21" s="274">
        <v>630.23333333333323</v>
      </c>
      <c r="F21" s="274">
        <v>609.76666666666665</v>
      </c>
      <c r="G21" s="274">
        <v>597.43333333333328</v>
      </c>
      <c r="H21" s="274">
        <v>663.03333333333319</v>
      </c>
      <c r="I21" s="274">
        <v>675.36666666666667</v>
      </c>
      <c r="J21" s="274">
        <v>695.83333333333314</v>
      </c>
      <c r="K21" s="272">
        <v>654.9</v>
      </c>
      <c r="L21" s="272">
        <v>622.1</v>
      </c>
      <c r="M21" s="272">
        <v>59.919269999999997</v>
      </c>
    </row>
    <row r="22" spans="1:13">
      <c r="A22" s="296">
        <v>13</v>
      </c>
      <c r="B22" s="272" t="s">
        <v>290</v>
      </c>
      <c r="C22" s="272">
        <v>1080.45</v>
      </c>
      <c r="D22" s="274">
        <v>1079.45</v>
      </c>
      <c r="E22" s="274">
        <v>1061</v>
      </c>
      <c r="F22" s="274">
        <v>1041.55</v>
      </c>
      <c r="G22" s="274">
        <v>1023.0999999999999</v>
      </c>
      <c r="H22" s="274">
        <v>1098.9000000000001</v>
      </c>
      <c r="I22" s="274">
        <v>1117.3500000000004</v>
      </c>
      <c r="J22" s="274">
        <v>1136.8000000000002</v>
      </c>
      <c r="K22" s="272">
        <v>1097.9000000000001</v>
      </c>
      <c r="L22" s="272">
        <v>1060</v>
      </c>
      <c r="M22" s="272">
        <v>48.565519999999999</v>
      </c>
    </row>
    <row r="23" spans="1:13">
      <c r="A23" s="296">
        <v>14</v>
      </c>
      <c r="B23" s="272" t="s">
        <v>41</v>
      </c>
      <c r="C23" s="272">
        <v>576.85</v>
      </c>
      <c r="D23" s="274">
        <v>571.44999999999993</v>
      </c>
      <c r="E23" s="274">
        <v>555.89999999999986</v>
      </c>
      <c r="F23" s="274">
        <v>534.94999999999993</v>
      </c>
      <c r="G23" s="274">
        <v>519.39999999999986</v>
      </c>
      <c r="H23" s="274">
        <v>592.39999999999986</v>
      </c>
      <c r="I23" s="274">
        <v>607.94999999999982</v>
      </c>
      <c r="J23" s="274">
        <v>628.89999999999986</v>
      </c>
      <c r="K23" s="272">
        <v>587</v>
      </c>
      <c r="L23" s="272">
        <v>550.5</v>
      </c>
      <c r="M23" s="272">
        <v>199.87392</v>
      </c>
    </row>
    <row r="24" spans="1:13">
      <c r="A24" s="296">
        <v>15</v>
      </c>
      <c r="B24" s="272" t="s">
        <v>839</v>
      </c>
      <c r="C24" s="272">
        <v>382.3</v>
      </c>
      <c r="D24" s="274">
        <v>381.13333333333338</v>
      </c>
      <c r="E24" s="274">
        <v>377.36666666666679</v>
      </c>
      <c r="F24" s="274">
        <v>372.43333333333339</v>
      </c>
      <c r="G24" s="274">
        <v>368.6666666666668</v>
      </c>
      <c r="H24" s="274">
        <v>386.06666666666678</v>
      </c>
      <c r="I24" s="274">
        <v>389.83333333333331</v>
      </c>
      <c r="J24" s="274">
        <v>394.76666666666677</v>
      </c>
      <c r="K24" s="272">
        <v>384.9</v>
      </c>
      <c r="L24" s="272">
        <v>376.2</v>
      </c>
      <c r="M24" s="272">
        <v>7.8655499999999998</v>
      </c>
    </row>
    <row r="25" spans="1:13">
      <c r="A25" s="296">
        <v>16</v>
      </c>
      <c r="B25" s="272" t="s">
        <v>291</v>
      </c>
      <c r="C25" s="272">
        <v>564.45000000000005</v>
      </c>
      <c r="D25" s="274">
        <v>564.44999999999993</v>
      </c>
      <c r="E25" s="274">
        <v>556.09999999999991</v>
      </c>
      <c r="F25" s="274">
        <v>547.75</v>
      </c>
      <c r="G25" s="274">
        <v>539.4</v>
      </c>
      <c r="H25" s="274">
        <v>572.79999999999984</v>
      </c>
      <c r="I25" s="274">
        <v>581.15</v>
      </c>
      <c r="J25" s="274">
        <v>589.49999999999977</v>
      </c>
      <c r="K25" s="272">
        <v>572.79999999999995</v>
      </c>
      <c r="L25" s="272">
        <v>556.1</v>
      </c>
      <c r="M25" s="272">
        <v>3.8059699999999999</v>
      </c>
    </row>
    <row r="26" spans="1:13">
      <c r="A26" s="296">
        <v>17</v>
      </c>
      <c r="B26" s="272" t="s">
        <v>224</v>
      </c>
      <c r="C26" s="272">
        <v>89.3</v>
      </c>
      <c r="D26" s="274">
        <v>89.59999999999998</v>
      </c>
      <c r="E26" s="274">
        <v>88.349999999999966</v>
      </c>
      <c r="F26" s="274">
        <v>87.399999999999991</v>
      </c>
      <c r="G26" s="274">
        <v>86.149999999999977</v>
      </c>
      <c r="H26" s="274">
        <v>90.549999999999955</v>
      </c>
      <c r="I26" s="274">
        <v>91.799999999999983</v>
      </c>
      <c r="J26" s="274">
        <v>92.749999999999943</v>
      </c>
      <c r="K26" s="272">
        <v>90.85</v>
      </c>
      <c r="L26" s="272">
        <v>88.65</v>
      </c>
      <c r="M26" s="272">
        <v>21.28773</v>
      </c>
    </row>
    <row r="27" spans="1:13">
      <c r="A27" s="296">
        <v>18</v>
      </c>
      <c r="B27" s="272" t="s">
        <v>225</v>
      </c>
      <c r="C27" s="272">
        <v>165</v>
      </c>
      <c r="D27" s="274">
        <v>165.04999999999998</v>
      </c>
      <c r="E27" s="274">
        <v>161.94999999999996</v>
      </c>
      <c r="F27" s="274">
        <v>158.89999999999998</v>
      </c>
      <c r="G27" s="274">
        <v>155.79999999999995</v>
      </c>
      <c r="H27" s="274">
        <v>168.09999999999997</v>
      </c>
      <c r="I27" s="274">
        <v>171.2</v>
      </c>
      <c r="J27" s="274">
        <v>174.24999999999997</v>
      </c>
      <c r="K27" s="272">
        <v>168.15</v>
      </c>
      <c r="L27" s="272">
        <v>162</v>
      </c>
      <c r="M27" s="272">
        <v>32.854149999999997</v>
      </c>
    </row>
    <row r="28" spans="1:13">
      <c r="A28" s="296">
        <v>19</v>
      </c>
      <c r="B28" s="272" t="s">
        <v>226</v>
      </c>
      <c r="C28" s="272">
        <v>1790.85</v>
      </c>
      <c r="D28" s="274">
        <v>1794.6333333333332</v>
      </c>
      <c r="E28" s="274">
        <v>1766.2166666666665</v>
      </c>
      <c r="F28" s="274">
        <v>1741.5833333333333</v>
      </c>
      <c r="G28" s="274">
        <v>1713.1666666666665</v>
      </c>
      <c r="H28" s="274">
        <v>1819.2666666666664</v>
      </c>
      <c r="I28" s="274">
        <v>1847.6833333333334</v>
      </c>
      <c r="J28" s="274">
        <v>1872.3166666666664</v>
      </c>
      <c r="K28" s="272">
        <v>1823.05</v>
      </c>
      <c r="L28" s="272">
        <v>1770</v>
      </c>
      <c r="M28" s="272">
        <v>0.87987000000000004</v>
      </c>
    </row>
    <row r="29" spans="1:13">
      <c r="A29" s="296">
        <v>20</v>
      </c>
      <c r="B29" s="272" t="s">
        <v>295</v>
      </c>
      <c r="C29" s="272">
        <v>934.9</v>
      </c>
      <c r="D29" s="274">
        <v>938.33333333333337</v>
      </c>
      <c r="E29" s="274">
        <v>925.66666666666674</v>
      </c>
      <c r="F29" s="274">
        <v>916.43333333333339</v>
      </c>
      <c r="G29" s="274">
        <v>903.76666666666677</v>
      </c>
      <c r="H29" s="274">
        <v>947.56666666666672</v>
      </c>
      <c r="I29" s="274">
        <v>960.23333333333346</v>
      </c>
      <c r="J29" s="274">
        <v>969.4666666666667</v>
      </c>
      <c r="K29" s="272">
        <v>951</v>
      </c>
      <c r="L29" s="272">
        <v>929.1</v>
      </c>
      <c r="M29" s="272">
        <v>5.2842900000000004</v>
      </c>
    </row>
    <row r="30" spans="1:13">
      <c r="A30" s="296">
        <v>21</v>
      </c>
      <c r="B30" s="272" t="s">
        <v>227</v>
      </c>
      <c r="C30" s="272">
        <v>2886.3</v>
      </c>
      <c r="D30" s="274">
        <v>2887.0833333333335</v>
      </c>
      <c r="E30" s="274">
        <v>2851.2666666666669</v>
      </c>
      <c r="F30" s="274">
        <v>2816.2333333333336</v>
      </c>
      <c r="G30" s="274">
        <v>2780.416666666667</v>
      </c>
      <c r="H30" s="274">
        <v>2922.1166666666668</v>
      </c>
      <c r="I30" s="274">
        <v>2957.9333333333334</v>
      </c>
      <c r="J30" s="274">
        <v>2992.9666666666667</v>
      </c>
      <c r="K30" s="272">
        <v>2922.9</v>
      </c>
      <c r="L30" s="272">
        <v>2852.05</v>
      </c>
      <c r="M30" s="272">
        <v>1.2367300000000001</v>
      </c>
    </row>
    <row r="31" spans="1:13">
      <c r="A31" s="296">
        <v>22</v>
      </c>
      <c r="B31" s="272" t="s">
        <v>44</v>
      </c>
      <c r="C31" s="272">
        <v>992.15</v>
      </c>
      <c r="D31" s="274">
        <v>984.4</v>
      </c>
      <c r="E31" s="274">
        <v>973.8</v>
      </c>
      <c r="F31" s="274">
        <v>955.44999999999993</v>
      </c>
      <c r="G31" s="274">
        <v>944.84999999999991</v>
      </c>
      <c r="H31" s="274">
        <v>1002.75</v>
      </c>
      <c r="I31" s="274">
        <v>1013.3500000000001</v>
      </c>
      <c r="J31" s="274">
        <v>1031.7</v>
      </c>
      <c r="K31" s="272">
        <v>995</v>
      </c>
      <c r="L31" s="272">
        <v>966.05</v>
      </c>
      <c r="M31" s="272">
        <v>9.3020300000000002</v>
      </c>
    </row>
    <row r="32" spans="1:13">
      <c r="A32" s="296">
        <v>23</v>
      </c>
      <c r="B32" s="272" t="s">
        <v>45</v>
      </c>
      <c r="C32" s="272">
        <v>271.89999999999998</v>
      </c>
      <c r="D32" s="274">
        <v>273.56666666666666</v>
      </c>
      <c r="E32" s="274">
        <v>269.33333333333331</v>
      </c>
      <c r="F32" s="274">
        <v>266.76666666666665</v>
      </c>
      <c r="G32" s="274">
        <v>262.5333333333333</v>
      </c>
      <c r="H32" s="274">
        <v>276.13333333333333</v>
      </c>
      <c r="I32" s="274">
        <v>280.36666666666667</v>
      </c>
      <c r="J32" s="274">
        <v>282.93333333333334</v>
      </c>
      <c r="K32" s="272">
        <v>277.8</v>
      </c>
      <c r="L32" s="272">
        <v>271</v>
      </c>
      <c r="M32" s="272">
        <v>62.760330000000003</v>
      </c>
    </row>
    <row r="33" spans="1:13">
      <c r="A33" s="296">
        <v>24</v>
      </c>
      <c r="B33" s="272" t="s">
        <v>46</v>
      </c>
      <c r="C33" s="272">
        <v>2756.5</v>
      </c>
      <c r="D33" s="274">
        <v>2776.7166666666667</v>
      </c>
      <c r="E33" s="274">
        <v>2725.4333333333334</v>
      </c>
      <c r="F33" s="274">
        <v>2694.3666666666668</v>
      </c>
      <c r="G33" s="274">
        <v>2643.0833333333335</v>
      </c>
      <c r="H33" s="274">
        <v>2807.7833333333333</v>
      </c>
      <c r="I33" s="274">
        <v>2859.0666666666671</v>
      </c>
      <c r="J33" s="274">
        <v>2890.1333333333332</v>
      </c>
      <c r="K33" s="272">
        <v>2828</v>
      </c>
      <c r="L33" s="272">
        <v>2745.65</v>
      </c>
      <c r="M33" s="272">
        <v>7.45906</v>
      </c>
    </row>
    <row r="34" spans="1:13">
      <c r="A34" s="296">
        <v>25</v>
      </c>
      <c r="B34" s="272" t="s">
        <v>47</v>
      </c>
      <c r="C34" s="272">
        <v>249.15</v>
      </c>
      <c r="D34" s="274">
        <v>246.80000000000004</v>
      </c>
      <c r="E34" s="274">
        <v>242.65000000000009</v>
      </c>
      <c r="F34" s="274">
        <v>236.15000000000006</v>
      </c>
      <c r="G34" s="274">
        <v>232.00000000000011</v>
      </c>
      <c r="H34" s="274">
        <v>253.30000000000007</v>
      </c>
      <c r="I34" s="274">
        <v>257.45</v>
      </c>
      <c r="J34" s="274">
        <v>263.95000000000005</v>
      </c>
      <c r="K34" s="272">
        <v>250.95</v>
      </c>
      <c r="L34" s="272">
        <v>240.3</v>
      </c>
      <c r="M34" s="272">
        <v>128.35226</v>
      </c>
    </row>
    <row r="35" spans="1:13">
      <c r="A35" s="296">
        <v>26</v>
      </c>
      <c r="B35" s="272" t="s">
        <v>48</v>
      </c>
      <c r="C35" s="272">
        <v>133.9</v>
      </c>
      <c r="D35" s="274">
        <v>133.4</v>
      </c>
      <c r="E35" s="274">
        <v>131.60000000000002</v>
      </c>
      <c r="F35" s="274">
        <v>129.30000000000001</v>
      </c>
      <c r="G35" s="274">
        <v>127.50000000000003</v>
      </c>
      <c r="H35" s="274">
        <v>135.70000000000002</v>
      </c>
      <c r="I35" s="274">
        <v>137.50000000000003</v>
      </c>
      <c r="J35" s="274">
        <v>139.80000000000001</v>
      </c>
      <c r="K35" s="272">
        <v>135.19999999999999</v>
      </c>
      <c r="L35" s="272">
        <v>131.1</v>
      </c>
      <c r="M35" s="272">
        <v>228.53990999999999</v>
      </c>
    </row>
    <row r="36" spans="1:13">
      <c r="A36" s="296">
        <v>27</v>
      </c>
      <c r="B36" s="272" t="s">
        <v>50</v>
      </c>
      <c r="C36" s="272">
        <v>2510.6</v>
      </c>
      <c r="D36" s="274">
        <v>2513.5333333333333</v>
      </c>
      <c r="E36" s="274">
        <v>2472.0666666666666</v>
      </c>
      <c r="F36" s="274">
        <v>2433.5333333333333</v>
      </c>
      <c r="G36" s="274">
        <v>2392.0666666666666</v>
      </c>
      <c r="H36" s="274">
        <v>2552.0666666666666</v>
      </c>
      <c r="I36" s="274">
        <v>2593.5333333333328</v>
      </c>
      <c r="J36" s="274">
        <v>2632.0666666666666</v>
      </c>
      <c r="K36" s="272">
        <v>2555</v>
      </c>
      <c r="L36" s="272">
        <v>2475</v>
      </c>
      <c r="M36" s="272">
        <v>44.731229999999996</v>
      </c>
    </row>
    <row r="37" spans="1:13">
      <c r="A37" s="296">
        <v>28</v>
      </c>
      <c r="B37" s="272" t="s">
        <v>52</v>
      </c>
      <c r="C37" s="272">
        <v>967.95</v>
      </c>
      <c r="D37" s="274">
        <v>965.31666666666661</v>
      </c>
      <c r="E37" s="274">
        <v>950.63333333333321</v>
      </c>
      <c r="F37" s="274">
        <v>933.31666666666661</v>
      </c>
      <c r="G37" s="274">
        <v>918.63333333333321</v>
      </c>
      <c r="H37" s="274">
        <v>982.63333333333321</v>
      </c>
      <c r="I37" s="274">
        <v>997.31666666666661</v>
      </c>
      <c r="J37" s="274">
        <v>1014.6333333333332</v>
      </c>
      <c r="K37" s="272">
        <v>980</v>
      </c>
      <c r="L37" s="272">
        <v>948</v>
      </c>
      <c r="M37" s="272">
        <v>36.290950000000002</v>
      </c>
    </row>
    <row r="38" spans="1:13">
      <c r="A38" s="296">
        <v>29</v>
      </c>
      <c r="B38" s="272" t="s">
        <v>228</v>
      </c>
      <c r="C38" s="272">
        <v>2967.7</v>
      </c>
      <c r="D38" s="274">
        <v>2952.6833333333329</v>
      </c>
      <c r="E38" s="274">
        <v>2925.3666666666659</v>
      </c>
      <c r="F38" s="274">
        <v>2883.0333333333328</v>
      </c>
      <c r="G38" s="274">
        <v>2855.7166666666658</v>
      </c>
      <c r="H38" s="274">
        <v>2995.016666666666</v>
      </c>
      <c r="I38" s="274">
        <v>3022.3333333333326</v>
      </c>
      <c r="J38" s="274">
        <v>3064.6666666666661</v>
      </c>
      <c r="K38" s="272">
        <v>2980</v>
      </c>
      <c r="L38" s="272">
        <v>2910.35</v>
      </c>
      <c r="M38" s="272">
        <v>3.2606799999999998</v>
      </c>
    </row>
    <row r="39" spans="1:13">
      <c r="A39" s="296">
        <v>30</v>
      </c>
      <c r="B39" s="272" t="s">
        <v>54</v>
      </c>
      <c r="C39" s="272">
        <v>734.8</v>
      </c>
      <c r="D39" s="274">
        <v>735.76666666666654</v>
      </c>
      <c r="E39" s="274">
        <v>725.1333333333331</v>
      </c>
      <c r="F39" s="274">
        <v>715.46666666666658</v>
      </c>
      <c r="G39" s="274">
        <v>704.83333333333314</v>
      </c>
      <c r="H39" s="274">
        <v>745.43333333333305</v>
      </c>
      <c r="I39" s="274">
        <v>756.06666666666649</v>
      </c>
      <c r="J39" s="274">
        <v>765.73333333333301</v>
      </c>
      <c r="K39" s="272">
        <v>746.4</v>
      </c>
      <c r="L39" s="272">
        <v>726.1</v>
      </c>
      <c r="M39" s="272">
        <v>151.40744000000001</v>
      </c>
    </row>
    <row r="40" spans="1:13">
      <c r="A40" s="296">
        <v>31</v>
      </c>
      <c r="B40" s="272" t="s">
        <v>55</v>
      </c>
      <c r="C40" s="272">
        <v>4151.55</v>
      </c>
      <c r="D40" s="274">
        <v>4155.55</v>
      </c>
      <c r="E40" s="274">
        <v>4096.1000000000004</v>
      </c>
      <c r="F40" s="274">
        <v>4040.6500000000005</v>
      </c>
      <c r="G40" s="274">
        <v>3981.2000000000007</v>
      </c>
      <c r="H40" s="274">
        <v>4211</v>
      </c>
      <c r="I40" s="274">
        <v>4270.4499999999989</v>
      </c>
      <c r="J40" s="274">
        <v>4325.8999999999996</v>
      </c>
      <c r="K40" s="272">
        <v>4215</v>
      </c>
      <c r="L40" s="272">
        <v>4100.1000000000004</v>
      </c>
      <c r="M40" s="272">
        <v>9.8910499999999999</v>
      </c>
    </row>
    <row r="41" spans="1:13">
      <c r="A41" s="296">
        <v>32</v>
      </c>
      <c r="B41" s="272" t="s">
        <v>58</v>
      </c>
      <c r="C41" s="272">
        <v>5475.9</v>
      </c>
      <c r="D41" s="274">
        <v>5457.75</v>
      </c>
      <c r="E41" s="274">
        <v>5413.15</v>
      </c>
      <c r="F41" s="274">
        <v>5350.4</v>
      </c>
      <c r="G41" s="274">
        <v>5305.7999999999993</v>
      </c>
      <c r="H41" s="274">
        <v>5520.5</v>
      </c>
      <c r="I41" s="274">
        <v>5565.1</v>
      </c>
      <c r="J41" s="274">
        <v>5627.85</v>
      </c>
      <c r="K41" s="272">
        <v>5502.35</v>
      </c>
      <c r="L41" s="272">
        <v>5395</v>
      </c>
      <c r="M41" s="272">
        <v>26.380120000000002</v>
      </c>
    </row>
    <row r="42" spans="1:13">
      <c r="A42" s="296">
        <v>33</v>
      </c>
      <c r="B42" s="272" t="s">
        <v>57</v>
      </c>
      <c r="C42" s="272">
        <v>10227.950000000001</v>
      </c>
      <c r="D42" s="274">
        <v>10161.183333333334</v>
      </c>
      <c r="E42" s="274">
        <v>9967.7666666666682</v>
      </c>
      <c r="F42" s="274">
        <v>9707.5833333333339</v>
      </c>
      <c r="G42" s="274">
        <v>9514.1666666666679</v>
      </c>
      <c r="H42" s="274">
        <v>10421.366666666669</v>
      </c>
      <c r="I42" s="274">
        <v>10614.783333333333</v>
      </c>
      <c r="J42" s="274">
        <v>10874.966666666669</v>
      </c>
      <c r="K42" s="272">
        <v>10354.6</v>
      </c>
      <c r="L42" s="272">
        <v>9901</v>
      </c>
      <c r="M42" s="272">
        <v>14.30667</v>
      </c>
    </row>
    <row r="43" spans="1:13">
      <c r="A43" s="296">
        <v>34</v>
      </c>
      <c r="B43" s="272" t="s">
        <v>229</v>
      </c>
      <c r="C43" s="272">
        <v>3522.35</v>
      </c>
      <c r="D43" s="274">
        <v>3527.3333333333335</v>
      </c>
      <c r="E43" s="274">
        <v>3495.666666666667</v>
      </c>
      <c r="F43" s="274">
        <v>3468.9833333333336</v>
      </c>
      <c r="G43" s="274">
        <v>3437.3166666666671</v>
      </c>
      <c r="H43" s="274">
        <v>3554.0166666666669</v>
      </c>
      <c r="I43" s="274">
        <v>3585.6833333333338</v>
      </c>
      <c r="J43" s="274">
        <v>3612.3666666666668</v>
      </c>
      <c r="K43" s="272">
        <v>3559</v>
      </c>
      <c r="L43" s="272">
        <v>3500.65</v>
      </c>
      <c r="M43" s="272">
        <v>0.28033000000000002</v>
      </c>
    </row>
    <row r="44" spans="1:13">
      <c r="A44" s="296">
        <v>35</v>
      </c>
      <c r="B44" s="272" t="s">
        <v>59</v>
      </c>
      <c r="C44" s="272">
        <v>1648.25</v>
      </c>
      <c r="D44" s="274">
        <v>1658.0833333333333</v>
      </c>
      <c r="E44" s="274">
        <v>1622.1666666666665</v>
      </c>
      <c r="F44" s="274">
        <v>1596.0833333333333</v>
      </c>
      <c r="G44" s="274">
        <v>1560.1666666666665</v>
      </c>
      <c r="H44" s="274">
        <v>1684.1666666666665</v>
      </c>
      <c r="I44" s="274">
        <v>1720.083333333333</v>
      </c>
      <c r="J44" s="274">
        <v>1746.1666666666665</v>
      </c>
      <c r="K44" s="272">
        <v>1694</v>
      </c>
      <c r="L44" s="272">
        <v>1632</v>
      </c>
      <c r="M44" s="272">
        <v>34.166440000000001</v>
      </c>
    </row>
    <row r="45" spans="1:13">
      <c r="A45" s="296">
        <v>36</v>
      </c>
      <c r="B45" s="272" t="s">
        <v>230</v>
      </c>
      <c r="C45" s="272">
        <v>331.2</v>
      </c>
      <c r="D45" s="274">
        <v>328.96666666666664</v>
      </c>
      <c r="E45" s="274">
        <v>323.48333333333329</v>
      </c>
      <c r="F45" s="274">
        <v>315.76666666666665</v>
      </c>
      <c r="G45" s="274">
        <v>310.2833333333333</v>
      </c>
      <c r="H45" s="274">
        <v>336.68333333333328</v>
      </c>
      <c r="I45" s="274">
        <v>342.16666666666663</v>
      </c>
      <c r="J45" s="274">
        <v>349.88333333333327</v>
      </c>
      <c r="K45" s="272">
        <v>334.45</v>
      </c>
      <c r="L45" s="272">
        <v>321.25</v>
      </c>
      <c r="M45" s="272">
        <v>82.948899999999995</v>
      </c>
    </row>
    <row r="46" spans="1:13">
      <c r="A46" s="296">
        <v>37</v>
      </c>
      <c r="B46" s="272" t="s">
        <v>60</v>
      </c>
      <c r="C46" s="272">
        <v>79.7</v>
      </c>
      <c r="D46" s="274">
        <v>79.600000000000009</v>
      </c>
      <c r="E46" s="274">
        <v>78.100000000000023</v>
      </c>
      <c r="F46" s="274">
        <v>76.500000000000014</v>
      </c>
      <c r="G46" s="274">
        <v>75.000000000000028</v>
      </c>
      <c r="H46" s="274">
        <v>81.200000000000017</v>
      </c>
      <c r="I46" s="274">
        <v>82.699999999999989</v>
      </c>
      <c r="J46" s="274">
        <v>84.300000000000011</v>
      </c>
      <c r="K46" s="272">
        <v>81.099999999999994</v>
      </c>
      <c r="L46" s="272">
        <v>78</v>
      </c>
      <c r="M46" s="272">
        <v>435.16962000000001</v>
      </c>
    </row>
    <row r="47" spans="1:13">
      <c r="A47" s="296">
        <v>38</v>
      </c>
      <c r="B47" s="272" t="s">
        <v>61</v>
      </c>
      <c r="C47" s="272">
        <v>60.8</v>
      </c>
      <c r="D47" s="274">
        <v>60.416666666666664</v>
      </c>
      <c r="E47" s="274">
        <v>58.983333333333327</v>
      </c>
      <c r="F47" s="274">
        <v>57.166666666666664</v>
      </c>
      <c r="G47" s="274">
        <v>55.733333333333327</v>
      </c>
      <c r="H47" s="274">
        <v>62.233333333333327</v>
      </c>
      <c r="I47" s="274">
        <v>63.666666666666664</v>
      </c>
      <c r="J47" s="274">
        <v>65.48333333333332</v>
      </c>
      <c r="K47" s="272">
        <v>61.85</v>
      </c>
      <c r="L47" s="272">
        <v>58.6</v>
      </c>
      <c r="M47" s="272">
        <v>138.88342</v>
      </c>
    </row>
    <row r="48" spans="1:13">
      <c r="A48" s="296">
        <v>39</v>
      </c>
      <c r="B48" s="272" t="s">
        <v>62</v>
      </c>
      <c r="C48" s="272">
        <v>1569.05</v>
      </c>
      <c r="D48" s="274">
        <v>1568.2166666666665</v>
      </c>
      <c r="E48" s="274">
        <v>1545.4333333333329</v>
      </c>
      <c r="F48" s="274">
        <v>1521.8166666666664</v>
      </c>
      <c r="G48" s="274">
        <v>1499.0333333333328</v>
      </c>
      <c r="H48" s="274">
        <v>1591.833333333333</v>
      </c>
      <c r="I48" s="274">
        <v>1614.6166666666663</v>
      </c>
      <c r="J48" s="274">
        <v>1638.2333333333331</v>
      </c>
      <c r="K48" s="272">
        <v>1591</v>
      </c>
      <c r="L48" s="272">
        <v>1544.6</v>
      </c>
      <c r="M48" s="272">
        <v>7.19984</v>
      </c>
    </row>
    <row r="49" spans="1:13">
      <c r="A49" s="296">
        <v>40</v>
      </c>
      <c r="B49" s="272" t="s">
        <v>65</v>
      </c>
      <c r="C49" s="272">
        <v>762.8</v>
      </c>
      <c r="D49" s="274">
        <v>767.23333333333323</v>
      </c>
      <c r="E49" s="274">
        <v>741.66666666666652</v>
      </c>
      <c r="F49" s="274">
        <v>720.5333333333333</v>
      </c>
      <c r="G49" s="274">
        <v>694.96666666666658</v>
      </c>
      <c r="H49" s="274">
        <v>788.36666666666645</v>
      </c>
      <c r="I49" s="274">
        <v>813.93333333333328</v>
      </c>
      <c r="J49" s="274">
        <v>835.06666666666638</v>
      </c>
      <c r="K49" s="272">
        <v>792.8</v>
      </c>
      <c r="L49" s="272">
        <v>746.1</v>
      </c>
      <c r="M49" s="272">
        <v>86.866820000000004</v>
      </c>
    </row>
    <row r="50" spans="1:13">
      <c r="A50" s="296">
        <v>41</v>
      </c>
      <c r="B50" s="272" t="s">
        <v>64</v>
      </c>
      <c r="C50" s="272">
        <v>139.85</v>
      </c>
      <c r="D50" s="274">
        <v>140.18333333333331</v>
      </c>
      <c r="E50" s="274">
        <v>138.01666666666662</v>
      </c>
      <c r="F50" s="274">
        <v>136.18333333333331</v>
      </c>
      <c r="G50" s="274">
        <v>134.01666666666662</v>
      </c>
      <c r="H50" s="274">
        <v>142.01666666666662</v>
      </c>
      <c r="I50" s="274">
        <v>144.18333333333331</v>
      </c>
      <c r="J50" s="274">
        <v>146.01666666666662</v>
      </c>
      <c r="K50" s="272">
        <v>142.35</v>
      </c>
      <c r="L50" s="272">
        <v>138.35</v>
      </c>
      <c r="M50" s="272">
        <v>112.20712</v>
      </c>
    </row>
    <row r="51" spans="1:13">
      <c r="A51" s="296">
        <v>42</v>
      </c>
      <c r="B51" s="272" t="s">
        <v>66</v>
      </c>
      <c r="C51" s="272">
        <v>655.9</v>
      </c>
      <c r="D51" s="274">
        <v>650.75</v>
      </c>
      <c r="E51" s="274">
        <v>642.5</v>
      </c>
      <c r="F51" s="274">
        <v>629.1</v>
      </c>
      <c r="G51" s="274">
        <v>620.85</v>
      </c>
      <c r="H51" s="274">
        <v>664.15</v>
      </c>
      <c r="I51" s="274">
        <v>672.4</v>
      </c>
      <c r="J51" s="274">
        <v>685.8</v>
      </c>
      <c r="K51" s="272">
        <v>659</v>
      </c>
      <c r="L51" s="272">
        <v>637.35</v>
      </c>
      <c r="M51" s="272">
        <v>28.136410000000001</v>
      </c>
    </row>
    <row r="52" spans="1:13">
      <c r="A52" s="296">
        <v>43</v>
      </c>
      <c r="B52" s="272" t="s">
        <v>69</v>
      </c>
      <c r="C52" s="272">
        <v>38.25</v>
      </c>
      <c r="D52" s="274">
        <v>38.483333333333334</v>
      </c>
      <c r="E52" s="274">
        <v>37.56666666666667</v>
      </c>
      <c r="F52" s="274">
        <v>36.883333333333333</v>
      </c>
      <c r="G52" s="274">
        <v>35.966666666666669</v>
      </c>
      <c r="H52" s="274">
        <v>39.166666666666671</v>
      </c>
      <c r="I52" s="274">
        <v>40.083333333333329</v>
      </c>
      <c r="J52" s="274">
        <v>40.766666666666673</v>
      </c>
      <c r="K52" s="272">
        <v>39.4</v>
      </c>
      <c r="L52" s="272">
        <v>37.799999999999997</v>
      </c>
      <c r="M52" s="272">
        <v>387.14220999999998</v>
      </c>
    </row>
    <row r="53" spans="1:13">
      <c r="A53" s="296">
        <v>44</v>
      </c>
      <c r="B53" s="272" t="s">
        <v>73</v>
      </c>
      <c r="C53" s="272">
        <v>415.8</v>
      </c>
      <c r="D53" s="274">
        <v>416.59999999999997</v>
      </c>
      <c r="E53" s="274">
        <v>408.24999999999994</v>
      </c>
      <c r="F53" s="274">
        <v>400.7</v>
      </c>
      <c r="G53" s="274">
        <v>392.34999999999997</v>
      </c>
      <c r="H53" s="274">
        <v>424.14999999999992</v>
      </c>
      <c r="I53" s="274">
        <v>432.49999999999994</v>
      </c>
      <c r="J53" s="274">
        <v>440.0499999999999</v>
      </c>
      <c r="K53" s="272">
        <v>424.95</v>
      </c>
      <c r="L53" s="272">
        <v>409.05</v>
      </c>
      <c r="M53" s="272">
        <v>95.802959999999999</v>
      </c>
    </row>
    <row r="54" spans="1:13">
      <c r="A54" s="296">
        <v>45</v>
      </c>
      <c r="B54" s="272" t="s">
        <v>68</v>
      </c>
      <c r="C54" s="272">
        <v>590.20000000000005</v>
      </c>
      <c r="D54" s="274">
        <v>592.73333333333335</v>
      </c>
      <c r="E54" s="274">
        <v>577.7166666666667</v>
      </c>
      <c r="F54" s="274">
        <v>565.23333333333335</v>
      </c>
      <c r="G54" s="274">
        <v>550.2166666666667</v>
      </c>
      <c r="H54" s="274">
        <v>605.2166666666667</v>
      </c>
      <c r="I54" s="274">
        <v>620.23333333333335</v>
      </c>
      <c r="J54" s="274">
        <v>632.7166666666667</v>
      </c>
      <c r="K54" s="272">
        <v>607.75</v>
      </c>
      <c r="L54" s="272">
        <v>580.25</v>
      </c>
      <c r="M54" s="272">
        <v>310.59521999999998</v>
      </c>
    </row>
    <row r="55" spans="1:13">
      <c r="A55" s="296">
        <v>46</v>
      </c>
      <c r="B55" s="272" t="s">
        <v>70</v>
      </c>
      <c r="C55" s="272">
        <v>408.15</v>
      </c>
      <c r="D55" s="274">
        <v>406</v>
      </c>
      <c r="E55" s="274">
        <v>402.15</v>
      </c>
      <c r="F55" s="274">
        <v>396.15</v>
      </c>
      <c r="G55" s="274">
        <v>392.29999999999995</v>
      </c>
      <c r="H55" s="274">
        <v>412</v>
      </c>
      <c r="I55" s="274">
        <v>415.85</v>
      </c>
      <c r="J55" s="274">
        <v>421.85</v>
      </c>
      <c r="K55" s="272">
        <v>409.85</v>
      </c>
      <c r="L55" s="272">
        <v>400</v>
      </c>
      <c r="M55" s="272">
        <v>26.468769999999999</v>
      </c>
    </row>
    <row r="56" spans="1:13">
      <c r="A56" s="296">
        <v>47</v>
      </c>
      <c r="B56" s="272" t="s">
        <v>231</v>
      </c>
      <c r="C56" s="272">
        <v>1246.7</v>
      </c>
      <c r="D56" s="274">
        <v>1247.8833333333334</v>
      </c>
      <c r="E56" s="274">
        <v>1233.8166666666668</v>
      </c>
      <c r="F56" s="274">
        <v>1220.9333333333334</v>
      </c>
      <c r="G56" s="274">
        <v>1206.8666666666668</v>
      </c>
      <c r="H56" s="274">
        <v>1260.7666666666669</v>
      </c>
      <c r="I56" s="274">
        <v>1274.8333333333335</v>
      </c>
      <c r="J56" s="274">
        <v>1287.7166666666669</v>
      </c>
      <c r="K56" s="272">
        <v>1261.95</v>
      </c>
      <c r="L56" s="272">
        <v>1235</v>
      </c>
      <c r="M56" s="272">
        <v>0.41654000000000002</v>
      </c>
    </row>
    <row r="57" spans="1:13">
      <c r="A57" s="296">
        <v>48</v>
      </c>
      <c r="B57" s="272" t="s">
        <v>71</v>
      </c>
      <c r="C57" s="272">
        <v>16284.05</v>
      </c>
      <c r="D57" s="274">
        <v>16274.983333333332</v>
      </c>
      <c r="E57" s="274">
        <v>16083.866666666665</v>
      </c>
      <c r="F57" s="274">
        <v>15883.683333333332</v>
      </c>
      <c r="G57" s="274">
        <v>15692.566666666666</v>
      </c>
      <c r="H57" s="274">
        <v>16475.166666666664</v>
      </c>
      <c r="I57" s="274">
        <v>16666.283333333329</v>
      </c>
      <c r="J57" s="274">
        <v>16866.466666666664</v>
      </c>
      <c r="K57" s="272">
        <v>16466.099999999999</v>
      </c>
      <c r="L57" s="272">
        <v>16074.8</v>
      </c>
      <c r="M57" s="272">
        <v>0.64241999999999999</v>
      </c>
    </row>
    <row r="58" spans="1:13">
      <c r="A58" s="296">
        <v>49</v>
      </c>
      <c r="B58" s="272" t="s">
        <v>74</v>
      </c>
      <c r="C58" s="272">
        <v>3424.85</v>
      </c>
      <c r="D58" s="274">
        <v>3442.3333333333335</v>
      </c>
      <c r="E58" s="274">
        <v>3399.5666666666671</v>
      </c>
      <c r="F58" s="274">
        <v>3374.2833333333338</v>
      </c>
      <c r="G58" s="274">
        <v>3331.5166666666673</v>
      </c>
      <c r="H58" s="274">
        <v>3467.6166666666668</v>
      </c>
      <c r="I58" s="274">
        <v>3510.3833333333332</v>
      </c>
      <c r="J58" s="274">
        <v>3535.6666666666665</v>
      </c>
      <c r="K58" s="272">
        <v>3485.1</v>
      </c>
      <c r="L58" s="272">
        <v>3417.05</v>
      </c>
      <c r="M58" s="272">
        <v>8.9368999999999996</v>
      </c>
    </row>
    <row r="59" spans="1:13">
      <c r="A59" s="296">
        <v>50</v>
      </c>
      <c r="B59" s="272" t="s">
        <v>80</v>
      </c>
      <c r="C59" s="272">
        <v>617.6</v>
      </c>
      <c r="D59" s="274">
        <v>612.88333333333333</v>
      </c>
      <c r="E59" s="274">
        <v>606.9666666666667</v>
      </c>
      <c r="F59" s="274">
        <v>596.33333333333337</v>
      </c>
      <c r="G59" s="274">
        <v>590.41666666666674</v>
      </c>
      <c r="H59" s="274">
        <v>623.51666666666665</v>
      </c>
      <c r="I59" s="274">
        <v>629.43333333333339</v>
      </c>
      <c r="J59" s="274">
        <v>640.06666666666661</v>
      </c>
      <c r="K59" s="272">
        <v>618.79999999999995</v>
      </c>
      <c r="L59" s="272">
        <v>602.25</v>
      </c>
      <c r="M59" s="272">
        <v>3.9678300000000002</v>
      </c>
    </row>
    <row r="60" spans="1:13">
      <c r="A60" s="296">
        <v>51</v>
      </c>
      <c r="B60" s="272" t="s">
        <v>75</v>
      </c>
      <c r="C60" s="272">
        <v>469.5</v>
      </c>
      <c r="D60" s="274">
        <v>466.84999999999997</v>
      </c>
      <c r="E60" s="274">
        <v>462.44999999999993</v>
      </c>
      <c r="F60" s="274">
        <v>455.4</v>
      </c>
      <c r="G60" s="274">
        <v>450.99999999999994</v>
      </c>
      <c r="H60" s="274">
        <v>473.89999999999992</v>
      </c>
      <c r="I60" s="274">
        <v>478.2999999999999</v>
      </c>
      <c r="J60" s="274">
        <v>485.34999999999991</v>
      </c>
      <c r="K60" s="272">
        <v>471.25</v>
      </c>
      <c r="L60" s="272">
        <v>459.8</v>
      </c>
      <c r="M60" s="272">
        <v>34.811079999999997</v>
      </c>
    </row>
    <row r="61" spans="1:13">
      <c r="A61" s="296">
        <v>52</v>
      </c>
      <c r="B61" s="272" t="s">
        <v>76</v>
      </c>
      <c r="C61" s="272">
        <v>160.65</v>
      </c>
      <c r="D61" s="274">
        <v>158.63333333333335</v>
      </c>
      <c r="E61" s="274">
        <v>155.81666666666672</v>
      </c>
      <c r="F61" s="274">
        <v>150.98333333333338</v>
      </c>
      <c r="G61" s="274">
        <v>148.16666666666674</v>
      </c>
      <c r="H61" s="274">
        <v>163.4666666666667</v>
      </c>
      <c r="I61" s="274">
        <v>166.28333333333336</v>
      </c>
      <c r="J61" s="274">
        <v>171.11666666666667</v>
      </c>
      <c r="K61" s="272">
        <v>161.44999999999999</v>
      </c>
      <c r="L61" s="272">
        <v>153.80000000000001</v>
      </c>
      <c r="M61" s="272">
        <v>326.76391999999998</v>
      </c>
    </row>
    <row r="62" spans="1:13">
      <c r="A62" s="296">
        <v>53</v>
      </c>
      <c r="B62" s="272" t="s">
        <v>77</v>
      </c>
      <c r="C62" s="272">
        <v>130.05000000000001</v>
      </c>
      <c r="D62" s="274">
        <v>130.68333333333334</v>
      </c>
      <c r="E62" s="274">
        <v>128.86666666666667</v>
      </c>
      <c r="F62" s="274">
        <v>127.68333333333334</v>
      </c>
      <c r="G62" s="274">
        <v>125.86666666666667</v>
      </c>
      <c r="H62" s="274">
        <v>131.86666666666667</v>
      </c>
      <c r="I62" s="274">
        <v>133.68333333333334</v>
      </c>
      <c r="J62" s="274">
        <v>134.86666666666667</v>
      </c>
      <c r="K62" s="272">
        <v>132.5</v>
      </c>
      <c r="L62" s="272">
        <v>129.5</v>
      </c>
      <c r="M62" s="272">
        <v>8.2461500000000001</v>
      </c>
    </row>
    <row r="63" spans="1:13">
      <c r="A63" s="296">
        <v>54</v>
      </c>
      <c r="B63" s="272" t="s">
        <v>81</v>
      </c>
      <c r="C63" s="272">
        <v>467.75</v>
      </c>
      <c r="D63" s="274">
        <v>464.38333333333338</v>
      </c>
      <c r="E63" s="274">
        <v>457.86666666666679</v>
      </c>
      <c r="F63" s="274">
        <v>447.98333333333341</v>
      </c>
      <c r="G63" s="274">
        <v>441.46666666666681</v>
      </c>
      <c r="H63" s="274">
        <v>474.26666666666677</v>
      </c>
      <c r="I63" s="274">
        <v>480.7833333333333</v>
      </c>
      <c r="J63" s="274">
        <v>490.66666666666674</v>
      </c>
      <c r="K63" s="272">
        <v>470.9</v>
      </c>
      <c r="L63" s="272">
        <v>454.5</v>
      </c>
      <c r="M63" s="272">
        <v>49.869689999999999</v>
      </c>
    </row>
    <row r="64" spans="1:13">
      <c r="A64" s="296">
        <v>55</v>
      </c>
      <c r="B64" s="272" t="s">
        <v>82</v>
      </c>
      <c r="C64" s="272">
        <v>863.4</v>
      </c>
      <c r="D64" s="274">
        <v>857.13333333333333</v>
      </c>
      <c r="E64" s="274">
        <v>847.26666666666665</v>
      </c>
      <c r="F64" s="274">
        <v>831.13333333333333</v>
      </c>
      <c r="G64" s="274">
        <v>821.26666666666665</v>
      </c>
      <c r="H64" s="274">
        <v>873.26666666666665</v>
      </c>
      <c r="I64" s="274">
        <v>883.13333333333321</v>
      </c>
      <c r="J64" s="274">
        <v>899.26666666666665</v>
      </c>
      <c r="K64" s="272">
        <v>867</v>
      </c>
      <c r="L64" s="272">
        <v>841</v>
      </c>
      <c r="M64" s="272">
        <v>56.652090000000001</v>
      </c>
    </row>
    <row r="65" spans="1:13">
      <c r="A65" s="296">
        <v>56</v>
      </c>
      <c r="B65" s="272" t="s">
        <v>232</v>
      </c>
      <c r="C65" s="272">
        <v>164.1</v>
      </c>
      <c r="D65" s="274">
        <v>166.23333333333335</v>
      </c>
      <c r="E65" s="274">
        <v>160.9666666666667</v>
      </c>
      <c r="F65" s="274">
        <v>157.83333333333334</v>
      </c>
      <c r="G65" s="274">
        <v>152.56666666666669</v>
      </c>
      <c r="H65" s="274">
        <v>169.3666666666667</v>
      </c>
      <c r="I65" s="274">
        <v>174.63333333333335</v>
      </c>
      <c r="J65" s="274">
        <v>177.76666666666671</v>
      </c>
      <c r="K65" s="272">
        <v>171.5</v>
      </c>
      <c r="L65" s="272">
        <v>163.1</v>
      </c>
      <c r="M65" s="272">
        <v>31.186389999999999</v>
      </c>
    </row>
    <row r="66" spans="1:13">
      <c r="A66" s="296">
        <v>57</v>
      </c>
      <c r="B66" s="272" t="s">
        <v>83</v>
      </c>
      <c r="C66" s="272">
        <v>138.30000000000001</v>
      </c>
      <c r="D66" s="274">
        <v>138.55000000000001</v>
      </c>
      <c r="E66" s="274">
        <v>136.55000000000001</v>
      </c>
      <c r="F66" s="274">
        <v>134.80000000000001</v>
      </c>
      <c r="G66" s="274">
        <v>132.80000000000001</v>
      </c>
      <c r="H66" s="274">
        <v>140.30000000000001</v>
      </c>
      <c r="I66" s="274">
        <v>142.30000000000001</v>
      </c>
      <c r="J66" s="274">
        <v>144.05000000000001</v>
      </c>
      <c r="K66" s="272">
        <v>140.55000000000001</v>
      </c>
      <c r="L66" s="272">
        <v>136.80000000000001</v>
      </c>
      <c r="M66" s="272">
        <v>87.096119999999999</v>
      </c>
    </row>
    <row r="67" spans="1:13">
      <c r="A67" s="296">
        <v>58</v>
      </c>
      <c r="B67" s="272" t="s">
        <v>826</v>
      </c>
      <c r="C67" s="272">
        <v>2605.65</v>
      </c>
      <c r="D67" s="274">
        <v>2581.9333333333329</v>
      </c>
      <c r="E67" s="274">
        <v>2543.8666666666659</v>
      </c>
      <c r="F67" s="274">
        <v>2482.083333333333</v>
      </c>
      <c r="G67" s="274">
        <v>2444.016666666666</v>
      </c>
      <c r="H67" s="274">
        <v>2643.7166666666658</v>
      </c>
      <c r="I67" s="274">
        <v>2681.7833333333324</v>
      </c>
      <c r="J67" s="274">
        <v>2743.5666666666657</v>
      </c>
      <c r="K67" s="272">
        <v>2620</v>
      </c>
      <c r="L67" s="272">
        <v>2520.15</v>
      </c>
      <c r="M67" s="272">
        <v>3.4084400000000001</v>
      </c>
    </row>
    <row r="68" spans="1:13">
      <c r="A68" s="296">
        <v>59</v>
      </c>
      <c r="B68" s="272" t="s">
        <v>84</v>
      </c>
      <c r="C68" s="272">
        <v>1582.6</v>
      </c>
      <c r="D68" s="274">
        <v>1579.8</v>
      </c>
      <c r="E68" s="274">
        <v>1570.3</v>
      </c>
      <c r="F68" s="274">
        <v>1558</v>
      </c>
      <c r="G68" s="274">
        <v>1548.5</v>
      </c>
      <c r="H68" s="274">
        <v>1592.1</v>
      </c>
      <c r="I68" s="274">
        <v>1601.6</v>
      </c>
      <c r="J68" s="274">
        <v>1613.8999999999999</v>
      </c>
      <c r="K68" s="272">
        <v>1589.3</v>
      </c>
      <c r="L68" s="272">
        <v>1567.5</v>
      </c>
      <c r="M68" s="272">
        <v>4.0058299999999996</v>
      </c>
    </row>
    <row r="69" spans="1:13">
      <c r="A69" s="296">
        <v>60</v>
      </c>
      <c r="B69" s="272" t="s">
        <v>85</v>
      </c>
      <c r="C69" s="272">
        <v>500.25</v>
      </c>
      <c r="D69" s="274">
        <v>501.7166666666667</v>
      </c>
      <c r="E69" s="274">
        <v>492.18333333333339</v>
      </c>
      <c r="F69" s="274">
        <v>484.11666666666667</v>
      </c>
      <c r="G69" s="274">
        <v>474.58333333333337</v>
      </c>
      <c r="H69" s="274">
        <v>509.78333333333342</v>
      </c>
      <c r="I69" s="274">
        <v>519.31666666666672</v>
      </c>
      <c r="J69" s="274">
        <v>527.38333333333344</v>
      </c>
      <c r="K69" s="272">
        <v>511.25</v>
      </c>
      <c r="L69" s="272">
        <v>493.65</v>
      </c>
      <c r="M69" s="272">
        <v>18.343530000000001</v>
      </c>
    </row>
    <row r="70" spans="1:13">
      <c r="A70" s="296">
        <v>61</v>
      </c>
      <c r="B70" s="272" t="s">
        <v>233</v>
      </c>
      <c r="C70" s="272">
        <v>768.3</v>
      </c>
      <c r="D70" s="274">
        <v>767.11666666666679</v>
      </c>
      <c r="E70" s="274">
        <v>762.38333333333355</v>
      </c>
      <c r="F70" s="274">
        <v>756.46666666666681</v>
      </c>
      <c r="G70" s="274">
        <v>751.73333333333358</v>
      </c>
      <c r="H70" s="274">
        <v>773.03333333333353</v>
      </c>
      <c r="I70" s="274">
        <v>777.76666666666665</v>
      </c>
      <c r="J70" s="274">
        <v>783.68333333333351</v>
      </c>
      <c r="K70" s="272">
        <v>771.85</v>
      </c>
      <c r="L70" s="272">
        <v>761.2</v>
      </c>
      <c r="M70" s="272">
        <v>1.3430599999999999</v>
      </c>
    </row>
    <row r="71" spans="1:13">
      <c r="A71" s="296">
        <v>62</v>
      </c>
      <c r="B71" s="272" t="s">
        <v>234</v>
      </c>
      <c r="C71" s="272">
        <v>408.35</v>
      </c>
      <c r="D71" s="274">
        <v>407.26666666666671</v>
      </c>
      <c r="E71" s="274">
        <v>404.43333333333339</v>
      </c>
      <c r="F71" s="274">
        <v>400.51666666666671</v>
      </c>
      <c r="G71" s="274">
        <v>397.68333333333339</v>
      </c>
      <c r="H71" s="274">
        <v>411.18333333333339</v>
      </c>
      <c r="I71" s="274">
        <v>414.01666666666677</v>
      </c>
      <c r="J71" s="274">
        <v>417.93333333333339</v>
      </c>
      <c r="K71" s="272">
        <v>410.1</v>
      </c>
      <c r="L71" s="272">
        <v>403.35</v>
      </c>
      <c r="M71" s="272">
        <v>13.353569999999999</v>
      </c>
    </row>
    <row r="72" spans="1:13">
      <c r="A72" s="296">
        <v>63</v>
      </c>
      <c r="B72" s="272" t="s">
        <v>86</v>
      </c>
      <c r="C72" s="272">
        <v>795.2</v>
      </c>
      <c r="D72" s="274">
        <v>787.9</v>
      </c>
      <c r="E72" s="274">
        <v>777</v>
      </c>
      <c r="F72" s="274">
        <v>758.80000000000007</v>
      </c>
      <c r="G72" s="274">
        <v>747.90000000000009</v>
      </c>
      <c r="H72" s="274">
        <v>806.09999999999991</v>
      </c>
      <c r="I72" s="274">
        <v>816.99999999999977</v>
      </c>
      <c r="J72" s="274">
        <v>835.19999999999982</v>
      </c>
      <c r="K72" s="272">
        <v>798.8</v>
      </c>
      <c r="L72" s="272">
        <v>769.7</v>
      </c>
      <c r="M72" s="272">
        <v>11.91178</v>
      </c>
    </row>
    <row r="73" spans="1:13">
      <c r="A73" s="296">
        <v>64</v>
      </c>
      <c r="B73" s="272" t="s">
        <v>92</v>
      </c>
      <c r="C73" s="272">
        <v>311.39999999999998</v>
      </c>
      <c r="D73" s="274">
        <v>311.79999999999995</v>
      </c>
      <c r="E73" s="274">
        <v>307.64999999999992</v>
      </c>
      <c r="F73" s="274">
        <v>303.89999999999998</v>
      </c>
      <c r="G73" s="274">
        <v>299.74999999999994</v>
      </c>
      <c r="H73" s="274">
        <v>315.5499999999999</v>
      </c>
      <c r="I73" s="274">
        <v>319.7</v>
      </c>
      <c r="J73" s="274">
        <v>323.44999999999987</v>
      </c>
      <c r="K73" s="272">
        <v>315.95</v>
      </c>
      <c r="L73" s="272">
        <v>308.05</v>
      </c>
      <c r="M73" s="272">
        <v>205.75149999999999</v>
      </c>
    </row>
    <row r="74" spans="1:13">
      <c r="A74" s="296">
        <v>65</v>
      </c>
      <c r="B74" s="272" t="s">
        <v>87</v>
      </c>
      <c r="C74" s="272">
        <v>524.65</v>
      </c>
      <c r="D74" s="274">
        <v>525.30000000000007</v>
      </c>
      <c r="E74" s="274">
        <v>521.75000000000011</v>
      </c>
      <c r="F74" s="274">
        <v>518.85</v>
      </c>
      <c r="G74" s="274">
        <v>515.30000000000007</v>
      </c>
      <c r="H74" s="274">
        <v>528.20000000000016</v>
      </c>
      <c r="I74" s="274">
        <v>531.75000000000011</v>
      </c>
      <c r="J74" s="274">
        <v>534.6500000000002</v>
      </c>
      <c r="K74" s="272">
        <v>528.85</v>
      </c>
      <c r="L74" s="272">
        <v>522.4</v>
      </c>
      <c r="M74" s="272">
        <v>18.716190000000001</v>
      </c>
    </row>
    <row r="75" spans="1:13">
      <c r="A75" s="296">
        <v>66</v>
      </c>
      <c r="B75" s="272" t="s">
        <v>235</v>
      </c>
      <c r="C75" s="272">
        <v>1365.2</v>
      </c>
      <c r="D75" s="274">
        <v>1347.15</v>
      </c>
      <c r="E75" s="274">
        <v>1323.65</v>
      </c>
      <c r="F75" s="274">
        <v>1282.0999999999999</v>
      </c>
      <c r="G75" s="274">
        <v>1258.5999999999999</v>
      </c>
      <c r="H75" s="274">
        <v>1388.7000000000003</v>
      </c>
      <c r="I75" s="274">
        <v>1412.2000000000003</v>
      </c>
      <c r="J75" s="274">
        <v>1453.7500000000005</v>
      </c>
      <c r="K75" s="272">
        <v>1370.65</v>
      </c>
      <c r="L75" s="272">
        <v>1305.5999999999999</v>
      </c>
      <c r="M75" s="272">
        <v>1.8254999999999999</v>
      </c>
    </row>
    <row r="76" spans="1:13">
      <c r="A76" s="296">
        <v>67</v>
      </c>
      <c r="B76" s="272" t="s">
        <v>841</v>
      </c>
      <c r="C76" s="272">
        <v>361.25</v>
      </c>
      <c r="D76" s="274">
        <v>357.23333333333335</v>
      </c>
      <c r="E76" s="274">
        <v>349.7166666666667</v>
      </c>
      <c r="F76" s="274">
        <v>338.18333333333334</v>
      </c>
      <c r="G76" s="274">
        <v>330.66666666666669</v>
      </c>
      <c r="H76" s="274">
        <v>368.76666666666671</v>
      </c>
      <c r="I76" s="274">
        <v>376.28333333333336</v>
      </c>
      <c r="J76" s="274">
        <v>387.81666666666672</v>
      </c>
      <c r="K76" s="272">
        <v>364.75</v>
      </c>
      <c r="L76" s="272">
        <v>345.7</v>
      </c>
      <c r="M76" s="272">
        <v>12.73631</v>
      </c>
    </row>
    <row r="77" spans="1:13">
      <c r="A77" s="296">
        <v>68</v>
      </c>
      <c r="B77" s="272" t="s">
        <v>90</v>
      </c>
      <c r="C77" s="272">
        <v>3750.35</v>
      </c>
      <c r="D77" s="274">
        <v>3728.5833333333335</v>
      </c>
      <c r="E77" s="274">
        <v>3697.166666666667</v>
      </c>
      <c r="F77" s="274">
        <v>3643.9833333333336</v>
      </c>
      <c r="G77" s="274">
        <v>3612.5666666666671</v>
      </c>
      <c r="H77" s="274">
        <v>3781.7666666666669</v>
      </c>
      <c r="I77" s="274">
        <v>3813.1833333333338</v>
      </c>
      <c r="J77" s="274">
        <v>3866.3666666666668</v>
      </c>
      <c r="K77" s="272">
        <v>3760</v>
      </c>
      <c r="L77" s="272">
        <v>3675.4</v>
      </c>
      <c r="M77" s="272">
        <v>9.5344599999999993</v>
      </c>
    </row>
    <row r="78" spans="1:13">
      <c r="A78" s="296">
        <v>69</v>
      </c>
      <c r="B78" s="272" t="s">
        <v>349</v>
      </c>
      <c r="C78" s="272">
        <v>2391.4</v>
      </c>
      <c r="D78" s="274">
        <v>2383.5333333333333</v>
      </c>
      <c r="E78" s="274">
        <v>2358.4166666666665</v>
      </c>
      <c r="F78" s="274">
        <v>2325.4333333333334</v>
      </c>
      <c r="G78" s="274">
        <v>2300.3166666666666</v>
      </c>
      <c r="H78" s="274">
        <v>2416.5166666666664</v>
      </c>
      <c r="I78" s="274">
        <v>2441.6333333333332</v>
      </c>
      <c r="J78" s="274">
        <v>2474.6166666666663</v>
      </c>
      <c r="K78" s="272">
        <v>2408.65</v>
      </c>
      <c r="L78" s="272">
        <v>2350.5500000000002</v>
      </c>
      <c r="M78" s="272">
        <v>0.97894999999999999</v>
      </c>
    </row>
    <row r="79" spans="1:13">
      <c r="A79" s="296">
        <v>70</v>
      </c>
      <c r="B79" s="272" t="s">
        <v>93</v>
      </c>
      <c r="C79" s="272">
        <v>4824.05</v>
      </c>
      <c r="D79" s="274">
        <v>4823.05</v>
      </c>
      <c r="E79" s="274">
        <v>4762</v>
      </c>
      <c r="F79" s="274">
        <v>4699.95</v>
      </c>
      <c r="G79" s="274">
        <v>4638.8999999999996</v>
      </c>
      <c r="H79" s="274">
        <v>4885.1000000000004</v>
      </c>
      <c r="I79" s="274">
        <v>4946.1500000000015</v>
      </c>
      <c r="J79" s="274">
        <v>5008.2000000000007</v>
      </c>
      <c r="K79" s="272">
        <v>4884.1000000000004</v>
      </c>
      <c r="L79" s="272">
        <v>4761</v>
      </c>
      <c r="M79" s="272">
        <v>11.534230000000001</v>
      </c>
    </row>
    <row r="80" spans="1:13">
      <c r="A80" s="296">
        <v>71</v>
      </c>
      <c r="B80" s="272" t="s">
        <v>236</v>
      </c>
      <c r="C80" s="272">
        <v>64</v>
      </c>
      <c r="D80" s="274">
        <v>64.38333333333334</v>
      </c>
      <c r="E80" s="274">
        <v>63.26666666666668</v>
      </c>
      <c r="F80" s="274">
        <v>62.533333333333339</v>
      </c>
      <c r="G80" s="274">
        <v>61.416666666666679</v>
      </c>
      <c r="H80" s="274">
        <v>65.116666666666674</v>
      </c>
      <c r="I80" s="274">
        <v>66.23333333333332</v>
      </c>
      <c r="J80" s="274">
        <v>66.966666666666683</v>
      </c>
      <c r="K80" s="272">
        <v>65.5</v>
      </c>
      <c r="L80" s="272">
        <v>63.65</v>
      </c>
      <c r="M80" s="272">
        <v>9.7548499999999994</v>
      </c>
    </row>
    <row r="81" spans="1:13">
      <c r="A81" s="296">
        <v>72</v>
      </c>
      <c r="B81" s="272" t="s">
        <v>94</v>
      </c>
      <c r="C81" s="272">
        <v>2901.3</v>
      </c>
      <c r="D81" s="274">
        <v>2925.65</v>
      </c>
      <c r="E81" s="274">
        <v>2852.4</v>
      </c>
      <c r="F81" s="274">
        <v>2803.5</v>
      </c>
      <c r="G81" s="274">
        <v>2730.25</v>
      </c>
      <c r="H81" s="274">
        <v>2974.55</v>
      </c>
      <c r="I81" s="274">
        <v>3047.8</v>
      </c>
      <c r="J81" s="274">
        <v>3096.7000000000003</v>
      </c>
      <c r="K81" s="272">
        <v>2998.9</v>
      </c>
      <c r="L81" s="272">
        <v>2876.75</v>
      </c>
      <c r="M81" s="272">
        <v>21.60932</v>
      </c>
    </row>
    <row r="82" spans="1:13">
      <c r="A82" s="296">
        <v>73</v>
      </c>
      <c r="B82" s="272" t="s">
        <v>237</v>
      </c>
      <c r="C82" s="272">
        <v>489.65</v>
      </c>
      <c r="D82" s="274">
        <v>487.7</v>
      </c>
      <c r="E82" s="274">
        <v>475.25</v>
      </c>
      <c r="F82" s="274">
        <v>460.85</v>
      </c>
      <c r="G82" s="274">
        <v>448.40000000000003</v>
      </c>
      <c r="H82" s="274">
        <v>502.09999999999997</v>
      </c>
      <c r="I82" s="274">
        <v>514.54999999999995</v>
      </c>
      <c r="J82" s="274">
        <v>528.94999999999993</v>
      </c>
      <c r="K82" s="272">
        <v>500.15</v>
      </c>
      <c r="L82" s="272">
        <v>473.3</v>
      </c>
      <c r="M82" s="272">
        <v>7.1092500000000003</v>
      </c>
    </row>
    <row r="83" spans="1:13">
      <c r="A83" s="296">
        <v>74</v>
      </c>
      <c r="B83" s="272" t="s">
        <v>238</v>
      </c>
      <c r="C83" s="272">
        <v>1482.95</v>
      </c>
      <c r="D83" s="274">
        <v>1478.3166666666666</v>
      </c>
      <c r="E83" s="274">
        <v>1464.6333333333332</v>
      </c>
      <c r="F83" s="274">
        <v>1446.3166666666666</v>
      </c>
      <c r="G83" s="274">
        <v>1432.6333333333332</v>
      </c>
      <c r="H83" s="274">
        <v>1496.6333333333332</v>
      </c>
      <c r="I83" s="274">
        <v>1510.3166666666666</v>
      </c>
      <c r="J83" s="274">
        <v>1528.6333333333332</v>
      </c>
      <c r="K83" s="272">
        <v>1492</v>
      </c>
      <c r="L83" s="272">
        <v>1460</v>
      </c>
      <c r="M83" s="272">
        <v>1.4380999999999999</v>
      </c>
    </row>
    <row r="84" spans="1:13">
      <c r="A84" s="296">
        <v>75</v>
      </c>
      <c r="B84" s="272" t="s">
        <v>96</v>
      </c>
      <c r="C84" s="272">
        <v>1442.4</v>
      </c>
      <c r="D84" s="274">
        <v>1434.7833333333335</v>
      </c>
      <c r="E84" s="274">
        <v>1415.616666666667</v>
      </c>
      <c r="F84" s="274">
        <v>1388.8333333333335</v>
      </c>
      <c r="G84" s="274">
        <v>1369.666666666667</v>
      </c>
      <c r="H84" s="274">
        <v>1461.5666666666671</v>
      </c>
      <c r="I84" s="274">
        <v>1480.7333333333336</v>
      </c>
      <c r="J84" s="274">
        <v>1507.5166666666671</v>
      </c>
      <c r="K84" s="272">
        <v>1453.95</v>
      </c>
      <c r="L84" s="272">
        <v>1408</v>
      </c>
      <c r="M84" s="272">
        <v>19.683409999999999</v>
      </c>
    </row>
    <row r="85" spans="1:13">
      <c r="A85" s="296">
        <v>76</v>
      </c>
      <c r="B85" s="272" t="s">
        <v>97</v>
      </c>
      <c r="C85" s="272">
        <v>214.5</v>
      </c>
      <c r="D85" s="274">
        <v>213.20000000000002</v>
      </c>
      <c r="E85" s="274">
        <v>210.90000000000003</v>
      </c>
      <c r="F85" s="274">
        <v>207.3</v>
      </c>
      <c r="G85" s="274">
        <v>205.00000000000003</v>
      </c>
      <c r="H85" s="274">
        <v>216.80000000000004</v>
      </c>
      <c r="I85" s="274">
        <v>219.10000000000005</v>
      </c>
      <c r="J85" s="274">
        <v>222.70000000000005</v>
      </c>
      <c r="K85" s="272">
        <v>215.5</v>
      </c>
      <c r="L85" s="272">
        <v>209.6</v>
      </c>
      <c r="M85" s="272">
        <v>60.323189999999997</v>
      </c>
    </row>
    <row r="86" spans="1:13">
      <c r="A86" s="296">
        <v>77</v>
      </c>
      <c r="B86" s="272" t="s">
        <v>98</v>
      </c>
      <c r="C86" s="272">
        <v>82.85</v>
      </c>
      <c r="D86" s="274">
        <v>82.8</v>
      </c>
      <c r="E86" s="274">
        <v>81.849999999999994</v>
      </c>
      <c r="F86" s="274">
        <v>80.849999999999994</v>
      </c>
      <c r="G86" s="274">
        <v>79.899999999999991</v>
      </c>
      <c r="H86" s="274">
        <v>83.8</v>
      </c>
      <c r="I86" s="274">
        <v>84.750000000000014</v>
      </c>
      <c r="J86" s="274">
        <v>85.75</v>
      </c>
      <c r="K86" s="272">
        <v>83.75</v>
      </c>
      <c r="L86" s="272">
        <v>81.8</v>
      </c>
      <c r="M86" s="272">
        <v>200.62934000000001</v>
      </c>
    </row>
    <row r="87" spans="1:13">
      <c r="A87" s="296">
        <v>78</v>
      </c>
      <c r="B87" s="272" t="s">
        <v>360</v>
      </c>
      <c r="C87" s="272">
        <v>177.8</v>
      </c>
      <c r="D87" s="274">
        <v>176.45000000000002</v>
      </c>
      <c r="E87" s="274">
        <v>172.90000000000003</v>
      </c>
      <c r="F87" s="274">
        <v>168.00000000000003</v>
      </c>
      <c r="G87" s="274">
        <v>164.45000000000005</v>
      </c>
      <c r="H87" s="274">
        <v>181.35000000000002</v>
      </c>
      <c r="I87" s="274">
        <v>184.90000000000003</v>
      </c>
      <c r="J87" s="274">
        <v>189.8</v>
      </c>
      <c r="K87" s="272">
        <v>180</v>
      </c>
      <c r="L87" s="272">
        <v>171.55</v>
      </c>
      <c r="M87" s="272">
        <v>51.066540000000003</v>
      </c>
    </row>
    <row r="88" spans="1:13">
      <c r="A88" s="296">
        <v>79</v>
      </c>
      <c r="B88" s="272" t="s">
        <v>241</v>
      </c>
      <c r="C88" s="272">
        <v>77.25</v>
      </c>
      <c r="D88" s="274">
        <v>78.13333333333334</v>
      </c>
      <c r="E88" s="274">
        <v>74.866666666666674</v>
      </c>
      <c r="F88" s="274">
        <v>72.483333333333334</v>
      </c>
      <c r="G88" s="274">
        <v>69.216666666666669</v>
      </c>
      <c r="H88" s="274">
        <v>80.51666666666668</v>
      </c>
      <c r="I88" s="274">
        <v>83.78333333333336</v>
      </c>
      <c r="J88" s="274">
        <v>86.166666666666686</v>
      </c>
      <c r="K88" s="272">
        <v>81.400000000000006</v>
      </c>
      <c r="L88" s="272">
        <v>75.75</v>
      </c>
      <c r="M88" s="272">
        <v>54.969430000000003</v>
      </c>
    </row>
    <row r="89" spans="1:13">
      <c r="A89" s="296">
        <v>80</v>
      </c>
      <c r="B89" s="272" t="s">
        <v>99</v>
      </c>
      <c r="C89" s="272">
        <v>133.6</v>
      </c>
      <c r="D89" s="274">
        <v>132.80000000000001</v>
      </c>
      <c r="E89" s="274">
        <v>131.60000000000002</v>
      </c>
      <c r="F89" s="274">
        <v>129.60000000000002</v>
      </c>
      <c r="G89" s="274">
        <v>128.40000000000003</v>
      </c>
      <c r="H89" s="274">
        <v>134.80000000000001</v>
      </c>
      <c r="I89" s="274">
        <v>136</v>
      </c>
      <c r="J89" s="274">
        <v>138</v>
      </c>
      <c r="K89" s="272">
        <v>134</v>
      </c>
      <c r="L89" s="272">
        <v>130.80000000000001</v>
      </c>
      <c r="M89" s="272">
        <v>290.17415999999997</v>
      </c>
    </row>
    <row r="90" spans="1:13">
      <c r="A90" s="296">
        <v>81</v>
      </c>
      <c r="B90" s="272" t="s">
        <v>102</v>
      </c>
      <c r="C90" s="272">
        <v>26.3</v>
      </c>
      <c r="D90" s="274">
        <v>26.383333333333336</v>
      </c>
      <c r="E90" s="274">
        <v>25.916666666666671</v>
      </c>
      <c r="F90" s="274">
        <v>25.533333333333335</v>
      </c>
      <c r="G90" s="274">
        <v>25.06666666666667</v>
      </c>
      <c r="H90" s="274">
        <v>26.766666666666673</v>
      </c>
      <c r="I90" s="274">
        <v>27.233333333333334</v>
      </c>
      <c r="J90" s="274">
        <v>27.616666666666674</v>
      </c>
      <c r="K90" s="272">
        <v>26.85</v>
      </c>
      <c r="L90" s="272">
        <v>26</v>
      </c>
      <c r="M90" s="272">
        <v>93.788529999999994</v>
      </c>
    </row>
    <row r="91" spans="1:13">
      <c r="A91" s="296">
        <v>82</v>
      </c>
      <c r="B91" s="272" t="s">
        <v>242</v>
      </c>
      <c r="C91" s="272">
        <v>137.1</v>
      </c>
      <c r="D91" s="274">
        <v>136.63333333333335</v>
      </c>
      <c r="E91" s="274">
        <v>135.26666666666671</v>
      </c>
      <c r="F91" s="274">
        <v>133.43333333333337</v>
      </c>
      <c r="G91" s="274">
        <v>132.06666666666672</v>
      </c>
      <c r="H91" s="274">
        <v>138.4666666666667</v>
      </c>
      <c r="I91" s="274">
        <v>139.83333333333331</v>
      </c>
      <c r="J91" s="274">
        <v>141.66666666666669</v>
      </c>
      <c r="K91" s="272">
        <v>138</v>
      </c>
      <c r="L91" s="272">
        <v>134.80000000000001</v>
      </c>
      <c r="M91" s="272">
        <v>3.1259899999999998</v>
      </c>
    </row>
    <row r="92" spans="1:13">
      <c r="A92" s="296">
        <v>83</v>
      </c>
      <c r="B92" s="272" t="s">
        <v>100</v>
      </c>
      <c r="C92" s="272">
        <v>507.7</v>
      </c>
      <c r="D92" s="274">
        <v>503.33333333333331</v>
      </c>
      <c r="E92" s="274">
        <v>496.66666666666663</v>
      </c>
      <c r="F92" s="274">
        <v>485.63333333333333</v>
      </c>
      <c r="G92" s="274">
        <v>478.96666666666664</v>
      </c>
      <c r="H92" s="274">
        <v>514.36666666666656</v>
      </c>
      <c r="I92" s="274">
        <v>521.0333333333333</v>
      </c>
      <c r="J92" s="274">
        <v>532.06666666666661</v>
      </c>
      <c r="K92" s="272">
        <v>510</v>
      </c>
      <c r="L92" s="272">
        <v>492.3</v>
      </c>
      <c r="M92" s="272">
        <v>20.650390000000002</v>
      </c>
    </row>
    <row r="93" spans="1:13">
      <c r="A93" s="296">
        <v>84</v>
      </c>
      <c r="B93" s="272" t="s">
        <v>243</v>
      </c>
      <c r="C93" s="272">
        <v>503.25</v>
      </c>
      <c r="D93" s="274">
        <v>501.0333333333333</v>
      </c>
      <c r="E93" s="274">
        <v>493.21666666666658</v>
      </c>
      <c r="F93" s="274">
        <v>483.18333333333328</v>
      </c>
      <c r="G93" s="274">
        <v>475.36666666666656</v>
      </c>
      <c r="H93" s="274">
        <v>511.06666666666661</v>
      </c>
      <c r="I93" s="274">
        <v>518.88333333333333</v>
      </c>
      <c r="J93" s="274">
        <v>528.91666666666663</v>
      </c>
      <c r="K93" s="272">
        <v>508.85</v>
      </c>
      <c r="L93" s="272">
        <v>491</v>
      </c>
      <c r="M93" s="272">
        <v>1.4201699999999999</v>
      </c>
    </row>
    <row r="94" spans="1:13">
      <c r="A94" s="296">
        <v>85</v>
      </c>
      <c r="B94" s="272" t="s">
        <v>103</v>
      </c>
      <c r="C94" s="272">
        <v>749.7</v>
      </c>
      <c r="D94" s="274">
        <v>746.9</v>
      </c>
      <c r="E94" s="274">
        <v>742.8</v>
      </c>
      <c r="F94" s="274">
        <v>735.9</v>
      </c>
      <c r="G94" s="274">
        <v>731.8</v>
      </c>
      <c r="H94" s="274">
        <v>753.8</v>
      </c>
      <c r="I94" s="274">
        <v>757.90000000000009</v>
      </c>
      <c r="J94" s="274">
        <v>764.8</v>
      </c>
      <c r="K94" s="272">
        <v>751</v>
      </c>
      <c r="L94" s="272">
        <v>740</v>
      </c>
      <c r="M94" s="272">
        <v>9.2112700000000007</v>
      </c>
    </row>
    <row r="95" spans="1:13">
      <c r="A95" s="296">
        <v>86</v>
      </c>
      <c r="B95" s="272" t="s">
        <v>244</v>
      </c>
      <c r="C95" s="272">
        <v>449.95</v>
      </c>
      <c r="D95" s="274">
        <v>451.15000000000003</v>
      </c>
      <c r="E95" s="274">
        <v>444.10000000000008</v>
      </c>
      <c r="F95" s="274">
        <v>438.25000000000006</v>
      </c>
      <c r="G95" s="274">
        <v>431.2000000000001</v>
      </c>
      <c r="H95" s="274">
        <v>457.00000000000006</v>
      </c>
      <c r="I95" s="274">
        <v>464.05</v>
      </c>
      <c r="J95" s="274">
        <v>469.90000000000003</v>
      </c>
      <c r="K95" s="272">
        <v>458.2</v>
      </c>
      <c r="L95" s="272">
        <v>445.3</v>
      </c>
      <c r="M95" s="272">
        <v>2.1363099999999999</v>
      </c>
    </row>
    <row r="96" spans="1:13">
      <c r="A96" s="296">
        <v>87</v>
      </c>
      <c r="B96" s="272" t="s">
        <v>245</v>
      </c>
      <c r="C96" s="272">
        <v>1464.75</v>
      </c>
      <c r="D96" s="274">
        <v>1452.5333333333335</v>
      </c>
      <c r="E96" s="274">
        <v>1435.0666666666671</v>
      </c>
      <c r="F96" s="274">
        <v>1405.3833333333334</v>
      </c>
      <c r="G96" s="274">
        <v>1387.916666666667</v>
      </c>
      <c r="H96" s="274">
        <v>1482.2166666666672</v>
      </c>
      <c r="I96" s="274">
        <v>1499.6833333333338</v>
      </c>
      <c r="J96" s="274">
        <v>1529.3666666666672</v>
      </c>
      <c r="K96" s="272">
        <v>1470</v>
      </c>
      <c r="L96" s="272">
        <v>1422.85</v>
      </c>
      <c r="M96" s="272">
        <v>14.906560000000001</v>
      </c>
    </row>
    <row r="97" spans="1:13">
      <c r="A97" s="296">
        <v>88</v>
      </c>
      <c r="B97" s="272" t="s">
        <v>104</v>
      </c>
      <c r="C97" s="272">
        <v>1231.4000000000001</v>
      </c>
      <c r="D97" s="274">
        <v>1232.1333333333334</v>
      </c>
      <c r="E97" s="274">
        <v>1215.2666666666669</v>
      </c>
      <c r="F97" s="274">
        <v>1199.1333333333334</v>
      </c>
      <c r="G97" s="274">
        <v>1182.2666666666669</v>
      </c>
      <c r="H97" s="274">
        <v>1248.2666666666669</v>
      </c>
      <c r="I97" s="274">
        <v>1265.1333333333332</v>
      </c>
      <c r="J97" s="274">
        <v>1281.2666666666669</v>
      </c>
      <c r="K97" s="272">
        <v>1249</v>
      </c>
      <c r="L97" s="272">
        <v>1216</v>
      </c>
      <c r="M97" s="272">
        <v>32.640090000000001</v>
      </c>
    </row>
    <row r="98" spans="1:13">
      <c r="A98" s="296">
        <v>89</v>
      </c>
      <c r="B98" s="272" t="s">
        <v>373</v>
      </c>
      <c r="C98" s="272">
        <v>453.3</v>
      </c>
      <c r="D98" s="274">
        <v>457.70000000000005</v>
      </c>
      <c r="E98" s="274">
        <v>438.80000000000007</v>
      </c>
      <c r="F98" s="274">
        <v>424.3</v>
      </c>
      <c r="G98" s="274">
        <v>405.40000000000003</v>
      </c>
      <c r="H98" s="274">
        <v>472.2000000000001</v>
      </c>
      <c r="I98" s="274">
        <v>491.10000000000008</v>
      </c>
      <c r="J98" s="274">
        <v>505.60000000000014</v>
      </c>
      <c r="K98" s="272">
        <v>476.6</v>
      </c>
      <c r="L98" s="272">
        <v>443.2</v>
      </c>
      <c r="M98" s="272">
        <v>23.80002</v>
      </c>
    </row>
    <row r="99" spans="1:13">
      <c r="A99" s="296">
        <v>90</v>
      </c>
      <c r="B99" s="272" t="s">
        <v>247</v>
      </c>
      <c r="C99" s="272">
        <v>226.6</v>
      </c>
      <c r="D99" s="274">
        <v>225.66666666666666</v>
      </c>
      <c r="E99" s="274">
        <v>222.93333333333331</v>
      </c>
      <c r="F99" s="274">
        <v>219.26666666666665</v>
      </c>
      <c r="G99" s="274">
        <v>216.5333333333333</v>
      </c>
      <c r="H99" s="274">
        <v>229.33333333333331</v>
      </c>
      <c r="I99" s="274">
        <v>232.06666666666666</v>
      </c>
      <c r="J99" s="274">
        <v>235.73333333333332</v>
      </c>
      <c r="K99" s="272">
        <v>228.4</v>
      </c>
      <c r="L99" s="272">
        <v>222</v>
      </c>
      <c r="M99" s="272">
        <v>17.371880000000001</v>
      </c>
    </row>
    <row r="100" spans="1:13">
      <c r="A100" s="296">
        <v>91</v>
      </c>
      <c r="B100" s="272" t="s">
        <v>107</v>
      </c>
      <c r="C100" s="272">
        <v>959.45</v>
      </c>
      <c r="D100" s="274">
        <v>956.90000000000009</v>
      </c>
      <c r="E100" s="274">
        <v>948.70000000000016</v>
      </c>
      <c r="F100" s="274">
        <v>937.95</v>
      </c>
      <c r="G100" s="274">
        <v>929.75000000000011</v>
      </c>
      <c r="H100" s="274">
        <v>967.6500000000002</v>
      </c>
      <c r="I100" s="274">
        <v>975.85</v>
      </c>
      <c r="J100" s="274">
        <v>986.60000000000025</v>
      </c>
      <c r="K100" s="272">
        <v>965.1</v>
      </c>
      <c r="L100" s="272">
        <v>946.15</v>
      </c>
      <c r="M100" s="272">
        <v>48.969630000000002</v>
      </c>
    </row>
    <row r="101" spans="1:13">
      <c r="A101" s="296">
        <v>92</v>
      </c>
      <c r="B101" s="272" t="s">
        <v>249</v>
      </c>
      <c r="C101" s="272">
        <v>2999.3</v>
      </c>
      <c r="D101" s="274">
        <v>3004.1</v>
      </c>
      <c r="E101" s="274">
        <v>2979.2</v>
      </c>
      <c r="F101" s="274">
        <v>2959.1</v>
      </c>
      <c r="G101" s="274">
        <v>2934.2</v>
      </c>
      <c r="H101" s="274">
        <v>3024.2</v>
      </c>
      <c r="I101" s="274">
        <v>3049.1000000000004</v>
      </c>
      <c r="J101" s="274">
        <v>3069.2</v>
      </c>
      <c r="K101" s="272">
        <v>3029</v>
      </c>
      <c r="L101" s="272">
        <v>2984</v>
      </c>
      <c r="M101" s="272">
        <v>2.2235900000000002</v>
      </c>
    </row>
    <row r="102" spans="1:13">
      <c r="A102" s="296">
        <v>93</v>
      </c>
      <c r="B102" s="272" t="s">
        <v>109</v>
      </c>
      <c r="C102" s="272">
        <v>1581.75</v>
      </c>
      <c r="D102" s="274">
        <v>1587.8666666666668</v>
      </c>
      <c r="E102" s="274">
        <v>1560.8833333333337</v>
      </c>
      <c r="F102" s="274">
        <v>1540.0166666666669</v>
      </c>
      <c r="G102" s="274">
        <v>1513.0333333333338</v>
      </c>
      <c r="H102" s="274">
        <v>1608.7333333333336</v>
      </c>
      <c r="I102" s="274">
        <v>1635.7166666666667</v>
      </c>
      <c r="J102" s="274">
        <v>1656.5833333333335</v>
      </c>
      <c r="K102" s="272">
        <v>1614.85</v>
      </c>
      <c r="L102" s="272">
        <v>1567</v>
      </c>
      <c r="M102" s="272">
        <v>98.940029999999993</v>
      </c>
    </row>
    <row r="103" spans="1:13">
      <c r="A103" s="296">
        <v>94</v>
      </c>
      <c r="B103" s="272" t="s">
        <v>250</v>
      </c>
      <c r="C103" s="272">
        <v>719.05</v>
      </c>
      <c r="D103" s="274">
        <v>717.65</v>
      </c>
      <c r="E103" s="274">
        <v>711.4</v>
      </c>
      <c r="F103" s="274">
        <v>703.75</v>
      </c>
      <c r="G103" s="274">
        <v>697.5</v>
      </c>
      <c r="H103" s="274">
        <v>725.3</v>
      </c>
      <c r="I103" s="274">
        <v>731.55</v>
      </c>
      <c r="J103" s="274">
        <v>739.19999999999993</v>
      </c>
      <c r="K103" s="272">
        <v>723.9</v>
      </c>
      <c r="L103" s="272">
        <v>710</v>
      </c>
      <c r="M103" s="272">
        <v>85.145449999999997</v>
      </c>
    </row>
    <row r="104" spans="1:13">
      <c r="A104" s="296">
        <v>95</v>
      </c>
      <c r="B104" s="272" t="s">
        <v>105</v>
      </c>
      <c r="C104" s="272">
        <v>1136.55</v>
      </c>
      <c r="D104" s="274">
        <v>1138.0666666666666</v>
      </c>
      <c r="E104" s="274">
        <v>1124.4833333333331</v>
      </c>
      <c r="F104" s="274">
        <v>1112.4166666666665</v>
      </c>
      <c r="G104" s="274">
        <v>1098.833333333333</v>
      </c>
      <c r="H104" s="274">
        <v>1150.1333333333332</v>
      </c>
      <c r="I104" s="274">
        <v>1163.7166666666667</v>
      </c>
      <c r="J104" s="274">
        <v>1175.7833333333333</v>
      </c>
      <c r="K104" s="272">
        <v>1151.6500000000001</v>
      </c>
      <c r="L104" s="272">
        <v>1126</v>
      </c>
      <c r="M104" s="272">
        <v>13.893700000000001</v>
      </c>
    </row>
    <row r="105" spans="1:13">
      <c r="A105" s="296">
        <v>96</v>
      </c>
      <c r="B105" s="272" t="s">
        <v>110</v>
      </c>
      <c r="C105" s="272">
        <v>3538.95</v>
      </c>
      <c r="D105" s="274">
        <v>3530.9833333333336</v>
      </c>
      <c r="E105" s="274">
        <v>3493.2166666666672</v>
      </c>
      <c r="F105" s="274">
        <v>3447.4833333333336</v>
      </c>
      <c r="G105" s="274">
        <v>3409.7166666666672</v>
      </c>
      <c r="H105" s="274">
        <v>3576.7166666666672</v>
      </c>
      <c r="I105" s="274">
        <v>3614.4833333333336</v>
      </c>
      <c r="J105" s="274">
        <v>3660.2166666666672</v>
      </c>
      <c r="K105" s="272">
        <v>3568.75</v>
      </c>
      <c r="L105" s="272">
        <v>3485.25</v>
      </c>
      <c r="M105" s="272">
        <v>14.770820000000001</v>
      </c>
    </row>
    <row r="106" spans="1:13">
      <c r="A106" s="296">
        <v>97</v>
      </c>
      <c r="B106" s="272" t="s">
        <v>112</v>
      </c>
      <c r="C106" s="272">
        <v>279.39999999999998</v>
      </c>
      <c r="D106" s="274">
        <v>279.15000000000003</v>
      </c>
      <c r="E106" s="274">
        <v>274.95000000000005</v>
      </c>
      <c r="F106" s="274">
        <v>270.5</v>
      </c>
      <c r="G106" s="274">
        <v>266.3</v>
      </c>
      <c r="H106" s="274">
        <v>283.60000000000008</v>
      </c>
      <c r="I106" s="274">
        <v>287.8</v>
      </c>
      <c r="J106" s="274">
        <v>292.25000000000011</v>
      </c>
      <c r="K106" s="272">
        <v>283.35000000000002</v>
      </c>
      <c r="L106" s="272">
        <v>274.7</v>
      </c>
      <c r="M106" s="272">
        <v>167.89591999999999</v>
      </c>
    </row>
    <row r="107" spans="1:13">
      <c r="A107" s="296">
        <v>98</v>
      </c>
      <c r="B107" s="272" t="s">
        <v>113</v>
      </c>
      <c r="C107" s="272">
        <v>224.9</v>
      </c>
      <c r="D107" s="274">
        <v>225.26666666666665</v>
      </c>
      <c r="E107" s="274">
        <v>221.2833333333333</v>
      </c>
      <c r="F107" s="274">
        <v>217.66666666666666</v>
      </c>
      <c r="G107" s="274">
        <v>213.68333333333331</v>
      </c>
      <c r="H107" s="274">
        <v>228.8833333333333</v>
      </c>
      <c r="I107" s="274">
        <v>232.86666666666665</v>
      </c>
      <c r="J107" s="274">
        <v>236.48333333333329</v>
      </c>
      <c r="K107" s="272">
        <v>229.25</v>
      </c>
      <c r="L107" s="272">
        <v>221.65</v>
      </c>
      <c r="M107" s="272">
        <v>105.28622</v>
      </c>
    </row>
    <row r="108" spans="1:13">
      <c r="A108" s="296">
        <v>99</v>
      </c>
      <c r="B108" s="272" t="s">
        <v>114</v>
      </c>
      <c r="C108" s="272">
        <v>2235.5</v>
      </c>
      <c r="D108" s="274">
        <v>2229.75</v>
      </c>
      <c r="E108" s="274">
        <v>2218.5</v>
      </c>
      <c r="F108" s="274">
        <v>2201.5</v>
      </c>
      <c r="G108" s="274">
        <v>2190.25</v>
      </c>
      <c r="H108" s="274">
        <v>2246.75</v>
      </c>
      <c r="I108" s="274">
        <v>2258</v>
      </c>
      <c r="J108" s="274">
        <v>2275</v>
      </c>
      <c r="K108" s="272">
        <v>2241</v>
      </c>
      <c r="L108" s="272">
        <v>2212.75</v>
      </c>
      <c r="M108" s="272">
        <v>20.555199999999999</v>
      </c>
    </row>
    <row r="109" spans="1:13">
      <c r="A109" s="296">
        <v>100</v>
      </c>
      <c r="B109" s="272" t="s">
        <v>251</v>
      </c>
      <c r="C109" s="272">
        <v>298.60000000000002</v>
      </c>
      <c r="D109" s="274">
        <v>297.95</v>
      </c>
      <c r="E109" s="274">
        <v>294.89999999999998</v>
      </c>
      <c r="F109" s="274">
        <v>291.2</v>
      </c>
      <c r="G109" s="274">
        <v>288.14999999999998</v>
      </c>
      <c r="H109" s="274">
        <v>301.64999999999998</v>
      </c>
      <c r="I109" s="274">
        <v>304.70000000000005</v>
      </c>
      <c r="J109" s="274">
        <v>308.39999999999998</v>
      </c>
      <c r="K109" s="272">
        <v>301</v>
      </c>
      <c r="L109" s="272">
        <v>294.25</v>
      </c>
      <c r="M109" s="272">
        <v>7.7160200000000003</v>
      </c>
    </row>
    <row r="110" spans="1:13">
      <c r="A110" s="296">
        <v>101</v>
      </c>
      <c r="B110" s="272" t="s">
        <v>252</v>
      </c>
      <c r="C110" s="272">
        <v>43.6</v>
      </c>
      <c r="D110" s="274">
        <v>43.583333333333336</v>
      </c>
      <c r="E110" s="274">
        <v>43.06666666666667</v>
      </c>
      <c r="F110" s="274">
        <v>42.533333333333331</v>
      </c>
      <c r="G110" s="274">
        <v>42.016666666666666</v>
      </c>
      <c r="H110" s="274">
        <v>44.116666666666674</v>
      </c>
      <c r="I110" s="274">
        <v>44.63333333333334</v>
      </c>
      <c r="J110" s="274">
        <v>45.166666666666679</v>
      </c>
      <c r="K110" s="272">
        <v>44.1</v>
      </c>
      <c r="L110" s="272">
        <v>43.05</v>
      </c>
      <c r="M110" s="272">
        <v>12.95513</v>
      </c>
    </row>
    <row r="111" spans="1:13">
      <c r="A111" s="296">
        <v>102</v>
      </c>
      <c r="B111" s="272" t="s">
        <v>108</v>
      </c>
      <c r="C111" s="272">
        <v>2767.1</v>
      </c>
      <c r="D111" s="274">
        <v>2762.1</v>
      </c>
      <c r="E111" s="274">
        <v>2744.2</v>
      </c>
      <c r="F111" s="274">
        <v>2721.2999999999997</v>
      </c>
      <c r="G111" s="274">
        <v>2703.3999999999996</v>
      </c>
      <c r="H111" s="274">
        <v>2785</v>
      </c>
      <c r="I111" s="274">
        <v>2802.9000000000005</v>
      </c>
      <c r="J111" s="274">
        <v>2825.8</v>
      </c>
      <c r="K111" s="272">
        <v>2780</v>
      </c>
      <c r="L111" s="272">
        <v>2739.2</v>
      </c>
      <c r="M111" s="272">
        <v>56.029150000000001</v>
      </c>
    </row>
    <row r="112" spans="1:13">
      <c r="A112" s="296">
        <v>103</v>
      </c>
      <c r="B112" s="272" t="s">
        <v>116</v>
      </c>
      <c r="C112" s="272">
        <v>632.15</v>
      </c>
      <c r="D112" s="274">
        <v>632.25</v>
      </c>
      <c r="E112" s="274">
        <v>626.29999999999995</v>
      </c>
      <c r="F112" s="274">
        <v>620.44999999999993</v>
      </c>
      <c r="G112" s="274">
        <v>614.49999999999989</v>
      </c>
      <c r="H112" s="274">
        <v>638.1</v>
      </c>
      <c r="I112" s="274">
        <v>644.05000000000007</v>
      </c>
      <c r="J112" s="274">
        <v>649.90000000000009</v>
      </c>
      <c r="K112" s="272">
        <v>638.20000000000005</v>
      </c>
      <c r="L112" s="272">
        <v>626.4</v>
      </c>
      <c r="M112" s="272">
        <v>239.67386999999999</v>
      </c>
    </row>
    <row r="113" spans="1:13">
      <c r="A113" s="296">
        <v>104</v>
      </c>
      <c r="B113" s="272" t="s">
        <v>253</v>
      </c>
      <c r="C113" s="272">
        <v>1501</v>
      </c>
      <c r="D113" s="274">
        <v>1501</v>
      </c>
      <c r="E113" s="274">
        <v>1472</v>
      </c>
      <c r="F113" s="274">
        <v>1443</v>
      </c>
      <c r="G113" s="274">
        <v>1414</v>
      </c>
      <c r="H113" s="274">
        <v>1530</v>
      </c>
      <c r="I113" s="274">
        <v>1559</v>
      </c>
      <c r="J113" s="274">
        <v>1588</v>
      </c>
      <c r="K113" s="272">
        <v>1530</v>
      </c>
      <c r="L113" s="272">
        <v>1472</v>
      </c>
      <c r="M113" s="272">
        <v>12.45064</v>
      </c>
    </row>
    <row r="114" spans="1:13">
      <c r="A114" s="296">
        <v>105</v>
      </c>
      <c r="B114" s="272" t="s">
        <v>117</v>
      </c>
      <c r="C114" s="272">
        <v>476.15</v>
      </c>
      <c r="D114" s="274">
        <v>477.25</v>
      </c>
      <c r="E114" s="274">
        <v>470.5</v>
      </c>
      <c r="F114" s="274">
        <v>464.85</v>
      </c>
      <c r="G114" s="274">
        <v>458.1</v>
      </c>
      <c r="H114" s="274">
        <v>482.9</v>
      </c>
      <c r="I114" s="274">
        <v>489.65</v>
      </c>
      <c r="J114" s="274">
        <v>495.29999999999995</v>
      </c>
      <c r="K114" s="272">
        <v>484</v>
      </c>
      <c r="L114" s="272">
        <v>471.6</v>
      </c>
      <c r="M114" s="272">
        <v>45.955010000000001</v>
      </c>
    </row>
    <row r="115" spans="1:13">
      <c r="A115" s="296">
        <v>106</v>
      </c>
      <c r="B115" s="272" t="s">
        <v>388</v>
      </c>
      <c r="C115" s="272">
        <v>417.4</v>
      </c>
      <c r="D115" s="274">
        <v>417.31666666666661</v>
      </c>
      <c r="E115" s="274">
        <v>410.23333333333323</v>
      </c>
      <c r="F115" s="274">
        <v>403.06666666666661</v>
      </c>
      <c r="G115" s="274">
        <v>395.98333333333323</v>
      </c>
      <c r="H115" s="274">
        <v>424.48333333333323</v>
      </c>
      <c r="I115" s="274">
        <v>431.56666666666661</v>
      </c>
      <c r="J115" s="274">
        <v>438.73333333333323</v>
      </c>
      <c r="K115" s="272">
        <v>424.4</v>
      </c>
      <c r="L115" s="272">
        <v>410.15</v>
      </c>
      <c r="M115" s="272">
        <v>13.08966</v>
      </c>
    </row>
    <row r="116" spans="1:13">
      <c r="A116" s="296">
        <v>107</v>
      </c>
      <c r="B116" s="272" t="s">
        <v>119</v>
      </c>
      <c r="C116" s="272">
        <v>50.55</v>
      </c>
      <c r="D116" s="274">
        <v>50.35</v>
      </c>
      <c r="E116" s="274">
        <v>49.7</v>
      </c>
      <c r="F116" s="274">
        <v>48.85</v>
      </c>
      <c r="G116" s="274">
        <v>48.2</v>
      </c>
      <c r="H116" s="274">
        <v>51.2</v>
      </c>
      <c r="I116" s="274">
        <v>51.849999999999994</v>
      </c>
      <c r="J116" s="274">
        <v>52.7</v>
      </c>
      <c r="K116" s="272">
        <v>51</v>
      </c>
      <c r="L116" s="272">
        <v>49.5</v>
      </c>
      <c r="M116" s="272">
        <v>399.25668999999999</v>
      </c>
    </row>
    <row r="117" spans="1:13">
      <c r="A117" s="296">
        <v>108</v>
      </c>
      <c r="B117" s="272" t="s">
        <v>126</v>
      </c>
      <c r="C117" s="272">
        <v>227.55</v>
      </c>
      <c r="D117" s="274">
        <v>227.25</v>
      </c>
      <c r="E117" s="274">
        <v>223.4</v>
      </c>
      <c r="F117" s="274">
        <v>219.25</v>
      </c>
      <c r="G117" s="274">
        <v>215.4</v>
      </c>
      <c r="H117" s="274">
        <v>231.4</v>
      </c>
      <c r="I117" s="274">
        <v>235.25000000000003</v>
      </c>
      <c r="J117" s="274">
        <v>239.4</v>
      </c>
      <c r="K117" s="272">
        <v>231.1</v>
      </c>
      <c r="L117" s="272">
        <v>223.1</v>
      </c>
      <c r="M117" s="272">
        <v>472.83127000000002</v>
      </c>
    </row>
    <row r="118" spans="1:13">
      <c r="A118" s="296">
        <v>109</v>
      </c>
      <c r="B118" s="272" t="s">
        <v>115</v>
      </c>
      <c r="C118" s="272">
        <v>231.15</v>
      </c>
      <c r="D118" s="274">
        <v>227.53333333333333</v>
      </c>
      <c r="E118" s="274">
        <v>220.66666666666666</v>
      </c>
      <c r="F118" s="274">
        <v>210.18333333333334</v>
      </c>
      <c r="G118" s="274">
        <v>203.31666666666666</v>
      </c>
      <c r="H118" s="274">
        <v>238.01666666666665</v>
      </c>
      <c r="I118" s="274">
        <v>244.88333333333333</v>
      </c>
      <c r="J118" s="274">
        <v>255.36666666666665</v>
      </c>
      <c r="K118" s="272">
        <v>234.4</v>
      </c>
      <c r="L118" s="272">
        <v>217.05</v>
      </c>
      <c r="M118" s="272">
        <v>441.82875999999999</v>
      </c>
    </row>
    <row r="119" spans="1:13">
      <c r="A119" s="296">
        <v>110</v>
      </c>
      <c r="B119" s="272" t="s">
        <v>256</v>
      </c>
      <c r="C119" s="272">
        <v>126.85</v>
      </c>
      <c r="D119" s="274">
        <v>125.83333333333333</v>
      </c>
      <c r="E119" s="274">
        <v>124.11666666666666</v>
      </c>
      <c r="F119" s="274">
        <v>121.38333333333333</v>
      </c>
      <c r="G119" s="274">
        <v>119.66666666666666</v>
      </c>
      <c r="H119" s="274">
        <v>128.56666666666666</v>
      </c>
      <c r="I119" s="274">
        <v>130.28333333333333</v>
      </c>
      <c r="J119" s="274">
        <v>133.01666666666665</v>
      </c>
      <c r="K119" s="272">
        <v>127.55</v>
      </c>
      <c r="L119" s="272">
        <v>123.1</v>
      </c>
      <c r="M119" s="272">
        <v>20.60042</v>
      </c>
    </row>
    <row r="120" spans="1:13">
      <c r="A120" s="296">
        <v>111</v>
      </c>
      <c r="B120" s="272" t="s">
        <v>125</v>
      </c>
      <c r="C120" s="272">
        <v>96.75</v>
      </c>
      <c r="D120" s="274">
        <v>97.2</v>
      </c>
      <c r="E120" s="274">
        <v>95.65</v>
      </c>
      <c r="F120" s="274">
        <v>94.55</v>
      </c>
      <c r="G120" s="274">
        <v>93</v>
      </c>
      <c r="H120" s="274">
        <v>98.300000000000011</v>
      </c>
      <c r="I120" s="274">
        <v>99.85</v>
      </c>
      <c r="J120" s="274">
        <v>100.95000000000002</v>
      </c>
      <c r="K120" s="272">
        <v>98.75</v>
      </c>
      <c r="L120" s="272">
        <v>96.1</v>
      </c>
      <c r="M120" s="272">
        <v>226.72022000000001</v>
      </c>
    </row>
    <row r="121" spans="1:13">
      <c r="A121" s="296">
        <v>112</v>
      </c>
      <c r="B121" s="272" t="s">
        <v>773</v>
      </c>
      <c r="C121" s="272">
        <v>1618.4</v>
      </c>
      <c r="D121" s="274">
        <v>1634.5</v>
      </c>
      <c r="E121" s="274">
        <v>1595</v>
      </c>
      <c r="F121" s="274">
        <v>1571.6</v>
      </c>
      <c r="G121" s="274">
        <v>1532.1</v>
      </c>
      <c r="H121" s="274">
        <v>1657.9</v>
      </c>
      <c r="I121" s="274">
        <v>1697.4</v>
      </c>
      <c r="J121" s="274">
        <v>1720.8000000000002</v>
      </c>
      <c r="K121" s="272">
        <v>1674</v>
      </c>
      <c r="L121" s="272">
        <v>1611.1</v>
      </c>
      <c r="M121" s="272">
        <v>30.510539999999999</v>
      </c>
    </row>
    <row r="122" spans="1:13">
      <c r="A122" s="296">
        <v>113</v>
      </c>
      <c r="B122" s="272" t="s">
        <v>120</v>
      </c>
      <c r="C122" s="272">
        <v>556.5</v>
      </c>
      <c r="D122" s="274">
        <v>556.76666666666665</v>
      </c>
      <c r="E122" s="274">
        <v>549.73333333333335</v>
      </c>
      <c r="F122" s="274">
        <v>542.9666666666667</v>
      </c>
      <c r="G122" s="274">
        <v>535.93333333333339</v>
      </c>
      <c r="H122" s="274">
        <v>563.5333333333333</v>
      </c>
      <c r="I122" s="274">
        <v>570.56666666666661</v>
      </c>
      <c r="J122" s="274">
        <v>577.33333333333326</v>
      </c>
      <c r="K122" s="272">
        <v>563.79999999999995</v>
      </c>
      <c r="L122" s="272">
        <v>550</v>
      </c>
      <c r="M122" s="272">
        <v>22.320799999999998</v>
      </c>
    </row>
    <row r="123" spans="1:13">
      <c r="A123" s="296">
        <v>114</v>
      </c>
      <c r="B123" s="272" t="s">
        <v>832</v>
      </c>
      <c r="C123" s="272">
        <v>247.6</v>
      </c>
      <c r="D123" s="274">
        <v>248.5333333333333</v>
      </c>
      <c r="E123" s="274">
        <v>243.36666666666662</v>
      </c>
      <c r="F123" s="274">
        <v>239.13333333333333</v>
      </c>
      <c r="G123" s="274">
        <v>233.96666666666664</v>
      </c>
      <c r="H123" s="274">
        <v>252.76666666666659</v>
      </c>
      <c r="I123" s="274">
        <v>257.93333333333328</v>
      </c>
      <c r="J123" s="274">
        <v>262.16666666666657</v>
      </c>
      <c r="K123" s="272">
        <v>253.7</v>
      </c>
      <c r="L123" s="272">
        <v>244.3</v>
      </c>
      <c r="M123" s="272">
        <v>74.491380000000007</v>
      </c>
    </row>
    <row r="124" spans="1:13">
      <c r="A124" s="296">
        <v>115</v>
      </c>
      <c r="B124" s="272" t="s">
        <v>122</v>
      </c>
      <c r="C124" s="272">
        <v>1022.8</v>
      </c>
      <c r="D124" s="274">
        <v>1021.6166666666667</v>
      </c>
      <c r="E124" s="274">
        <v>1004.7833333333333</v>
      </c>
      <c r="F124" s="274">
        <v>986.76666666666665</v>
      </c>
      <c r="G124" s="274">
        <v>969.93333333333328</v>
      </c>
      <c r="H124" s="274">
        <v>1039.6333333333332</v>
      </c>
      <c r="I124" s="274">
        <v>1056.4666666666667</v>
      </c>
      <c r="J124" s="274">
        <v>1074.4833333333333</v>
      </c>
      <c r="K124" s="272">
        <v>1038.45</v>
      </c>
      <c r="L124" s="272">
        <v>1003.6</v>
      </c>
      <c r="M124" s="272">
        <v>78.15034</v>
      </c>
    </row>
    <row r="125" spans="1:13">
      <c r="A125" s="296">
        <v>116</v>
      </c>
      <c r="B125" s="272" t="s">
        <v>257</v>
      </c>
      <c r="C125" s="272">
        <v>5119.6499999999996</v>
      </c>
      <c r="D125" s="274">
        <v>5057.916666666667</v>
      </c>
      <c r="E125" s="274">
        <v>4938.8333333333339</v>
      </c>
      <c r="F125" s="274">
        <v>4758.0166666666673</v>
      </c>
      <c r="G125" s="274">
        <v>4638.9333333333343</v>
      </c>
      <c r="H125" s="274">
        <v>5238.7333333333336</v>
      </c>
      <c r="I125" s="274">
        <v>5357.8166666666675</v>
      </c>
      <c r="J125" s="274">
        <v>5538.6333333333332</v>
      </c>
      <c r="K125" s="272">
        <v>5177</v>
      </c>
      <c r="L125" s="272">
        <v>4877.1000000000004</v>
      </c>
      <c r="M125" s="272">
        <v>9.5447500000000005</v>
      </c>
    </row>
    <row r="126" spans="1:13">
      <c r="A126" s="296">
        <v>117</v>
      </c>
      <c r="B126" s="272" t="s">
        <v>124</v>
      </c>
      <c r="C126" s="272">
        <v>1296.5</v>
      </c>
      <c r="D126" s="274">
        <v>1294.8166666666666</v>
      </c>
      <c r="E126" s="274">
        <v>1285.2833333333333</v>
      </c>
      <c r="F126" s="274">
        <v>1274.0666666666666</v>
      </c>
      <c r="G126" s="274">
        <v>1264.5333333333333</v>
      </c>
      <c r="H126" s="274">
        <v>1306.0333333333333</v>
      </c>
      <c r="I126" s="274">
        <v>1315.5666666666666</v>
      </c>
      <c r="J126" s="274">
        <v>1326.7833333333333</v>
      </c>
      <c r="K126" s="272">
        <v>1304.3499999999999</v>
      </c>
      <c r="L126" s="272">
        <v>1283.5999999999999</v>
      </c>
      <c r="M126" s="272">
        <v>59.512070000000001</v>
      </c>
    </row>
    <row r="127" spans="1:13">
      <c r="A127" s="296">
        <v>118</v>
      </c>
      <c r="B127" s="272" t="s">
        <v>121</v>
      </c>
      <c r="C127" s="272">
        <v>1623.65</v>
      </c>
      <c r="D127" s="274">
        <v>1643.2666666666667</v>
      </c>
      <c r="E127" s="274">
        <v>1595.3833333333332</v>
      </c>
      <c r="F127" s="274">
        <v>1567.1166666666666</v>
      </c>
      <c r="G127" s="274">
        <v>1519.2333333333331</v>
      </c>
      <c r="H127" s="274">
        <v>1671.5333333333333</v>
      </c>
      <c r="I127" s="274">
        <v>1719.416666666667</v>
      </c>
      <c r="J127" s="274">
        <v>1747.6833333333334</v>
      </c>
      <c r="K127" s="272">
        <v>1691.15</v>
      </c>
      <c r="L127" s="272">
        <v>1615</v>
      </c>
      <c r="M127" s="272">
        <v>16.571870000000001</v>
      </c>
    </row>
    <row r="128" spans="1:13">
      <c r="A128" s="296">
        <v>119</v>
      </c>
      <c r="B128" s="272" t="s">
        <v>258</v>
      </c>
      <c r="C128" s="272">
        <v>1972.85</v>
      </c>
      <c r="D128" s="274">
        <v>1973.9166666666667</v>
      </c>
      <c r="E128" s="274">
        <v>1959.8333333333335</v>
      </c>
      <c r="F128" s="274">
        <v>1946.8166666666668</v>
      </c>
      <c r="G128" s="274">
        <v>1932.7333333333336</v>
      </c>
      <c r="H128" s="274">
        <v>1986.9333333333334</v>
      </c>
      <c r="I128" s="274">
        <v>2001.0166666666669</v>
      </c>
      <c r="J128" s="274">
        <v>2014.0333333333333</v>
      </c>
      <c r="K128" s="272">
        <v>1988</v>
      </c>
      <c r="L128" s="272">
        <v>1960.9</v>
      </c>
      <c r="M128" s="272">
        <v>1.0040500000000001</v>
      </c>
    </row>
    <row r="129" spans="1:13">
      <c r="A129" s="296">
        <v>120</v>
      </c>
      <c r="B129" s="272" t="s">
        <v>259</v>
      </c>
      <c r="C129" s="272">
        <v>72.650000000000006</v>
      </c>
      <c r="D129" s="274">
        <v>72.366666666666674</v>
      </c>
      <c r="E129" s="274">
        <v>70.733333333333348</v>
      </c>
      <c r="F129" s="274">
        <v>68.816666666666677</v>
      </c>
      <c r="G129" s="274">
        <v>67.183333333333351</v>
      </c>
      <c r="H129" s="274">
        <v>74.283333333333346</v>
      </c>
      <c r="I129" s="274">
        <v>75.916666666666671</v>
      </c>
      <c r="J129" s="274">
        <v>77.833333333333343</v>
      </c>
      <c r="K129" s="272">
        <v>74</v>
      </c>
      <c r="L129" s="272">
        <v>70.45</v>
      </c>
      <c r="M129" s="272">
        <v>31.085740000000001</v>
      </c>
    </row>
    <row r="130" spans="1:13">
      <c r="A130" s="296">
        <v>121</v>
      </c>
      <c r="B130" s="272" t="s">
        <v>128</v>
      </c>
      <c r="C130" s="272">
        <v>410.75</v>
      </c>
      <c r="D130" s="274">
        <v>408.23333333333335</v>
      </c>
      <c r="E130" s="274">
        <v>402.51666666666671</v>
      </c>
      <c r="F130" s="274">
        <v>394.28333333333336</v>
      </c>
      <c r="G130" s="274">
        <v>388.56666666666672</v>
      </c>
      <c r="H130" s="274">
        <v>416.4666666666667</v>
      </c>
      <c r="I130" s="274">
        <v>422.18333333333339</v>
      </c>
      <c r="J130" s="274">
        <v>430.41666666666669</v>
      </c>
      <c r="K130" s="272">
        <v>413.95</v>
      </c>
      <c r="L130" s="272">
        <v>400</v>
      </c>
      <c r="M130" s="272">
        <v>80.081239999999994</v>
      </c>
    </row>
    <row r="131" spans="1:13">
      <c r="A131" s="296">
        <v>122</v>
      </c>
      <c r="B131" s="272" t="s">
        <v>127</v>
      </c>
      <c r="C131" s="272">
        <v>311.45</v>
      </c>
      <c r="D131" s="274">
        <v>311.26666666666665</v>
      </c>
      <c r="E131" s="274">
        <v>304.13333333333333</v>
      </c>
      <c r="F131" s="274">
        <v>296.81666666666666</v>
      </c>
      <c r="G131" s="274">
        <v>289.68333333333334</v>
      </c>
      <c r="H131" s="274">
        <v>318.58333333333331</v>
      </c>
      <c r="I131" s="274">
        <v>325.71666666666664</v>
      </c>
      <c r="J131" s="274">
        <v>333.0333333333333</v>
      </c>
      <c r="K131" s="272">
        <v>318.39999999999998</v>
      </c>
      <c r="L131" s="272">
        <v>303.95</v>
      </c>
      <c r="M131" s="272">
        <v>152.72126</v>
      </c>
    </row>
    <row r="132" spans="1:13">
      <c r="A132" s="296">
        <v>123</v>
      </c>
      <c r="B132" s="272" t="s">
        <v>129</v>
      </c>
      <c r="C132" s="272">
        <v>2781</v>
      </c>
      <c r="D132" s="274">
        <v>2792.0833333333335</v>
      </c>
      <c r="E132" s="274">
        <v>2761.2666666666669</v>
      </c>
      <c r="F132" s="274">
        <v>2741.5333333333333</v>
      </c>
      <c r="G132" s="274">
        <v>2710.7166666666667</v>
      </c>
      <c r="H132" s="274">
        <v>2811.8166666666671</v>
      </c>
      <c r="I132" s="274">
        <v>2842.6333333333337</v>
      </c>
      <c r="J132" s="274">
        <v>2862.3666666666672</v>
      </c>
      <c r="K132" s="272">
        <v>2822.9</v>
      </c>
      <c r="L132" s="272">
        <v>2772.35</v>
      </c>
      <c r="M132" s="272">
        <v>4.4306000000000001</v>
      </c>
    </row>
    <row r="133" spans="1:13">
      <c r="A133" s="296">
        <v>124</v>
      </c>
      <c r="B133" s="272" t="s">
        <v>131</v>
      </c>
      <c r="C133" s="272">
        <v>1952.05</v>
      </c>
      <c r="D133" s="274">
        <v>1950.6499999999999</v>
      </c>
      <c r="E133" s="274">
        <v>1938.3999999999996</v>
      </c>
      <c r="F133" s="274">
        <v>1924.7499999999998</v>
      </c>
      <c r="G133" s="274">
        <v>1912.4999999999995</v>
      </c>
      <c r="H133" s="274">
        <v>1964.2999999999997</v>
      </c>
      <c r="I133" s="274">
        <v>1976.5500000000002</v>
      </c>
      <c r="J133" s="274">
        <v>1990.1999999999998</v>
      </c>
      <c r="K133" s="272">
        <v>1962.9</v>
      </c>
      <c r="L133" s="272">
        <v>1937</v>
      </c>
      <c r="M133" s="272">
        <v>28.60941</v>
      </c>
    </row>
    <row r="134" spans="1:13">
      <c r="A134" s="296">
        <v>125</v>
      </c>
      <c r="B134" s="272" t="s">
        <v>132</v>
      </c>
      <c r="C134" s="272">
        <v>90.7</v>
      </c>
      <c r="D134" s="274">
        <v>90.3</v>
      </c>
      <c r="E134" s="274">
        <v>89.149999999999991</v>
      </c>
      <c r="F134" s="274">
        <v>87.6</v>
      </c>
      <c r="G134" s="274">
        <v>86.449999999999989</v>
      </c>
      <c r="H134" s="274">
        <v>91.85</v>
      </c>
      <c r="I134" s="274">
        <v>93</v>
      </c>
      <c r="J134" s="274">
        <v>94.55</v>
      </c>
      <c r="K134" s="272">
        <v>91.45</v>
      </c>
      <c r="L134" s="272">
        <v>88.75</v>
      </c>
      <c r="M134" s="272">
        <v>150.50962999999999</v>
      </c>
    </row>
    <row r="135" spans="1:13">
      <c r="A135" s="296">
        <v>126</v>
      </c>
      <c r="B135" s="272" t="s">
        <v>260</v>
      </c>
      <c r="C135" s="272">
        <v>2622.15</v>
      </c>
      <c r="D135" s="274">
        <v>2625.3833333333332</v>
      </c>
      <c r="E135" s="274">
        <v>2561.7666666666664</v>
      </c>
      <c r="F135" s="274">
        <v>2501.3833333333332</v>
      </c>
      <c r="G135" s="274">
        <v>2437.7666666666664</v>
      </c>
      <c r="H135" s="274">
        <v>2685.7666666666664</v>
      </c>
      <c r="I135" s="274">
        <v>2749.3833333333332</v>
      </c>
      <c r="J135" s="274">
        <v>2809.7666666666664</v>
      </c>
      <c r="K135" s="272">
        <v>2689</v>
      </c>
      <c r="L135" s="272">
        <v>2565</v>
      </c>
      <c r="M135" s="272">
        <v>1.68571</v>
      </c>
    </row>
    <row r="136" spans="1:13">
      <c r="A136" s="296">
        <v>127</v>
      </c>
      <c r="B136" s="272" t="s">
        <v>133</v>
      </c>
      <c r="C136" s="272">
        <v>439.25</v>
      </c>
      <c r="D136" s="274">
        <v>438.25</v>
      </c>
      <c r="E136" s="274">
        <v>433.8</v>
      </c>
      <c r="F136" s="274">
        <v>428.35</v>
      </c>
      <c r="G136" s="274">
        <v>423.90000000000003</v>
      </c>
      <c r="H136" s="274">
        <v>443.7</v>
      </c>
      <c r="I136" s="274">
        <v>448.15000000000003</v>
      </c>
      <c r="J136" s="274">
        <v>453.59999999999997</v>
      </c>
      <c r="K136" s="272">
        <v>442.7</v>
      </c>
      <c r="L136" s="272">
        <v>432.8</v>
      </c>
      <c r="M136" s="272">
        <v>35.049280000000003</v>
      </c>
    </row>
    <row r="137" spans="1:13">
      <c r="A137" s="296">
        <v>128</v>
      </c>
      <c r="B137" s="272" t="s">
        <v>261</v>
      </c>
      <c r="C137" s="272">
        <v>3999.9</v>
      </c>
      <c r="D137" s="274">
        <v>4019.2333333333336</v>
      </c>
      <c r="E137" s="274">
        <v>3938.4666666666672</v>
      </c>
      <c r="F137" s="274">
        <v>3877.0333333333338</v>
      </c>
      <c r="G137" s="274">
        <v>3796.2666666666673</v>
      </c>
      <c r="H137" s="274">
        <v>4080.666666666667</v>
      </c>
      <c r="I137" s="274">
        <v>4161.4333333333334</v>
      </c>
      <c r="J137" s="274">
        <v>4222.8666666666668</v>
      </c>
      <c r="K137" s="272">
        <v>4100</v>
      </c>
      <c r="L137" s="272">
        <v>3957.8</v>
      </c>
      <c r="M137" s="272">
        <v>1.09185</v>
      </c>
    </row>
    <row r="138" spans="1:13">
      <c r="A138" s="296">
        <v>129</v>
      </c>
      <c r="B138" s="272" t="s">
        <v>134</v>
      </c>
      <c r="C138" s="272">
        <v>1552.85</v>
      </c>
      <c r="D138" s="274">
        <v>1548.5166666666667</v>
      </c>
      <c r="E138" s="274">
        <v>1533.0333333333333</v>
      </c>
      <c r="F138" s="274">
        <v>1513.2166666666667</v>
      </c>
      <c r="G138" s="274">
        <v>1497.7333333333333</v>
      </c>
      <c r="H138" s="274">
        <v>1568.3333333333333</v>
      </c>
      <c r="I138" s="274">
        <v>1583.8166666666664</v>
      </c>
      <c r="J138" s="274">
        <v>1603.6333333333332</v>
      </c>
      <c r="K138" s="272">
        <v>1564</v>
      </c>
      <c r="L138" s="272">
        <v>1528.7</v>
      </c>
      <c r="M138" s="272">
        <v>25.787769999999998</v>
      </c>
    </row>
    <row r="139" spans="1:13">
      <c r="A139" s="296">
        <v>130</v>
      </c>
      <c r="B139" s="272" t="s">
        <v>135</v>
      </c>
      <c r="C139" s="272">
        <v>1069.0999999999999</v>
      </c>
      <c r="D139" s="274">
        <v>1063.8333333333333</v>
      </c>
      <c r="E139" s="274">
        <v>1053.9666666666665</v>
      </c>
      <c r="F139" s="274">
        <v>1038.8333333333333</v>
      </c>
      <c r="G139" s="274">
        <v>1028.9666666666665</v>
      </c>
      <c r="H139" s="274">
        <v>1078.9666666666665</v>
      </c>
      <c r="I139" s="274">
        <v>1088.8333333333333</v>
      </c>
      <c r="J139" s="274">
        <v>1103.9666666666665</v>
      </c>
      <c r="K139" s="272">
        <v>1073.7</v>
      </c>
      <c r="L139" s="272">
        <v>1048.7</v>
      </c>
      <c r="M139" s="272">
        <v>12.816700000000001</v>
      </c>
    </row>
    <row r="140" spans="1:13">
      <c r="A140" s="296">
        <v>131</v>
      </c>
      <c r="B140" s="272" t="s">
        <v>146</v>
      </c>
      <c r="C140" s="272">
        <v>96973.85</v>
      </c>
      <c r="D140" s="274">
        <v>95868.216666666674</v>
      </c>
      <c r="E140" s="274">
        <v>93855.633333333346</v>
      </c>
      <c r="F140" s="274">
        <v>90737.416666666672</v>
      </c>
      <c r="G140" s="274">
        <v>88724.833333333343</v>
      </c>
      <c r="H140" s="274">
        <v>98986.433333333349</v>
      </c>
      <c r="I140" s="274">
        <v>100999.01666666666</v>
      </c>
      <c r="J140" s="274">
        <v>104117.23333333335</v>
      </c>
      <c r="K140" s="272">
        <v>97880.8</v>
      </c>
      <c r="L140" s="272">
        <v>92750</v>
      </c>
      <c r="M140" s="272">
        <v>0.72304999999999997</v>
      </c>
    </row>
    <row r="141" spans="1:13">
      <c r="A141" s="296">
        <v>132</v>
      </c>
      <c r="B141" s="272" t="s">
        <v>143</v>
      </c>
      <c r="C141" s="272">
        <v>1128.55</v>
      </c>
      <c r="D141" s="274">
        <v>1127.3999999999999</v>
      </c>
      <c r="E141" s="274">
        <v>1099.9999999999998</v>
      </c>
      <c r="F141" s="274">
        <v>1071.4499999999998</v>
      </c>
      <c r="G141" s="274">
        <v>1044.0499999999997</v>
      </c>
      <c r="H141" s="274">
        <v>1155.9499999999998</v>
      </c>
      <c r="I141" s="274">
        <v>1183.3499999999999</v>
      </c>
      <c r="J141" s="274">
        <v>1211.8999999999999</v>
      </c>
      <c r="K141" s="272">
        <v>1154.8</v>
      </c>
      <c r="L141" s="272">
        <v>1098.8499999999999</v>
      </c>
      <c r="M141" s="272">
        <v>15.10652</v>
      </c>
    </row>
    <row r="142" spans="1:13">
      <c r="A142" s="296">
        <v>133</v>
      </c>
      <c r="B142" s="272" t="s">
        <v>137</v>
      </c>
      <c r="C142" s="272">
        <v>190.55</v>
      </c>
      <c r="D142" s="274">
        <v>189.79999999999998</v>
      </c>
      <c r="E142" s="274">
        <v>184.24999999999997</v>
      </c>
      <c r="F142" s="274">
        <v>177.95</v>
      </c>
      <c r="G142" s="274">
        <v>172.39999999999998</v>
      </c>
      <c r="H142" s="274">
        <v>196.09999999999997</v>
      </c>
      <c r="I142" s="274">
        <v>201.64999999999998</v>
      </c>
      <c r="J142" s="274">
        <v>207.94999999999996</v>
      </c>
      <c r="K142" s="272">
        <v>195.35</v>
      </c>
      <c r="L142" s="272">
        <v>183.5</v>
      </c>
      <c r="M142" s="272">
        <v>221.57383999999999</v>
      </c>
    </row>
    <row r="143" spans="1:13">
      <c r="A143" s="296">
        <v>134</v>
      </c>
      <c r="B143" s="272" t="s">
        <v>136</v>
      </c>
      <c r="C143" s="272">
        <v>914.15</v>
      </c>
      <c r="D143" s="274">
        <v>905.75</v>
      </c>
      <c r="E143" s="274">
        <v>894.5</v>
      </c>
      <c r="F143" s="274">
        <v>874.85</v>
      </c>
      <c r="G143" s="274">
        <v>863.6</v>
      </c>
      <c r="H143" s="274">
        <v>925.4</v>
      </c>
      <c r="I143" s="274">
        <v>936.65</v>
      </c>
      <c r="J143" s="274">
        <v>956.3</v>
      </c>
      <c r="K143" s="272">
        <v>917</v>
      </c>
      <c r="L143" s="272">
        <v>886.1</v>
      </c>
      <c r="M143" s="272">
        <v>64.657669999999996</v>
      </c>
    </row>
    <row r="144" spans="1:13">
      <c r="A144" s="296">
        <v>135</v>
      </c>
      <c r="B144" s="272" t="s">
        <v>138</v>
      </c>
      <c r="C144" s="272">
        <v>173.6</v>
      </c>
      <c r="D144" s="274">
        <v>173.21666666666667</v>
      </c>
      <c r="E144" s="274">
        <v>171.13333333333333</v>
      </c>
      <c r="F144" s="274">
        <v>168.66666666666666</v>
      </c>
      <c r="G144" s="274">
        <v>166.58333333333331</v>
      </c>
      <c r="H144" s="274">
        <v>175.68333333333334</v>
      </c>
      <c r="I144" s="274">
        <v>177.76666666666665</v>
      </c>
      <c r="J144" s="274">
        <v>180.23333333333335</v>
      </c>
      <c r="K144" s="272">
        <v>175.3</v>
      </c>
      <c r="L144" s="272">
        <v>170.75</v>
      </c>
      <c r="M144" s="272">
        <v>47.135809999999999</v>
      </c>
    </row>
    <row r="145" spans="1:13">
      <c r="A145" s="296">
        <v>136</v>
      </c>
      <c r="B145" s="272" t="s">
        <v>139</v>
      </c>
      <c r="C145" s="272">
        <v>410.85</v>
      </c>
      <c r="D145" s="274">
        <v>412.01666666666671</v>
      </c>
      <c r="E145" s="274">
        <v>407.23333333333341</v>
      </c>
      <c r="F145" s="274">
        <v>403.61666666666667</v>
      </c>
      <c r="G145" s="274">
        <v>398.83333333333337</v>
      </c>
      <c r="H145" s="274">
        <v>415.63333333333344</v>
      </c>
      <c r="I145" s="274">
        <v>420.41666666666674</v>
      </c>
      <c r="J145" s="274">
        <v>424.03333333333347</v>
      </c>
      <c r="K145" s="272">
        <v>416.8</v>
      </c>
      <c r="L145" s="272">
        <v>408.4</v>
      </c>
      <c r="M145" s="272">
        <v>18.259899999999998</v>
      </c>
    </row>
    <row r="146" spans="1:13">
      <c r="A146" s="296">
        <v>137</v>
      </c>
      <c r="B146" s="272" t="s">
        <v>140</v>
      </c>
      <c r="C146" s="272">
        <v>7621.7</v>
      </c>
      <c r="D146" s="274">
        <v>7600.8833333333323</v>
      </c>
      <c r="E146" s="274">
        <v>7526.866666666665</v>
      </c>
      <c r="F146" s="274">
        <v>7432.0333333333328</v>
      </c>
      <c r="G146" s="274">
        <v>7358.0166666666655</v>
      </c>
      <c r="H146" s="274">
        <v>7695.7166666666644</v>
      </c>
      <c r="I146" s="274">
        <v>7769.7333333333327</v>
      </c>
      <c r="J146" s="274">
        <v>7864.5666666666639</v>
      </c>
      <c r="K146" s="272">
        <v>7674.9</v>
      </c>
      <c r="L146" s="272">
        <v>7506.05</v>
      </c>
      <c r="M146" s="272">
        <v>10.156000000000001</v>
      </c>
    </row>
    <row r="147" spans="1:13">
      <c r="A147" s="296">
        <v>138</v>
      </c>
      <c r="B147" s="272" t="s">
        <v>142</v>
      </c>
      <c r="C147" s="272">
        <v>776.9</v>
      </c>
      <c r="D147" s="274">
        <v>772.86666666666667</v>
      </c>
      <c r="E147" s="274">
        <v>746.7833333333333</v>
      </c>
      <c r="F147" s="274">
        <v>716.66666666666663</v>
      </c>
      <c r="G147" s="274">
        <v>690.58333333333326</v>
      </c>
      <c r="H147" s="274">
        <v>802.98333333333335</v>
      </c>
      <c r="I147" s="274">
        <v>829.06666666666661</v>
      </c>
      <c r="J147" s="274">
        <v>859.18333333333339</v>
      </c>
      <c r="K147" s="272">
        <v>798.95</v>
      </c>
      <c r="L147" s="272">
        <v>742.75</v>
      </c>
      <c r="M147" s="272">
        <v>72.087609999999998</v>
      </c>
    </row>
    <row r="148" spans="1:13">
      <c r="A148" s="296">
        <v>139</v>
      </c>
      <c r="B148" s="272" t="s">
        <v>144</v>
      </c>
      <c r="C148" s="272">
        <v>1726.8</v>
      </c>
      <c r="D148" s="274">
        <v>1726.3333333333333</v>
      </c>
      <c r="E148" s="274">
        <v>1712.6666666666665</v>
      </c>
      <c r="F148" s="274">
        <v>1698.5333333333333</v>
      </c>
      <c r="G148" s="274">
        <v>1684.8666666666666</v>
      </c>
      <c r="H148" s="274">
        <v>1740.4666666666665</v>
      </c>
      <c r="I148" s="274">
        <v>1754.133333333333</v>
      </c>
      <c r="J148" s="274">
        <v>1768.2666666666664</v>
      </c>
      <c r="K148" s="272">
        <v>1740</v>
      </c>
      <c r="L148" s="272">
        <v>1712.2</v>
      </c>
      <c r="M148" s="272">
        <v>3.60216</v>
      </c>
    </row>
    <row r="149" spans="1:13">
      <c r="A149" s="296">
        <v>140</v>
      </c>
      <c r="B149" s="272" t="s">
        <v>145</v>
      </c>
      <c r="C149" s="272">
        <v>174.15</v>
      </c>
      <c r="D149" s="274">
        <v>170.01666666666668</v>
      </c>
      <c r="E149" s="274">
        <v>163.23333333333335</v>
      </c>
      <c r="F149" s="274">
        <v>152.31666666666666</v>
      </c>
      <c r="G149" s="274">
        <v>145.53333333333333</v>
      </c>
      <c r="H149" s="274">
        <v>180.93333333333337</v>
      </c>
      <c r="I149" s="274">
        <v>187.71666666666673</v>
      </c>
      <c r="J149" s="274">
        <v>198.63333333333338</v>
      </c>
      <c r="K149" s="272">
        <v>176.8</v>
      </c>
      <c r="L149" s="272">
        <v>159.1</v>
      </c>
      <c r="M149" s="272">
        <v>592.11661000000004</v>
      </c>
    </row>
    <row r="150" spans="1:13">
      <c r="A150" s="296">
        <v>141</v>
      </c>
      <c r="B150" s="272" t="s">
        <v>263</v>
      </c>
      <c r="C150" s="272">
        <v>1639.15</v>
      </c>
      <c r="D150" s="274">
        <v>1643.6500000000003</v>
      </c>
      <c r="E150" s="274">
        <v>1621.4000000000005</v>
      </c>
      <c r="F150" s="274">
        <v>1603.6500000000003</v>
      </c>
      <c r="G150" s="274">
        <v>1581.4000000000005</v>
      </c>
      <c r="H150" s="274">
        <v>1661.4000000000005</v>
      </c>
      <c r="I150" s="274">
        <v>1683.65</v>
      </c>
      <c r="J150" s="274">
        <v>1701.4000000000005</v>
      </c>
      <c r="K150" s="272">
        <v>1665.9</v>
      </c>
      <c r="L150" s="272">
        <v>1625.9</v>
      </c>
      <c r="M150" s="272">
        <v>3.0964100000000001</v>
      </c>
    </row>
    <row r="151" spans="1:13">
      <c r="A151" s="296">
        <v>142</v>
      </c>
      <c r="B151" s="272" t="s">
        <v>147</v>
      </c>
      <c r="C151" s="272">
        <v>1267.9000000000001</v>
      </c>
      <c r="D151" s="274">
        <v>1244.2333333333333</v>
      </c>
      <c r="E151" s="274">
        <v>1213.6666666666667</v>
      </c>
      <c r="F151" s="274">
        <v>1159.4333333333334</v>
      </c>
      <c r="G151" s="274">
        <v>1128.8666666666668</v>
      </c>
      <c r="H151" s="274">
        <v>1298.4666666666667</v>
      </c>
      <c r="I151" s="274">
        <v>1329.0333333333333</v>
      </c>
      <c r="J151" s="274">
        <v>1383.2666666666667</v>
      </c>
      <c r="K151" s="272">
        <v>1274.8</v>
      </c>
      <c r="L151" s="272">
        <v>1190</v>
      </c>
      <c r="M151" s="272">
        <v>92.755390000000006</v>
      </c>
    </row>
    <row r="152" spans="1:13">
      <c r="A152" s="296">
        <v>143</v>
      </c>
      <c r="B152" s="272" t="s">
        <v>264</v>
      </c>
      <c r="C152" s="272">
        <v>885.85</v>
      </c>
      <c r="D152" s="274">
        <v>891.23333333333323</v>
      </c>
      <c r="E152" s="274">
        <v>872.61666666666645</v>
      </c>
      <c r="F152" s="274">
        <v>859.38333333333321</v>
      </c>
      <c r="G152" s="274">
        <v>840.76666666666642</v>
      </c>
      <c r="H152" s="274">
        <v>904.46666666666647</v>
      </c>
      <c r="I152" s="274">
        <v>923.08333333333326</v>
      </c>
      <c r="J152" s="274">
        <v>936.31666666666649</v>
      </c>
      <c r="K152" s="272">
        <v>909.85</v>
      </c>
      <c r="L152" s="272">
        <v>878</v>
      </c>
      <c r="M152" s="272">
        <v>4.6131200000000003</v>
      </c>
    </row>
    <row r="153" spans="1:13">
      <c r="A153" s="296">
        <v>144</v>
      </c>
      <c r="B153" s="272" t="s">
        <v>152</v>
      </c>
      <c r="C153" s="272">
        <v>117.1</v>
      </c>
      <c r="D153" s="274">
        <v>117.11666666666667</v>
      </c>
      <c r="E153" s="274">
        <v>115.73333333333335</v>
      </c>
      <c r="F153" s="274">
        <v>114.36666666666667</v>
      </c>
      <c r="G153" s="274">
        <v>112.98333333333335</v>
      </c>
      <c r="H153" s="274">
        <v>118.48333333333335</v>
      </c>
      <c r="I153" s="274">
        <v>119.86666666666667</v>
      </c>
      <c r="J153" s="274">
        <v>121.23333333333335</v>
      </c>
      <c r="K153" s="272">
        <v>118.5</v>
      </c>
      <c r="L153" s="272">
        <v>115.75</v>
      </c>
      <c r="M153" s="272">
        <v>70.874660000000006</v>
      </c>
    </row>
    <row r="154" spans="1:13">
      <c r="A154" s="296">
        <v>145</v>
      </c>
      <c r="B154" s="272" t="s">
        <v>153</v>
      </c>
      <c r="C154" s="272">
        <v>99.85</v>
      </c>
      <c r="D154" s="274">
        <v>99.666666666666671</v>
      </c>
      <c r="E154" s="274">
        <v>98.833333333333343</v>
      </c>
      <c r="F154" s="274">
        <v>97.816666666666677</v>
      </c>
      <c r="G154" s="274">
        <v>96.983333333333348</v>
      </c>
      <c r="H154" s="274">
        <v>100.68333333333334</v>
      </c>
      <c r="I154" s="274">
        <v>101.51666666666668</v>
      </c>
      <c r="J154" s="274">
        <v>102.53333333333333</v>
      </c>
      <c r="K154" s="272">
        <v>100.5</v>
      </c>
      <c r="L154" s="272">
        <v>98.65</v>
      </c>
      <c r="M154" s="272">
        <v>190.70866000000001</v>
      </c>
    </row>
    <row r="155" spans="1:13">
      <c r="A155" s="296">
        <v>146</v>
      </c>
      <c r="B155" s="272" t="s">
        <v>148</v>
      </c>
      <c r="C155" s="272">
        <v>49.15</v>
      </c>
      <c r="D155" s="274">
        <v>49.300000000000004</v>
      </c>
      <c r="E155" s="274">
        <v>48.500000000000007</v>
      </c>
      <c r="F155" s="274">
        <v>47.85</v>
      </c>
      <c r="G155" s="274">
        <v>47.050000000000004</v>
      </c>
      <c r="H155" s="274">
        <v>49.95000000000001</v>
      </c>
      <c r="I155" s="274">
        <v>50.750000000000007</v>
      </c>
      <c r="J155" s="274">
        <v>51.400000000000013</v>
      </c>
      <c r="K155" s="272">
        <v>50.1</v>
      </c>
      <c r="L155" s="272">
        <v>48.65</v>
      </c>
      <c r="M155" s="272">
        <v>191.54211000000001</v>
      </c>
    </row>
    <row r="156" spans="1:13">
      <c r="A156" s="296">
        <v>147</v>
      </c>
      <c r="B156" s="272" t="s">
        <v>451</v>
      </c>
      <c r="C156" s="272">
        <v>2549.15</v>
      </c>
      <c r="D156" s="274">
        <v>2540.5</v>
      </c>
      <c r="E156" s="274">
        <v>2510.35</v>
      </c>
      <c r="F156" s="274">
        <v>2471.5499999999997</v>
      </c>
      <c r="G156" s="274">
        <v>2441.3999999999996</v>
      </c>
      <c r="H156" s="274">
        <v>2579.3000000000002</v>
      </c>
      <c r="I156" s="274">
        <v>2609.4499999999998</v>
      </c>
      <c r="J156" s="274">
        <v>2648.2500000000005</v>
      </c>
      <c r="K156" s="272">
        <v>2570.65</v>
      </c>
      <c r="L156" s="272">
        <v>2501.6999999999998</v>
      </c>
      <c r="M156" s="272">
        <v>1.65296</v>
      </c>
    </row>
    <row r="157" spans="1:13">
      <c r="A157" s="296">
        <v>148</v>
      </c>
      <c r="B157" s="272" t="s">
        <v>151</v>
      </c>
      <c r="C157" s="272">
        <v>17177.349999999999</v>
      </c>
      <c r="D157" s="274">
        <v>17233.55</v>
      </c>
      <c r="E157" s="274">
        <v>17030.3</v>
      </c>
      <c r="F157" s="274">
        <v>16883.25</v>
      </c>
      <c r="G157" s="274">
        <v>16680</v>
      </c>
      <c r="H157" s="274">
        <v>17380.599999999999</v>
      </c>
      <c r="I157" s="274">
        <v>17583.849999999999</v>
      </c>
      <c r="J157" s="274">
        <v>17730.899999999998</v>
      </c>
      <c r="K157" s="272">
        <v>17436.8</v>
      </c>
      <c r="L157" s="272">
        <v>17086.5</v>
      </c>
      <c r="M157" s="272">
        <v>1.1657599999999999</v>
      </c>
    </row>
    <row r="158" spans="1:13">
      <c r="A158" s="296">
        <v>149</v>
      </c>
      <c r="B158" s="272" t="s">
        <v>793</v>
      </c>
      <c r="C158" s="272">
        <v>319.14999999999998</v>
      </c>
      <c r="D158" s="274">
        <v>322.0333333333333</v>
      </c>
      <c r="E158" s="274">
        <v>313.86666666666662</v>
      </c>
      <c r="F158" s="274">
        <v>308.58333333333331</v>
      </c>
      <c r="G158" s="274">
        <v>300.41666666666663</v>
      </c>
      <c r="H158" s="274">
        <v>327.31666666666661</v>
      </c>
      <c r="I158" s="274">
        <v>335.48333333333335</v>
      </c>
      <c r="J158" s="274">
        <v>340.76666666666659</v>
      </c>
      <c r="K158" s="272">
        <v>330.2</v>
      </c>
      <c r="L158" s="272">
        <v>316.75</v>
      </c>
      <c r="M158" s="272">
        <v>9.8696000000000002</v>
      </c>
    </row>
    <row r="159" spans="1:13">
      <c r="A159" s="296">
        <v>150</v>
      </c>
      <c r="B159" s="272" t="s">
        <v>266</v>
      </c>
      <c r="C159" s="272">
        <v>590</v>
      </c>
      <c r="D159" s="274">
        <v>582.66666666666663</v>
      </c>
      <c r="E159" s="274">
        <v>571.33333333333326</v>
      </c>
      <c r="F159" s="274">
        <v>552.66666666666663</v>
      </c>
      <c r="G159" s="274">
        <v>541.33333333333326</v>
      </c>
      <c r="H159" s="274">
        <v>601.33333333333326</v>
      </c>
      <c r="I159" s="274">
        <v>612.66666666666652</v>
      </c>
      <c r="J159" s="274">
        <v>631.33333333333326</v>
      </c>
      <c r="K159" s="272">
        <v>594</v>
      </c>
      <c r="L159" s="272">
        <v>564</v>
      </c>
      <c r="M159" s="272">
        <v>7.8245399999999998</v>
      </c>
    </row>
    <row r="160" spans="1:13">
      <c r="A160" s="296">
        <v>151</v>
      </c>
      <c r="B160" s="272" t="s">
        <v>155</v>
      </c>
      <c r="C160" s="272">
        <v>100</v>
      </c>
      <c r="D160" s="274">
        <v>100.36666666666667</v>
      </c>
      <c r="E160" s="274">
        <v>98.233333333333348</v>
      </c>
      <c r="F160" s="274">
        <v>96.466666666666669</v>
      </c>
      <c r="G160" s="274">
        <v>94.333333333333343</v>
      </c>
      <c r="H160" s="274">
        <v>102.13333333333335</v>
      </c>
      <c r="I160" s="274">
        <v>104.26666666666668</v>
      </c>
      <c r="J160" s="274">
        <v>106.03333333333336</v>
      </c>
      <c r="K160" s="272">
        <v>102.5</v>
      </c>
      <c r="L160" s="272">
        <v>98.6</v>
      </c>
      <c r="M160" s="272">
        <v>214.67230000000001</v>
      </c>
    </row>
    <row r="161" spans="1:13">
      <c r="A161" s="296">
        <v>152</v>
      </c>
      <c r="B161" s="272" t="s">
        <v>154</v>
      </c>
      <c r="C161" s="272">
        <v>119.9</v>
      </c>
      <c r="D161" s="274">
        <v>120.10000000000001</v>
      </c>
      <c r="E161" s="274">
        <v>119.30000000000001</v>
      </c>
      <c r="F161" s="274">
        <v>118.7</v>
      </c>
      <c r="G161" s="274">
        <v>117.9</v>
      </c>
      <c r="H161" s="274">
        <v>120.70000000000002</v>
      </c>
      <c r="I161" s="274">
        <v>121.5</v>
      </c>
      <c r="J161" s="274">
        <v>122.10000000000002</v>
      </c>
      <c r="K161" s="272">
        <v>120.9</v>
      </c>
      <c r="L161" s="272">
        <v>119.5</v>
      </c>
      <c r="M161" s="272">
        <v>9.2088699999999992</v>
      </c>
    </row>
    <row r="162" spans="1:13">
      <c r="A162" s="296">
        <v>153</v>
      </c>
      <c r="B162" s="272" t="s">
        <v>267</v>
      </c>
      <c r="C162" s="272">
        <v>3197.8</v>
      </c>
      <c r="D162" s="274">
        <v>3209.7333333333336</v>
      </c>
      <c r="E162" s="274">
        <v>3172.3166666666671</v>
      </c>
      <c r="F162" s="274">
        <v>3146.8333333333335</v>
      </c>
      <c r="G162" s="274">
        <v>3109.416666666667</v>
      </c>
      <c r="H162" s="274">
        <v>3235.2166666666672</v>
      </c>
      <c r="I162" s="274">
        <v>3272.6333333333332</v>
      </c>
      <c r="J162" s="274">
        <v>3298.1166666666672</v>
      </c>
      <c r="K162" s="272">
        <v>3247.15</v>
      </c>
      <c r="L162" s="272">
        <v>3184.25</v>
      </c>
      <c r="M162" s="272">
        <v>0.68171999999999999</v>
      </c>
    </row>
    <row r="163" spans="1:13">
      <c r="A163" s="296">
        <v>154</v>
      </c>
      <c r="B163" s="272" t="s">
        <v>268</v>
      </c>
      <c r="C163" s="272">
        <v>2229.5500000000002</v>
      </c>
      <c r="D163" s="274">
        <v>2224.7333333333336</v>
      </c>
      <c r="E163" s="274">
        <v>2207.8166666666671</v>
      </c>
      <c r="F163" s="274">
        <v>2186.0833333333335</v>
      </c>
      <c r="G163" s="274">
        <v>2169.166666666667</v>
      </c>
      <c r="H163" s="274">
        <v>2246.4666666666672</v>
      </c>
      <c r="I163" s="274">
        <v>2263.3833333333332</v>
      </c>
      <c r="J163" s="274">
        <v>2285.1166666666672</v>
      </c>
      <c r="K163" s="272">
        <v>2241.65</v>
      </c>
      <c r="L163" s="272">
        <v>2203</v>
      </c>
      <c r="M163" s="272">
        <v>1.50288</v>
      </c>
    </row>
    <row r="164" spans="1:13">
      <c r="A164" s="296">
        <v>155</v>
      </c>
      <c r="B164" s="272" t="s">
        <v>156</v>
      </c>
      <c r="C164" s="272">
        <v>31933.7</v>
      </c>
      <c r="D164" s="274">
        <v>31313.116666666669</v>
      </c>
      <c r="E164" s="274">
        <v>30420.583333333336</v>
      </c>
      <c r="F164" s="274">
        <v>28907.466666666667</v>
      </c>
      <c r="G164" s="274">
        <v>28014.933333333334</v>
      </c>
      <c r="H164" s="274">
        <v>32826.233333333337</v>
      </c>
      <c r="I164" s="274">
        <v>33718.76666666667</v>
      </c>
      <c r="J164" s="274">
        <v>35231.883333333339</v>
      </c>
      <c r="K164" s="272">
        <v>32205.65</v>
      </c>
      <c r="L164" s="272">
        <v>29800</v>
      </c>
      <c r="M164" s="272">
        <v>1.70377</v>
      </c>
    </row>
    <row r="165" spans="1:13">
      <c r="A165" s="296">
        <v>156</v>
      </c>
      <c r="B165" s="272" t="s">
        <v>158</v>
      </c>
      <c r="C165" s="272">
        <v>240.9</v>
      </c>
      <c r="D165" s="274">
        <v>240.68333333333331</v>
      </c>
      <c r="E165" s="274">
        <v>237.36666666666662</v>
      </c>
      <c r="F165" s="274">
        <v>233.83333333333331</v>
      </c>
      <c r="G165" s="274">
        <v>230.51666666666662</v>
      </c>
      <c r="H165" s="274">
        <v>244.21666666666661</v>
      </c>
      <c r="I165" s="274">
        <v>247.53333333333327</v>
      </c>
      <c r="J165" s="274">
        <v>251.06666666666661</v>
      </c>
      <c r="K165" s="272">
        <v>244</v>
      </c>
      <c r="L165" s="272">
        <v>237.15</v>
      </c>
      <c r="M165" s="272">
        <v>54.49342</v>
      </c>
    </row>
    <row r="166" spans="1:13">
      <c r="A166" s="296">
        <v>157</v>
      </c>
      <c r="B166" s="272" t="s">
        <v>270</v>
      </c>
      <c r="C166" s="272">
        <v>4415.8</v>
      </c>
      <c r="D166" s="274">
        <v>4431.833333333333</v>
      </c>
      <c r="E166" s="274">
        <v>4383.9666666666662</v>
      </c>
      <c r="F166" s="274">
        <v>4352.1333333333332</v>
      </c>
      <c r="G166" s="274">
        <v>4304.2666666666664</v>
      </c>
      <c r="H166" s="274">
        <v>4463.6666666666661</v>
      </c>
      <c r="I166" s="274">
        <v>4511.5333333333328</v>
      </c>
      <c r="J166" s="274">
        <v>4543.3666666666659</v>
      </c>
      <c r="K166" s="272">
        <v>4479.7</v>
      </c>
      <c r="L166" s="272">
        <v>4400</v>
      </c>
      <c r="M166" s="272">
        <v>0.38385999999999998</v>
      </c>
    </row>
    <row r="167" spans="1:13">
      <c r="A167" s="296">
        <v>158</v>
      </c>
      <c r="B167" s="272" t="s">
        <v>160</v>
      </c>
      <c r="C167" s="272">
        <v>1757.15</v>
      </c>
      <c r="D167" s="274">
        <v>1760.7166666666665</v>
      </c>
      <c r="E167" s="274">
        <v>1739.4333333333329</v>
      </c>
      <c r="F167" s="274">
        <v>1721.7166666666665</v>
      </c>
      <c r="G167" s="274">
        <v>1700.4333333333329</v>
      </c>
      <c r="H167" s="274">
        <v>1778.4333333333329</v>
      </c>
      <c r="I167" s="274">
        <v>1799.7166666666662</v>
      </c>
      <c r="J167" s="274">
        <v>1817.4333333333329</v>
      </c>
      <c r="K167" s="272">
        <v>1782</v>
      </c>
      <c r="L167" s="272">
        <v>1743</v>
      </c>
      <c r="M167" s="272">
        <v>4.12296</v>
      </c>
    </row>
    <row r="168" spans="1:13">
      <c r="A168" s="296">
        <v>159</v>
      </c>
      <c r="B168" s="272" t="s">
        <v>157</v>
      </c>
      <c r="C168" s="272">
        <v>1621.05</v>
      </c>
      <c r="D168" s="274">
        <v>1614.1499999999999</v>
      </c>
      <c r="E168" s="274">
        <v>1588.9499999999998</v>
      </c>
      <c r="F168" s="274">
        <v>1556.85</v>
      </c>
      <c r="G168" s="274">
        <v>1531.6499999999999</v>
      </c>
      <c r="H168" s="274">
        <v>1646.2499999999998</v>
      </c>
      <c r="I168" s="274">
        <v>1671.45</v>
      </c>
      <c r="J168" s="274">
        <v>1703.5499999999997</v>
      </c>
      <c r="K168" s="272">
        <v>1639.35</v>
      </c>
      <c r="L168" s="272">
        <v>1582.05</v>
      </c>
      <c r="M168" s="272">
        <v>21.096260000000001</v>
      </c>
    </row>
    <row r="169" spans="1:13">
      <c r="A169" s="296">
        <v>160</v>
      </c>
      <c r="B169" s="272" t="s">
        <v>462</v>
      </c>
      <c r="C169" s="272">
        <v>1301.1500000000001</v>
      </c>
      <c r="D169" s="274">
        <v>1293.05</v>
      </c>
      <c r="E169" s="274">
        <v>1278.0999999999999</v>
      </c>
      <c r="F169" s="274">
        <v>1255.05</v>
      </c>
      <c r="G169" s="274">
        <v>1240.0999999999999</v>
      </c>
      <c r="H169" s="274">
        <v>1316.1</v>
      </c>
      <c r="I169" s="274">
        <v>1331.0500000000002</v>
      </c>
      <c r="J169" s="274">
        <v>1354.1</v>
      </c>
      <c r="K169" s="272">
        <v>1308</v>
      </c>
      <c r="L169" s="272">
        <v>1270</v>
      </c>
      <c r="M169" s="272">
        <v>2.5952799999999998</v>
      </c>
    </row>
    <row r="170" spans="1:13">
      <c r="A170" s="296">
        <v>161</v>
      </c>
      <c r="B170" s="272" t="s">
        <v>159</v>
      </c>
      <c r="C170" s="272">
        <v>127.15</v>
      </c>
      <c r="D170" s="274">
        <v>126.88333333333333</v>
      </c>
      <c r="E170" s="274">
        <v>125.51666666666665</v>
      </c>
      <c r="F170" s="274">
        <v>123.88333333333333</v>
      </c>
      <c r="G170" s="274">
        <v>122.51666666666665</v>
      </c>
      <c r="H170" s="274">
        <v>128.51666666666665</v>
      </c>
      <c r="I170" s="274">
        <v>129.88333333333333</v>
      </c>
      <c r="J170" s="274">
        <v>131.51666666666665</v>
      </c>
      <c r="K170" s="272">
        <v>128.25</v>
      </c>
      <c r="L170" s="272">
        <v>125.25</v>
      </c>
      <c r="M170" s="272">
        <v>79.311130000000006</v>
      </c>
    </row>
    <row r="171" spans="1:13">
      <c r="A171" s="296">
        <v>162</v>
      </c>
      <c r="B171" s="272" t="s">
        <v>162</v>
      </c>
      <c r="C171" s="272">
        <v>210.45</v>
      </c>
      <c r="D171" s="274">
        <v>210.48333333333335</v>
      </c>
      <c r="E171" s="274">
        <v>206.9666666666667</v>
      </c>
      <c r="F171" s="274">
        <v>203.48333333333335</v>
      </c>
      <c r="G171" s="274">
        <v>199.9666666666667</v>
      </c>
      <c r="H171" s="274">
        <v>213.9666666666667</v>
      </c>
      <c r="I171" s="274">
        <v>217.48333333333335</v>
      </c>
      <c r="J171" s="274">
        <v>220.9666666666667</v>
      </c>
      <c r="K171" s="272">
        <v>214</v>
      </c>
      <c r="L171" s="272">
        <v>207</v>
      </c>
      <c r="M171" s="272">
        <v>192.31530000000001</v>
      </c>
    </row>
    <row r="172" spans="1:13">
      <c r="A172" s="296">
        <v>163</v>
      </c>
      <c r="B172" s="272" t="s">
        <v>271</v>
      </c>
      <c r="C172" s="272">
        <v>291.7</v>
      </c>
      <c r="D172" s="274">
        <v>288.56666666666666</v>
      </c>
      <c r="E172" s="274">
        <v>283.63333333333333</v>
      </c>
      <c r="F172" s="274">
        <v>275.56666666666666</v>
      </c>
      <c r="G172" s="274">
        <v>270.63333333333333</v>
      </c>
      <c r="H172" s="274">
        <v>296.63333333333333</v>
      </c>
      <c r="I172" s="274">
        <v>301.56666666666661</v>
      </c>
      <c r="J172" s="274">
        <v>309.63333333333333</v>
      </c>
      <c r="K172" s="272">
        <v>293.5</v>
      </c>
      <c r="L172" s="272">
        <v>280.5</v>
      </c>
      <c r="M172" s="272">
        <v>7.6288499999999999</v>
      </c>
    </row>
    <row r="173" spans="1:13">
      <c r="A173" s="296">
        <v>164</v>
      </c>
      <c r="B173" s="272" t="s">
        <v>272</v>
      </c>
      <c r="C173" s="272">
        <v>12533.7</v>
      </c>
      <c r="D173" s="274">
        <v>12639.983333333332</v>
      </c>
      <c r="E173" s="274">
        <v>12394.716666666664</v>
      </c>
      <c r="F173" s="274">
        <v>12255.733333333332</v>
      </c>
      <c r="G173" s="274">
        <v>12010.466666666664</v>
      </c>
      <c r="H173" s="274">
        <v>12778.966666666664</v>
      </c>
      <c r="I173" s="274">
        <v>13024.23333333333</v>
      </c>
      <c r="J173" s="274">
        <v>13163.216666666664</v>
      </c>
      <c r="K173" s="272">
        <v>12885.25</v>
      </c>
      <c r="L173" s="272">
        <v>12501</v>
      </c>
      <c r="M173" s="272">
        <v>7.2959999999999997E-2</v>
      </c>
    </row>
    <row r="174" spans="1:13">
      <c r="A174" s="296">
        <v>165</v>
      </c>
      <c r="B174" s="272" t="s">
        <v>161</v>
      </c>
      <c r="C174" s="272">
        <v>39.450000000000003</v>
      </c>
      <c r="D174" s="274">
        <v>39.35</v>
      </c>
      <c r="E174" s="274">
        <v>38.75</v>
      </c>
      <c r="F174" s="274">
        <v>38.049999999999997</v>
      </c>
      <c r="G174" s="274">
        <v>37.449999999999996</v>
      </c>
      <c r="H174" s="274">
        <v>40.050000000000004</v>
      </c>
      <c r="I174" s="274">
        <v>40.650000000000013</v>
      </c>
      <c r="J174" s="274">
        <v>41.350000000000009</v>
      </c>
      <c r="K174" s="272">
        <v>39.950000000000003</v>
      </c>
      <c r="L174" s="272">
        <v>38.65</v>
      </c>
      <c r="M174" s="272">
        <v>2130.8132099999998</v>
      </c>
    </row>
    <row r="175" spans="1:13">
      <c r="A175" s="296">
        <v>166</v>
      </c>
      <c r="B175" s="272" t="s">
        <v>165</v>
      </c>
      <c r="C175" s="272">
        <v>243.05</v>
      </c>
      <c r="D175" s="274">
        <v>243.7166666666667</v>
      </c>
      <c r="E175" s="274">
        <v>238.63333333333338</v>
      </c>
      <c r="F175" s="274">
        <v>234.2166666666667</v>
      </c>
      <c r="G175" s="274">
        <v>229.13333333333338</v>
      </c>
      <c r="H175" s="274">
        <v>248.13333333333338</v>
      </c>
      <c r="I175" s="274">
        <v>253.2166666666667</v>
      </c>
      <c r="J175" s="274">
        <v>257.63333333333338</v>
      </c>
      <c r="K175" s="272">
        <v>248.8</v>
      </c>
      <c r="L175" s="272">
        <v>239.3</v>
      </c>
      <c r="M175" s="272">
        <v>158.82144</v>
      </c>
    </row>
    <row r="176" spans="1:13">
      <c r="A176" s="296">
        <v>167</v>
      </c>
      <c r="B176" s="272" t="s">
        <v>166</v>
      </c>
      <c r="C176" s="272">
        <v>146.80000000000001</v>
      </c>
      <c r="D176" s="274">
        <v>146.95000000000002</v>
      </c>
      <c r="E176" s="274">
        <v>145.25000000000003</v>
      </c>
      <c r="F176" s="274">
        <v>143.70000000000002</v>
      </c>
      <c r="G176" s="274">
        <v>142.00000000000003</v>
      </c>
      <c r="H176" s="274">
        <v>148.50000000000003</v>
      </c>
      <c r="I176" s="274">
        <v>150.20000000000002</v>
      </c>
      <c r="J176" s="274">
        <v>151.75000000000003</v>
      </c>
      <c r="K176" s="272">
        <v>148.65</v>
      </c>
      <c r="L176" s="272">
        <v>145.4</v>
      </c>
      <c r="M176" s="272">
        <v>39.969990000000003</v>
      </c>
    </row>
    <row r="177" spans="1:13">
      <c r="A177" s="296">
        <v>168</v>
      </c>
      <c r="B177" s="272" t="s">
        <v>274</v>
      </c>
      <c r="C177" s="272">
        <v>483.05</v>
      </c>
      <c r="D177" s="274">
        <v>485.31666666666666</v>
      </c>
      <c r="E177" s="274">
        <v>480.73333333333335</v>
      </c>
      <c r="F177" s="274">
        <v>478.41666666666669</v>
      </c>
      <c r="G177" s="274">
        <v>473.83333333333337</v>
      </c>
      <c r="H177" s="274">
        <v>487.63333333333333</v>
      </c>
      <c r="I177" s="274">
        <v>492.2166666666667</v>
      </c>
      <c r="J177" s="274">
        <v>494.5333333333333</v>
      </c>
      <c r="K177" s="272">
        <v>489.9</v>
      </c>
      <c r="L177" s="272">
        <v>483</v>
      </c>
      <c r="M177" s="272">
        <v>5.2403700000000004</v>
      </c>
    </row>
    <row r="178" spans="1:13">
      <c r="A178" s="296">
        <v>169</v>
      </c>
      <c r="B178" s="272" t="s">
        <v>167</v>
      </c>
      <c r="C178" s="272">
        <v>1974.3</v>
      </c>
      <c r="D178" s="274">
        <v>1962.1166666666668</v>
      </c>
      <c r="E178" s="274">
        <v>1939.4833333333336</v>
      </c>
      <c r="F178" s="274">
        <v>1904.6666666666667</v>
      </c>
      <c r="G178" s="274">
        <v>1882.0333333333335</v>
      </c>
      <c r="H178" s="274">
        <v>1996.9333333333336</v>
      </c>
      <c r="I178" s="274">
        <v>2019.5666666666668</v>
      </c>
      <c r="J178" s="274">
        <v>2054.3833333333337</v>
      </c>
      <c r="K178" s="272">
        <v>1984.75</v>
      </c>
      <c r="L178" s="272">
        <v>1927.3</v>
      </c>
      <c r="M178" s="272">
        <v>97.995599999999996</v>
      </c>
    </row>
    <row r="179" spans="1:13">
      <c r="A179" s="296">
        <v>170</v>
      </c>
      <c r="B179" s="272" t="s">
        <v>818</v>
      </c>
      <c r="C179" s="272">
        <v>1024.3499999999999</v>
      </c>
      <c r="D179" s="274">
        <v>1018.1</v>
      </c>
      <c r="E179" s="274">
        <v>1005.2</v>
      </c>
      <c r="F179" s="274">
        <v>986.05000000000007</v>
      </c>
      <c r="G179" s="274">
        <v>973.15000000000009</v>
      </c>
      <c r="H179" s="274">
        <v>1037.25</v>
      </c>
      <c r="I179" s="274">
        <v>1050.1499999999999</v>
      </c>
      <c r="J179" s="274">
        <v>1069.3</v>
      </c>
      <c r="K179" s="272">
        <v>1031</v>
      </c>
      <c r="L179" s="272">
        <v>998.95</v>
      </c>
      <c r="M179" s="272">
        <v>10.22092</v>
      </c>
    </row>
    <row r="180" spans="1:13">
      <c r="A180" s="296">
        <v>171</v>
      </c>
      <c r="B180" s="272" t="s">
        <v>275</v>
      </c>
      <c r="C180" s="272">
        <v>911.35</v>
      </c>
      <c r="D180" s="274">
        <v>906.86666666666667</v>
      </c>
      <c r="E180" s="274">
        <v>898.48333333333335</v>
      </c>
      <c r="F180" s="274">
        <v>885.61666666666667</v>
      </c>
      <c r="G180" s="274">
        <v>877.23333333333335</v>
      </c>
      <c r="H180" s="274">
        <v>919.73333333333335</v>
      </c>
      <c r="I180" s="274">
        <v>928.11666666666679</v>
      </c>
      <c r="J180" s="274">
        <v>940.98333333333335</v>
      </c>
      <c r="K180" s="272">
        <v>915.25</v>
      </c>
      <c r="L180" s="272">
        <v>894</v>
      </c>
      <c r="M180" s="272">
        <v>49.932090000000002</v>
      </c>
    </row>
    <row r="181" spans="1:13">
      <c r="A181" s="296">
        <v>172</v>
      </c>
      <c r="B181" s="272" t="s">
        <v>172</v>
      </c>
      <c r="C181" s="272">
        <v>5535.1</v>
      </c>
      <c r="D181" s="274">
        <v>5540.3666666666659</v>
      </c>
      <c r="E181" s="274">
        <v>5484.7333333333318</v>
      </c>
      <c r="F181" s="274">
        <v>5434.3666666666659</v>
      </c>
      <c r="G181" s="274">
        <v>5378.7333333333318</v>
      </c>
      <c r="H181" s="274">
        <v>5590.7333333333318</v>
      </c>
      <c r="I181" s="274">
        <v>5646.366666666665</v>
      </c>
      <c r="J181" s="274">
        <v>5696.7333333333318</v>
      </c>
      <c r="K181" s="272">
        <v>5596</v>
      </c>
      <c r="L181" s="272">
        <v>5490</v>
      </c>
      <c r="M181" s="272">
        <v>1.5644800000000001</v>
      </c>
    </row>
    <row r="182" spans="1:13">
      <c r="A182" s="296">
        <v>173</v>
      </c>
      <c r="B182" s="272" t="s">
        <v>479</v>
      </c>
      <c r="C182" s="272">
        <v>7801</v>
      </c>
      <c r="D182" s="274">
        <v>7863.3499999999995</v>
      </c>
      <c r="E182" s="274">
        <v>7727.6999999999989</v>
      </c>
      <c r="F182" s="274">
        <v>7654.4</v>
      </c>
      <c r="G182" s="274">
        <v>7518.7499999999991</v>
      </c>
      <c r="H182" s="274">
        <v>7936.6499999999987</v>
      </c>
      <c r="I182" s="274">
        <v>8072.2999999999984</v>
      </c>
      <c r="J182" s="274">
        <v>8145.5999999999985</v>
      </c>
      <c r="K182" s="272">
        <v>7999</v>
      </c>
      <c r="L182" s="272">
        <v>7790.05</v>
      </c>
      <c r="M182" s="272">
        <v>0.50585999999999998</v>
      </c>
    </row>
    <row r="183" spans="1:13">
      <c r="A183" s="296">
        <v>174</v>
      </c>
      <c r="B183" s="272" t="s">
        <v>170</v>
      </c>
      <c r="C183" s="272">
        <v>28293.75</v>
      </c>
      <c r="D183" s="274">
        <v>28247.600000000002</v>
      </c>
      <c r="E183" s="274">
        <v>27899.200000000004</v>
      </c>
      <c r="F183" s="274">
        <v>27504.65</v>
      </c>
      <c r="G183" s="274">
        <v>27156.250000000004</v>
      </c>
      <c r="H183" s="274">
        <v>28642.150000000005</v>
      </c>
      <c r="I183" s="274">
        <v>28990.550000000007</v>
      </c>
      <c r="J183" s="274">
        <v>29385.100000000006</v>
      </c>
      <c r="K183" s="272">
        <v>28596</v>
      </c>
      <c r="L183" s="272">
        <v>27853.05</v>
      </c>
      <c r="M183" s="272">
        <v>0.86563999999999997</v>
      </c>
    </row>
    <row r="184" spans="1:13">
      <c r="A184" s="296">
        <v>175</v>
      </c>
      <c r="B184" s="272" t="s">
        <v>173</v>
      </c>
      <c r="C184" s="272">
        <v>1428.1</v>
      </c>
      <c r="D184" s="274">
        <v>1424.9666666666665</v>
      </c>
      <c r="E184" s="274">
        <v>1393.9333333333329</v>
      </c>
      <c r="F184" s="274">
        <v>1359.7666666666664</v>
      </c>
      <c r="G184" s="274">
        <v>1328.7333333333329</v>
      </c>
      <c r="H184" s="274">
        <v>1459.133333333333</v>
      </c>
      <c r="I184" s="274">
        <v>1490.1666666666663</v>
      </c>
      <c r="J184" s="274">
        <v>1524.333333333333</v>
      </c>
      <c r="K184" s="272">
        <v>1456</v>
      </c>
      <c r="L184" s="272">
        <v>1390.8</v>
      </c>
      <c r="M184" s="272">
        <v>38.163350000000001</v>
      </c>
    </row>
    <row r="185" spans="1:13">
      <c r="A185" s="296">
        <v>176</v>
      </c>
      <c r="B185" s="272" t="s">
        <v>171</v>
      </c>
      <c r="C185" s="272">
        <v>1859.9</v>
      </c>
      <c r="D185" s="274">
        <v>1853.05</v>
      </c>
      <c r="E185" s="274">
        <v>1836.85</v>
      </c>
      <c r="F185" s="274">
        <v>1813.8</v>
      </c>
      <c r="G185" s="274">
        <v>1797.6</v>
      </c>
      <c r="H185" s="274">
        <v>1876.1</v>
      </c>
      <c r="I185" s="274">
        <v>1892.3000000000002</v>
      </c>
      <c r="J185" s="274">
        <v>1915.35</v>
      </c>
      <c r="K185" s="272">
        <v>1869.25</v>
      </c>
      <c r="L185" s="272">
        <v>1830</v>
      </c>
      <c r="M185" s="272">
        <v>2.2659799999999999</v>
      </c>
    </row>
    <row r="186" spans="1:13">
      <c r="A186" s="296">
        <v>177</v>
      </c>
      <c r="B186" s="272" t="s">
        <v>169</v>
      </c>
      <c r="C186" s="272">
        <v>392.25</v>
      </c>
      <c r="D186" s="274">
        <v>392.7166666666667</v>
      </c>
      <c r="E186" s="274">
        <v>387.53333333333342</v>
      </c>
      <c r="F186" s="274">
        <v>382.81666666666672</v>
      </c>
      <c r="G186" s="274">
        <v>377.63333333333344</v>
      </c>
      <c r="H186" s="274">
        <v>397.43333333333339</v>
      </c>
      <c r="I186" s="274">
        <v>402.61666666666667</v>
      </c>
      <c r="J186" s="274">
        <v>407.33333333333337</v>
      </c>
      <c r="K186" s="272">
        <v>397.9</v>
      </c>
      <c r="L186" s="272">
        <v>388</v>
      </c>
      <c r="M186" s="272">
        <v>541.63507000000004</v>
      </c>
    </row>
    <row r="187" spans="1:13">
      <c r="A187" s="296">
        <v>178</v>
      </c>
      <c r="B187" s="272" t="s">
        <v>168</v>
      </c>
      <c r="C187" s="272">
        <v>66.7</v>
      </c>
      <c r="D187" s="274">
        <v>67.5</v>
      </c>
      <c r="E187" s="274">
        <v>65.25</v>
      </c>
      <c r="F187" s="274">
        <v>63.8</v>
      </c>
      <c r="G187" s="274">
        <v>61.55</v>
      </c>
      <c r="H187" s="274">
        <v>68.95</v>
      </c>
      <c r="I187" s="274">
        <v>71.2</v>
      </c>
      <c r="J187" s="274">
        <v>72.650000000000006</v>
      </c>
      <c r="K187" s="272">
        <v>69.75</v>
      </c>
      <c r="L187" s="272">
        <v>66.05</v>
      </c>
      <c r="M187" s="272">
        <v>1255.31414</v>
      </c>
    </row>
    <row r="188" spans="1:13">
      <c r="A188" s="296">
        <v>179</v>
      </c>
      <c r="B188" s="272" t="s">
        <v>175</v>
      </c>
      <c r="C188" s="272">
        <v>627.1</v>
      </c>
      <c r="D188" s="274">
        <v>624.25</v>
      </c>
      <c r="E188" s="274">
        <v>616.95000000000005</v>
      </c>
      <c r="F188" s="274">
        <v>606.80000000000007</v>
      </c>
      <c r="G188" s="274">
        <v>599.50000000000011</v>
      </c>
      <c r="H188" s="274">
        <v>634.4</v>
      </c>
      <c r="I188" s="274">
        <v>641.69999999999993</v>
      </c>
      <c r="J188" s="274">
        <v>651.84999999999991</v>
      </c>
      <c r="K188" s="272">
        <v>631.54999999999995</v>
      </c>
      <c r="L188" s="272">
        <v>614.1</v>
      </c>
      <c r="M188" s="272">
        <v>69.021619999999999</v>
      </c>
    </row>
    <row r="189" spans="1:13">
      <c r="A189" s="296">
        <v>180</v>
      </c>
      <c r="B189" s="272" t="s">
        <v>176</v>
      </c>
      <c r="C189" s="272">
        <v>526</v>
      </c>
      <c r="D189" s="274">
        <v>531.06666666666672</v>
      </c>
      <c r="E189" s="274">
        <v>517.13333333333344</v>
      </c>
      <c r="F189" s="274">
        <v>508.26666666666677</v>
      </c>
      <c r="G189" s="274">
        <v>494.33333333333348</v>
      </c>
      <c r="H189" s="274">
        <v>539.93333333333339</v>
      </c>
      <c r="I189" s="274">
        <v>553.86666666666656</v>
      </c>
      <c r="J189" s="274">
        <v>562.73333333333335</v>
      </c>
      <c r="K189" s="272">
        <v>545</v>
      </c>
      <c r="L189" s="272">
        <v>522.20000000000005</v>
      </c>
      <c r="M189" s="272">
        <v>42.169969999999999</v>
      </c>
    </row>
    <row r="190" spans="1:13">
      <c r="A190" s="296">
        <v>181</v>
      </c>
      <c r="B190" s="272" t="s">
        <v>276</v>
      </c>
      <c r="C190" s="272">
        <v>574.20000000000005</v>
      </c>
      <c r="D190" s="274">
        <v>576.06666666666672</v>
      </c>
      <c r="E190" s="274">
        <v>566.13333333333344</v>
      </c>
      <c r="F190" s="274">
        <v>558.06666666666672</v>
      </c>
      <c r="G190" s="274">
        <v>548.13333333333344</v>
      </c>
      <c r="H190" s="274">
        <v>584.13333333333344</v>
      </c>
      <c r="I190" s="274">
        <v>594.06666666666661</v>
      </c>
      <c r="J190" s="274">
        <v>602.13333333333344</v>
      </c>
      <c r="K190" s="272">
        <v>586</v>
      </c>
      <c r="L190" s="272">
        <v>568</v>
      </c>
      <c r="M190" s="272">
        <v>3.3075700000000001</v>
      </c>
    </row>
    <row r="191" spans="1:13">
      <c r="A191" s="296">
        <v>182</v>
      </c>
      <c r="B191" s="272" t="s">
        <v>189</v>
      </c>
      <c r="C191" s="272">
        <v>652.79999999999995</v>
      </c>
      <c r="D191" s="274">
        <v>649.29999999999995</v>
      </c>
      <c r="E191" s="274">
        <v>642.04999999999995</v>
      </c>
      <c r="F191" s="274">
        <v>631.29999999999995</v>
      </c>
      <c r="G191" s="274">
        <v>624.04999999999995</v>
      </c>
      <c r="H191" s="274">
        <v>660.05</v>
      </c>
      <c r="I191" s="274">
        <v>667.3</v>
      </c>
      <c r="J191" s="274">
        <v>678.05</v>
      </c>
      <c r="K191" s="272">
        <v>656.55</v>
      </c>
      <c r="L191" s="272">
        <v>638.54999999999995</v>
      </c>
      <c r="M191" s="272">
        <v>23.37229</v>
      </c>
    </row>
    <row r="192" spans="1:13">
      <c r="A192" s="296">
        <v>183</v>
      </c>
      <c r="B192" s="272" t="s">
        <v>178</v>
      </c>
      <c r="C192" s="272">
        <v>561.04999999999995</v>
      </c>
      <c r="D192" s="274">
        <v>563.81666666666661</v>
      </c>
      <c r="E192" s="274">
        <v>549.83333333333326</v>
      </c>
      <c r="F192" s="274">
        <v>538.61666666666667</v>
      </c>
      <c r="G192" s="274">
        <v>524.63333333333333</v>
      </c>
      <c r="H192" s="274">
        <v>575.03333333333319</v>
      </c>
      <c r="I192" s="274">
        <v>589.01666666666654</v>
      </c>
      <c r="J192" s="274">
        <v>600.23333333333312</v>
      </c>
      <c r="K192" s="272">
        <v>577.79999999999995</v>
      </c>
      <c r="L192" s="272">
        <v>552.6</v>
      </c>
      <c r="M192" s="272">
        <v>78.246880000000004</v>
      </c>
    </row>
    <row r="193" spans="1:13">
      <c r="A193" s="296">
        <v>184</v>
      </c>
      <c r="B193" s="272" t="s">
        <v>184</v>
      </c>
      <c r="C193" s="272">
        <v>3213.3</v>
      </c>
      <c r="D193" s="274">
        <v>3196.6666666666665</v>
      </c>
      <c r="E193" s="274">
        <v>3173.9333333333329</v>
      </c>
      <c r="F193" s="274">
        <v>3134.5666666666666</v>
      </c>
      <c r="G193" s="274">
        <v>3111.833333333333</v>
      </c>
      <c r="H193" s="274">
        <v>3236.0333333333328</v>
      </c>
      <c r="I193" s="274">
        <v>3258.7666666666664</v>
      </c>
      <c r="J193" s="274">
        <v>3298.1333333333328</v>
      </c>
      <c r="K193" s="272">
        <v>3219.4</v>
      </c>
      <c r="L193" s="272">
        <v>3157.3</v>
      </c>
      <c r="M193" s="272">
        <v>21.27983</v>
      </c>
    </row>
    <row r="194" spans="1:13">
      <c r="A194" s="296">
        <v>185</v>
      </c>
      <c r="B194" s="272" t="s">
        <v>807</v>
      </c>
      <c r="C194" s="272">
        <v>600.75</v>
      </c>
      <c r="D194" s="274">
        <v>601.33333333333337</v>
      </c>
      <c r="E194" s="274">
        <v>596.7166666666667</v>
      </c>
      <c r="F194" s="274">
        <v>592.68333333333328</v>
      </c>
      <c r="G194" s="274">
        <v>588.06666666666661</v>
      </c>
      <c r="H194" s="274">
        <v>605.36666666666679</v>
      </c>
      <c r="I194" s="274">
        <v>609.98333333333335</v>
      </c>
      <c r="J194" s="274">
        <v>614.01666666666688</v>
      </c>
      <c r="K194" s="272">
        <v>605.95000000000005</v>
      </c>
      <c r="L194" s="272">
        <v>597.29999999999995</v>
      </c>
      <c r="M194" s="272">
        <v>24.359069999999999</v>
      </c>
    </row>
    <row r="195" spans="1:13">
      <c r="A195" s="296">
        <v>186</v>
      </c>
      <c r="B195" s="272" t="s">
        <v>180</v>
      </c>
      <c r="C195" s="272">
        <v>328.9</v>
      </c>
      <c r="D195" s="274">
        <v>327.01666666666665</v>
      </c>
      <c r="E195" s="274">
        <v>321.38333333333333</v>
      </c>
      <c r="F195" s="274">
        <v>313.86666666666667</v>
      </c>
      <c r="G195" s="274">
        <v>308.23333333333335</v>
      </c>
      <c r="H195" s="274">
        <v>334.5333333333333</v>
      </c>
      <c r="I195" s="274">
        <v>340.16666666666663</v>
      </c>
      <c r="J195" s="274">
        <v>347.68333333333328</v>
      </c>
      <c r="K195" s="272">
        <v>332.65</v>
      </c>
      <c r="L195" s="272">
        <v>319.5</v>
      </c>
      <c r="M195" s="272">
        <v>934.66949</v>
      </c>
    </row>
    <row r="196" spans="1:13">
      <c r="A196" s="296">
        <v>187</v>
      </c>
      <c r="B196" s="263" t="s">
        <v>182</v>
      </c>
      <c r="C196" s="263">
        <v>88.1</v>
      </c>
      <c r="D196" s="303">
        <v>88.133333333333326</v>
      </c>
      <c r="E196" s="303">
        <v>86.316666666666649</v>
      </c>
      <c r="F196" s="303">
        <v>84.533333333333317</v>
      </c>
      <c r="G196" s="303">
        <v>82.71666666666664</v>
      </c>
      <c r="H196" s="303">
        <v>89.916666666666657</v>
      </c>
      <c r="I196" s="303">
        <v>91.73333333333332</v>
      </c>
      <c r="J196" s="303">
        <v>93.516666666666666</v>
      </c>
      <c r="K196" s="263">
        <v>89.95</v>
      </c>
      <c r="L196" s="263">
        <v>86.35</v>
      </c>
      <c r="M196" s="263">
        <v>570.56934000000001</v>
      </c>
    </row>
    <row r="197" spans="1:13">
      <c r="A197" s="296">
        <v>188</v>
      </c>
      <c r="B197" s="263" t="s">
        <v>183</v>
      </c>
      <c r="C197" s="263">
        <v>690.25</v>
      </c>
      <c r="D197" s="303">
        <v>698.26666666666677</v>
      </c>
      <c r="E197" s="303">
        <v>672.03333333333353</v>
      </c>
      <c r="F197" s="303">
        <v>653.81666666666672</v>
      </c>
      <c r="G197" s="303">
        <v>627.58333333333348</v>
      </c>
      <c r="H197" s="303">
        <v>716.48333333333358</v>
      </c>
      <c r="I197" s="303">
        <v>742.71666666666692</v>
      </c>
      <c r="J197" s="303">
        <v>760.93333333333362</v>
      </c>
      <c r="K197" s="263">
        <v>724.5</v>
      </c>
      <c r="L197" s="263">
        <v>680.05</v>
      </c>
      <c r="M197" s="263">
        <v>573.97919000000002</v>
      </c>
    </row>
    <row r="198" spans="1:13">
      <c r="A198" s="296">
        <v>189</v>
      </c>
      <c r="B198" s="263" t="s">
        <v>185</v>
      </c>
      <c r="C198" s="263">
        <v>974.9</v>
      </c>
      <c r="D198" s="303">
        <v>970.91666666666663</v>
      </c>
      <c r="E198" s="303">
        <v>961.58333333333326</v>
      </c>
      <c r="F198" s="303">
        <v>948.26666666666665</v>
      </c>
      <c r="G198" s="303">
        <v>938.93333333333328</v>
      </c>
      <c r="H198" s="303">
        <v>984.23333333333323</v>
      </c>
      <c r="I198" s="303">
        <v>993.56666666666649</v>
      </c>
      <c r="J198" s="303">
        <v>1006.8833333333332</v>
      </c>
      <c r="K198" s="263">
        <v>980.25</v>
      </c>
      <c r="L198" s="263">
        <v>957.6</v>
      </c>
      <c r="M198" s="263">
        <v>27.763010000000001</v>
      </c>
    </row>
    <row r="199" spans="1:13">
      <c r="A199" s="296">
        <v>190</v>
      </c>
      <c r="B199" s="263" t="s">
        <v>164</v>
      </c>
      <c r="C199" s="263">
        <v>928.1</v>
      </c>
      <c r="D199" s="303">
        <v>929.70000000000016</v>
      </c>
      <c r="E199" s="303">
        <v>913.35000000000036</v>
      </c>
      <c r="F199" s="303">
        <v>898.60000000000025</v>
      </c>
      <c r="G199" s="303">
        <v>882.25000000000045</v>
      </c>
      <c r="H199" s="303">
        <v>944.45000000000027</v>
      </c>
      <c r="I199" s="303">
        <v>960.8</v>
      </c>
      <c r="J199" s="303">
        <v>975.55000000000018</v>
      </c>
      <c r="K199" s="263">
        <v>946.05</v>
      </c>
      <c r="L199" s="263">
        <v>914.95</v>
      </c>
      <c r="M199" s="263">
        <v>10.24413</v>
      </c>
    </row>
    <row r="200" spans="1:13">
      <c r="A200" s="296">
        <v>191</v>
      </c>
      <c r="B200" s="263" t="s">
        <v>186</v>
      </c>
      <c r="C200" s="263">
        <v>1563.15</v>
      </c>
      <c r="D200" s="303">
        <v>1559.05</v>
      </c>
      <c r="E200" s="303">
        <v>1530.1</v>
      </c>
      <c r="F200" s="303">
        <v>1497.05</v>
      </c>
      <c r="G200" s="303">
        <v>1468.1</v>
      </c>
      <c r="H200" s="303">
        <v>1592.1</v>
      </c>
      <c r="I200" s="303">
        <v>1621.0500000000002</v>
      </c>
      <c r="J200" s="303">
        <v>1654.1</v>
      </c>
      <c r="K200" s="263">
        <v>1588</v>
      </c>
      <c r="L200" s="263">
        <v>1526</v>
      </c>
      <c r="M200" s="263">
        <v>21.25469</v>
      </c>
    </row>
    <row r="201" spans="1:13">
      <c r="A201" s="296">
        <v>192</v>
      </c>
      <c r="B201" s="263" t="s">
        <v>187</v>
      </c>
      <c r="C201" s="263">
        <v>2586.1</v>
      </c>
      <c r="D201" s="303">
        <v>2577.85</v>
      </c>
      <c r="E201" s="303">
        <v>2550.6999999999998</v>
      </c>
      <c r="F201" s="303">
        <v>2515.2999999999997</v>
      </c>
      <c r="G201" s="303">
        <v>2488.1499999999996</v>
      </c>
      <c r="H201" s="303">
        <v>2613.25</v>
      </c>
      <c r="I201" s="303">
        <v>2640.4000000000005</v>
      </c>
      <c r="J201" s="303">
        <v>2675.8</v>
      </c>
      <c r="K201" s="263">
        <v>2605</v>
      </c>
      <c r="L201" s="263">
        <v>2542.4499999999998</v>
      </c>
      <c r="M201" s="263">
        <v>8.7589400000000008</v>
      </c>
    </row>
    <row r="202" spans="1:13">
      <c r="A202" s="296">
        <v>193</v>
      </c>
      <c r="B202" s="263" t="s">
        <v>188</v>
      </c>
      <c r="C202" s="263">
        <v>330.5</v>
      </c>
      <c r="D202" s="303">
        <v>327.10000000000002</v>
      </c>
      <c r="E202" s="303">
        <v>318.50000000000006</v>
      </c>
      <c r="F202" s="303">
        <v>306.50000000000006</v>
      </c>
      <c r="G202" s="303">
        <v>297.90000000000009</v>
      </c>
      <c r="H202" s="303">
        <v>339.1</v>
      </c>
      <c r="I202" s="303">
        <v>347.69999999999993</v>
      </c>
      <c r="J202" s="303">
        <v>359.7</v>
      </c>
      <c r="K202" s="263">
        <v>335.7</v>
      </c>
      <c r="L202" s="263">
        <v>315.10000000000002</v>
      </c>
      <c r="M202" s="263">
        <v>36.923859999999998</v>
      </c>
    </row>
    <row r="203" spans="1:13">
      <c r="A203" s="296">
        <v>194</v>
      </c>
      <c r="B203" s="263" t="s">
        <v>511</v>
      </c>
      <c r="C203" s="263">
        <v>690.85</v>
      </c>
      <c r="D203" s="303">
        <v>686.61666666666667</v>
      </c>
      <c r="E203" s="303">
        <v>674.23333333333335</v>
      </c>
      <c r="F203" s="303">
        <v>657.61666666666667</v>
      </c>
      <c r="G203" s="303">
        <v>645.23333333333335</v>
      </c>
      <c r="H203" s="303">
        <v>703.23333333333335</v>
      </c>
      <c r="I203" s="303">
        <v>715.61666666666679</v>
      </c>
      <c r="J203" s="303">
        <v>732.23333333333335</v>
      </c>
      <c r="K203" s="263">
        <v>699</v>
      </c>
      <c r="L203" s="263">
        <v>670</v>
      </c>
      <c r="M203" s="263">
        <v>3.3647900000000002</v>
      </c>
    </row>
    <row r="204" spans="1:13">
      <c r="A204" s="296">
        <v>195</v>
      </c>
      <c r="B204" s="263" t="s">
        <v>194</v>
      </c>
      <c r="C204" s="263">
        <v>534.4</v>
      </c>
      <c r="D204" s="303">
        <v>537.76666666666665</v>
      </c>
      <c r="E204" s="303">
        <v>529.08333333333326</v>
      </c>
      <c r="F204" s="303">
        <v>523.76666666666665</v>
      </c>
      <c r="G204" s="303">
        <v>515.08333333333326</v>
      </c>
      <c r="H204" s="303">
        <v>543.08333333333326</v>
      </c>
      <c r="I204" s="303">
        <v>551.76666666666665</v>
      </c>
      <c r="J204" s="303">
        <v>557.08333333333326</v>
      </c>
      <c r="K204" s="263">
        <v>546.45000000000005</v>
      </c>
      <c r="L204" s="263">
        <v>532.45000000000005</v>
      </c>
      <c r="M204" s="263">
        <v>44.468580000000003</v>
      </c>
    </row>
    <row r="205" spans="1:13">
      <c r="A205" s="296">
        <v>196</v>
      </c>
      <c r="B205" s="263" t="s">
        <v>192</v>
      </c>
      <c r="C205" s="263">
        <v>6392.15</v>
      </c>
      <c r="D205" s="303">
        <v>6434.083333333333</v>
      </c>
      <c r="E205" s="303">
        <v>6279.1666666666661</v>
      </c>
      <c r="F205" s="303">
        <v>6166.1833333333334</v>
      </c>
      <c r="G205" s="303">
        <v>6011.2666666666664</v>
      </c>
      <c r="H205" s="303">
        <v>6547.0666666666657</v>
      </c>
      <c r="I205" s="303">
        <v>6701.9833333333318</v>
      </c>
      <c r="J205" s="303">
        <v>6814.9666666666653</v>
      </c>
      <c r="K205" s="263">
        <v>6589</v>
      </c>
      <c r="L205" s="263">
        <v>6321.1</v>
      </c>
      <c r="M205" s="263">
        <v>10.455109999999999</v>
      </c>
    </row>
    <row r="206" spans="1:13">
      <c r="A206" s="296">
        <v>197</v>
      </c>
      <c r="B206" s="263" t="s">
        <v>193</v>
      </c>
      <c r="C206" s="263">
        <v>33.65</v>
      </c>
      <c r="D206" s="303">
        <v>33.716666666666669</v>
      </c>
      <c r="E206" s="303">
        <v>33.333333333333336</v>
      </c>
      <c r="F206" s="303">
        <v>33.016666666666666</v>
      </c>
      <c r="G206" s="303">
        <v>32.633333333333333</v>
      </c>
      <c r="H206" s="303">
        <v>34.033333333333339</v>
      </c>
      <c r="I206" s="303">
        <v>34.416666666666664</v>
      </c>
      <c r="J206" s="303">
        <v>34.733333333333341</v>
      </c>
      <c r="K206" s="263">
        <v>34.1</v>
      </c>
      <c r="L206" s="263">
        <v>33.4</v>
      </c>
      <c r="M206" s="263">
        <v>73.656779999999998</v>
      </c>
    </row>
    <row r="207" spans="1:13">
      <c r="A207" s="296">
        <v>198</v>
      </c>
      <c r="B207" s="263" t="s">
        <v>190</v>
      </c>
      <c r="C207" s="263">
        <v>1255.95</v>
      </c>
      <c r="D207" s="303">
        <v>1254.3499999999999</v>
      </c>
      <c r="E207" s="303">
        <v>1227.6999999999998</v>
      </c>
      <c r="F207" s="303">
        <v>1199.4499999999998</v>
      </c>
      <c r="G207" s="303">
        <v>1172.7999999999997</v>
      </c>
      <c r="H207" s="303">
        <v>1282.5999999999999</v>
      </c>
      <c r="I207" s="303">
        <v>1309.25</v>
      </c>
      <c r="J207" s="303">
        <v>1337.5</v>
      </c>
      <c r="K207" s="263">
        <v>1281</v>
      </c>
      <c r="L207" s="263">
        <v>1226.0999999999999</v>
      </c>
      <c r="M207" s="263">
        <v>9.81419</v>
      </c>
    </row>
    <row r="208" spans="1:13">
      <c r="A208" s="296">
        <v>199</v>
      </c>
      <c r="B208" s="263" t="s">
        <v>141</v>
      </c>
      <c r="C208" s="263">
        <v>572.85</v>
      </c>
      <c r="D208" s="303">
        <v>570.29999999999995</v>
      </c>
      <c r="E208" s="303">
        <v>565.59999999999991</v>
      </c>
      <c r="F208" s="303">
        <v>558.34999999999991</v>
      </c>
      <c r="G208" s="303">
        <v>553.64999999999986</v>
      </c>
      <c r="H208" s="303">
        <v>577.54999999999995</v>
      </c>
      <c r="I208" s="303">
        <v>582.25</v>
      </c>
      <c r="J208" s="303">
        <v>589.5</v>
      </c>
      <c r="K208" s="263">
        <v>575</v>
      </c>
      <c r="L208" s="263">
        <v>563.04999999999995</v>
      </c>
      <c r="M208" s="263">
        <v>21.023579999999999</v>
      </c>
    </row>
    <row r="209" spans="1:13">
      <c r="A209" s="296">
        <v>200</v>
      </c>
      <c r="B209" s="263" t="s">
        <v>278</v>
      </c>
      <c r="C209" s="263">
        <v>224.7</v>
      </c>
      <c r="D209" s="303">
        <v>226.6</v>
      </c>
      <c r="E209" s="303">
        <v>220.35</v>
      </c>
      <c r="F209" s="303">
        <v>216</v>
      </c>
      <c r="G209" s="303">
        <v>209.75</v>
      </c>
      <c r="H209" s="303">
        <v>230.95</v>
      </c>
      <c r="I209" s="303">
        <v>237.2</v>
      </c>
      <c r="J209" s="303">
        <v>241.54999999999998</v>
      </c>
      <c r="K209" s="263">
        <v>232.85</v>
      </c>
      <c r="L209" s="263">
        <v>222.25</v>
      </c>
      <c r="M209" s="263">
        <v>4.9653099999999997</v>
      </c>
    </row>
    <row r="210" spans="1:13">
      <c r="A210" s="296">
        <v>201</v>
      </c>
      <c r="B210" s="263" t="s">
        <v>523</v>
      </c>
      <c r="C210" s="263">
        <v>890.95</v>
      </c>
      <c r="D210" s="303">
        <v>893.80000000000007</v>
      </c>
      <c r="E210" s="303">
        <v>877.60000000000014</v>
      </c>
      <c r="F210" s="303">
        <v>864.25000000000011</v>
      </c>
      <c r="G210" s="303">
        <v>848.05000000000018</v>
      </c>
      <c r="H210" s="303">
        <v>907.15000000000009</v>
      </c>
      <c r="I210" s="303">
        <v>923.35000000000014</v>
      </c>
      <c r="J210" s="303">
        <v>936.7</v>
      </c>
      <c r="K210" s="263">
        <v>910</v>
      </c>
      <c r="L210" s="263">
        <v>880.45</v>
      </c>
      <c r="M210" s="263">
        <v>1.9396899999999999</v>
      </c>
    </row>
    <row r="211" spans="1:13">
      <c r="A211" s="296">
        <v>202</v>
      </c>
      <c r="B211" s="263" t="s">
        <v>118</v>
      </c>
      <c r="C211" s="263">
        <v>11.9</v>
      </c>
      <c r="D211" s="303">
        <v>11.9</v>
      </c>
      <c r="E211" s="303">
        <v>11.700000000000001</v>
      </c>
      <c r="F211" s="303">
        <v>11.5</v>
      </c>
      <c r="G211" s="303">
        <v>11.3</v>
      </c>
      <c r="H211" s="303">
        <v>12.100000000000001</v>
      </c>
      <c r="I211" s="303">
        <v>12.3</v>
      </c>
      <c r="J211" s="303">
        <v>12.500000000000002</v>
      </c>
      <c r="K211" s="263">
        <v>12.1</v>
      </c>
      <c r="L211" s="263">
        <v>11.7</v>
      </c>
      <c r="M211" s="263">
        <v>1272.1019899999999</v>
      </c>
    </row>
    <row r="212" spans="1:13">
      <c r="A212" s="296">
        <v>203</v>
      </c>
      <c r="B212" s="263" t="s">
        <v>196</v>
      </c>
      <c r="C212" s="263">
        <v>1091.05</v>
      </c>
      <c r="D212" s="303">
        <v>1081.3499999999999</v>
      </c>
      <c r="E212" s="303">
        <v>1066.5999999999999</v>
      </c>
      <c r="F212" s="303">
        <v>1042.1500000000001</v>
      </c>
      <c r="G212" s="303">
        <v>1027.4000000000001</v>
      </c>
      <c r="H212" s="303">
        <v>1105.7999999999997</v>
      </c>
      <c r="I212" s="303">
        <v>1120.5499999999997</v>
      </c>
      <c r="J212" s="303">
        <v>1144.9999999999995</v>
      </c>
      <c r="K212" s="263">
        <v>1096.0999999999999</v>
      </c>
      <c r="L212" s="263">
        <v>1056.9000000000001</v>
      </c>
      <c r="M212" s="263">
        <v>36.763829999999999</v>
      </c>
    </row>
    <row r="213" spans="1:13">
      <c r="A213" s="296">
        <v>204</v>
      </c>
      <c r="B213" s="263" t="s">
        <v>529</v>
      </c>
      <c r="C213" s="263">
        <v>2472.6</v>
      </c>
      <c r="D213" s="303">
        <v>2431.3666666666668</v>
      </c>
      <c r="E213" s="303">
        <v>2374.7333333333336</v>
      </c>
      <c r="F213" s="303">
        <v>2276.8666666666668</v>
      </c>
      <c r="G213" s="303">
        <v>2220.2333333333336</v>
      </c>
      <c r="H213" s="303">
        <v>2529.2333333333336</v>
      </c>
      <c r="I213" s="303">
        <v>2585.8666666666668</v>
      </c>
      <c r="J213" s="303">
        <v>2683.7333333333336</v>
      </c>
      <c r="K213" s="263">
        <v>2488</v>
      </c>
      <c r="L213" s="263">
        <v>2333.5</v>
      </c>
      <c r="M213" s="263">
        <v>5.3991600000000002</v>
      </c>
    </row>
    <row r="214" spans="1:13">
      <c r="A214" s="296">
        <v>205</v>
      </c>
      <c r="B214" s="263" t="s">
        <v>197</v>
      </c>
      <c r="C214" s="303">
        <v>439</v>
      </c>
      <c r="D214" s="303">
        <v>439.38333333333338</v>
      </c>
      <c r="E214" s="303">
        <v>434.61666666666679</v>
      </c>
      <c r="F214" s="303">
        <v>430.23333333333341</v>
      </c>
      <c r="G214" s="303">
        <v>425.46666666666681</v>
      </c>
      <c r="H214" s="303">
        <v>443.76666666666677</v>
      </c>
      <c r="I214" s="303">
        <v>448.5333333333333</v>
      </c>
      <c r="J214" s="303">
        <v>452.91666666666674</v>
      </c>
      <c r="K214" s="303">
        <v>444.15</v>
      </c>
      <c r="L214" s="303">
        <v>435</v>
      </c>
      <c r="M214" s="303">
        <v>106.07735</v>
      </c>
    </row>
    <row r="215" spans="1:13">
      <c r="A215" s="296">
        <v>206</v>
      </c>
      <c r="B215" s="263" t="s">
        <v>198</v>
      </c>
      <c r="C215" s="303">
        <v>16.399999999999999</v>
      </c>
      <c r="D215" s="303">
        <v>16.466666666666665</v>
      </c>
      <c r="E215" s="303">
        <v>16.233333333333331</v>
      </c>
      <c r="F215" s="303">
        <v>16.066666666666666</v>
      </c>
      <c r="G215" s="303">
        <v>15.833333333333332</v>
      </c>
      <c r="H215" s="303">
        <v>16.633333333333329</v>
      </c>
      <c r="I215" s="303">
        <v>16.866666666666664</v>
      </c>
      <c r="J215" s="303">
        <v>17.033333333333328</v>
      </c>
      <c r="K215" s="303">
        <v>16.7</v>
      </c>
      <c r="L215" s="303">
        <v>16.3</v>
      </c>
      <c r="M215" s="303">
        <v>801.83507999999995</v>
      </c>
    </row>
    <row r="216" spans="1:13">
      <c r="A216" s="296">
        <v>207</v>
      </c>
      <c r="B216" s="263" t="s">
        <v>199</v>
      </c>
      <c r="C216" s="303">
        <v>217.25</v>
      </c>
      <c r="D216" s="303">
        <v>217.51666666666665</v>
      </c>
      <c r="E216" s="303">
        <v>214.73333333333329</v>
      </c>
      <c r="F216" s="303">
        <v>212.21666666666664</v>
      </c>
      <c r="G216" s="303">
        <v>209.43333333333328</v>
      </c>
      <c r="H216" s="303">
        <v>220.0333333333333</v>
      </c>
      <c r="I216" s="303">
        <v>222.81666666666666</v>
      </c>
      <c r="J216" s="303">
        <v>225.33333333333331</v>
      </c>
      <c r="K216" s="303">
        <v>220.3</v>
      </c>
      <c r="L216" s="303">
        <v>215</v>
      </c>
      <c r="M216" s="303">
        <v>170.69195999999999</v>
      </c>
    </row>
    <row r="217" spans="1:13">
      <c r="A217" s="296"/>
      <c r="B217" s="26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</row>
    <row r="218" spans="1:13">
      <c r="A218" s="38"/>
      <c r="B218" s="287"/>
      <c r="C218" s="286"/>
      <c r="D218" s="286"/>
      <c r="E218" s="286"/>
      <c r="F218" s="286"/>
      <c r="G218" s="286"/>
      <c r="H218" s="286"/>
      <c r="I218" s="286"/>
      <c r="J218" s="286"/>
      <c r="K218" s="286"/>
      <c r="L218" s="307"/>
      <c r="M218" s="13"/>
    </row>
    <row r="219" spans="1:13">
      <c r="A219" s="38"/>
      <c r="B219" s="13"/>
      <c r="C219" s="286"/>
      <c r="D219" s="286"/>
      <c r="E219" s="286"/>
      <c r="F219" s="286"/>
      <c r="G219" s="286"/>
      <c r="H219" s="286"/>
      <c r="I219" s="286"/>
      <c r="J219" s="286"/>
      <c r="K219" s="286"/>
      <c r="L219" s="307"/>
      <c r="M219" s="13"/>
    </row>
    <row r="220" spans="1:13">
      <c r="A220" s="38"/>
      <c r="B220" s="13"/>
      <c r="C220" s="286"/>
      <c r="D220" s="286"/>
      <c r="E220" s="286"/>
      <c r="F220" s="286"/>
      <c r="G220" s="286"/>
      <c r="H220" s="286"/>
      <c r="I220" s="286"/>
      <c r="J220" s="286"/>
      <c r="K220" s="286"/>
      <c r="L220" s="307"/>
      <c r="M220" s="13"/>
    </row>
    <row r="221" spans="1:13">
      <c r="A221" s="304" t="s">
        <v>280</v>
      </c>
      <c r="B221" s="13"/>
      <c r="C221" s="286"/>
      <c r="D221" s="286"/>
      <c r="E221" s="286"/>
      <c r="F221" s="286"/>
      <c r="G221" s="286"/>
      <c r="H221" s="286"/>
      <c r="I221" s="286"/>
      <c r="J221" s="286"/>
      <c r="K221" s="286"/>
      <c r="L221" s="307"/>
      <c r="M221" s="13"/>
    </row>
    <row r="222" spans="1:13">
      <c r="B222" s="13"/>
      <c r="C222" s="286"/>
      <c r="D222" s="286"/>
      <c r="E222" s="286"/>
      <c r="F222" s="286"/>
      <c r="G222" s="286"/>
      <c r="H222" s="286"/>
      <c r="I222" s="286"/>
      <c r="J222" s="286"/>
      <c r="K222" s="286"/>
      <c r="L222" s="307"/>
      <c r="M222" s="13"/>
    </row>
    <row r="223" spans="1:13">
      <c r="B223" s="13"/>
      <c r="C223" s="286"/>
      <c r="D223" s="286"/>
      <c r="E223" s="286"/>
      <c r="F223" s="286"/>
      <c r="G223" s="286"/>
      <c r="H223" s="286"/>
      <c r="I223" s="286"/>
      <c r="J223" s="286"/>
      <c r="K223" s="286"/>
      <c r="L223" s="307"/>
      <c r="M223" s="13"/>
    </row>
    <row r="224" spans="1:13">
      <c r="A224" s="305" t="s">
        <v>281</v>
      </c>
      <c r="B224" s="13"/>
      <c r="C224" s="286"/>
      <c r="D224" s="286"/>
      <c r="E224" s="286"/>
      <c r="F224" s="286"/>
      <c r="G224" s="286"/>
      <c r="H224" s="286"/>
      <c r="I224" s="286"/>
      <c r="J224" s="286"/>
      <c r="K224" s="286"/>
      <c r="L224" s="307"/>
      <c r="M224" s="13"/>
    </row>
    <row r="225" spans="1:15">
      <c r="A225" s="306"/>
      <c r="B225" s="13"/>
      <c r="C225" s="286"/>
      <c r="D225" s="286"/>
      <c r="E225" s="286"/>
      <c r="F225" s="286"/>
      <c r="G225" s="286"/>
      <c r="H225" s="286"/>
      <c r="I225" s="286"/>
      <c r="J225" s="286"/>
      <c r="K225" s="286"/>
      <c r="L225" s="307"/>
      <c r="M225" s="13"/>
    </row>
    <row r="226" spans="1:15">
      <c r="A226" s="290" t="s">
        <v>282</v>
      </c>
      <c r="B226" s="13"/>
      <c r="C226" s="286"/>
      <c r="D226" s="286"/>
      <c r="E226" s="286"/>
      <c r="F226" s="286"/>
      <c r="G226" s="286"/>
      <c r="H226" s="286"/>
      <c r="I226" s="286"/>
      <c r="J226" s="286"/>
      <c r="K226" s="286"/>
      <c r="L226" s="307"/>
      <c r="M226" s="13"/>
    </row>
    <row r="227" spans="1:15">
      <c r="A227" s="291" t="s">
        <v>200</v>
      </c>
      <c r="B227" s="13"/>
      <c r="C227" s="286"/>
      <c r="D227" s="286"/>
      <c r="E227" s="286"/>
      <c r="F227" s="286"/>
      <c r="G227" s="286"/>
      <c r="H227" s="286"/>
      <c r="I227" s="286"/>
      <c r="J227" s="286"/>
      <c r="K227" s="286"/>
      <c r="L227" s="307"/>
      <c r="M227" s="13"/>
      <c r="N227" s="13"/>
      <c r="O227" s="13"/>
    </row>
    <row r="228" spans="1:15">
      <c r="A228" s="291" t="s">
        <v>201</v>
      </c>
      <c r="B228" s="13"/>
      <c r="C228" s="286"/>
      <c r="D228" s="286"/>
      <c r="E228" s="286"/>
      <c r="F228" s="286"/>
      <c r="G228" s="286"/>
      <c r="H228" s="286"/>
      <c r="I228" s="286"/>
      <c r="J228" s="286"/>
      <c r="K228" s="286"/>
      <c r="L228" s="307"/>
      <c r="M228" s="13"/>
      <c r="N228" s="13"/>
      <c r="O228" s="13"/>
    </row>
    <row r="229" spans="1:15">
      <c r="A229" s="291" t="s">
        <v>202</v>
      </c>
      <c r="B229" s="13"/>
      <c r="C229" s="288"/>
      <c r="D229" s="288"/>
      <c r="E229" s="288"/>
      <c r="F229" s="288"/>
      <c r="G229" s="288"/>
      <c r="H229" s="288"/>
      <c r="I229" s="288"/>
      <c r="J229" s="288"/>
      <c r="K229" s="288"/>
      <c r="L229" s="307"/>
      <c r="M229" s="13"/>
      <c r="N229" s="13"/>
      <c r="O229" s="13"/>
    </row>
    <row r="230" spans="1:15">
      <c r="A230" s="291" t="s">
        <v>203</v>
      </c>
      <c r="B230" s="13"/>
      <c r="C230" s="286"/>
      <c r="D230" s="286"/>
      <c r="E230" s="286"/>
      <c r="F230" s="286"/>
      <c r="G230" s="286"/>
      <c r="H230" s="286"/>
      <c r="I230" s="286"/>
      <c r="J230" s="286"/>
      <c r="K230" s="286"/>
      <c r="L230" s="307"/>
      <c r="M230" s="13"/>
      <c r="N230" s="13"/>
      <c r="O230" s="13"/>
    </row>
    <row r="231" spans="1:15">
      <c r="A231" s="291" t="s">
        <v>204</v>
      </c>
      <c r="B231" s="13"/>
      <c r="C231" s="286"/>
      <c r="D231" s="286"/>
      <c r="E231" s="286"/>
      <c r="F231" s="286"/>
      <c r="G231" s="286"/>
      <c r="H231" s="286"/>
      <c r="I231" s="286"/>
      <c r="J231" s="286"/>
      <c r="K231" s="286"/>
      <c r="L231" s="307"/>
      <c r="M231" s="13"/>
      <c r="N231" s="13"/>
      <c r="O231" s="13"/>
    </row>
    <row r="232" spans="1:15">
      <c r="A232" s="292"/>
      <c r="B232" s="13"/>
      <c r="C232" s="286"/>
      <c r="D232" s="286"/>
      <c r="E232" s="286"/>
      <c r="F232" s="286"/>
      <c r="G232" s="286"/>
      <c r="H232" s="286"/>
      <c r="I232" s="286"/>
      <c r="J232" s="286"/>
      <c r="K232" s="286"/>
      <c r="L232" s="307"/>
      <c r="M232" s="13"/>
      <c r="N232" s="13"/>
      <c r="O232" s="13"/>
    </row>
    <row r="233" spans="1:15">
      <c r="A233" s="13"/>
      <c r="B233" s="13"/>
      <c r="C233" s="286"/>
      <c r="D233" s="286"/>
      <c r="E233" s="286"/>
      <c r="F233" s="286"/>
      <c r="G233" s="286"/>
      <c r="H233" s="286"/>
      <c r="I233" s="286"/>
      <c r="J233" s="286"/>
      <c r="K233" s="286"/>
      <c r="L233" s="307"/>
      <c r="M233" s="13"/>
      <c r="N233" s="13"/>
      <c r="O233" s="13"/>
    </row>
    <row r="234" spans="1:15">
      <c r="A234" s="13"/>
      <c r="B234" s="13"/>
      <c r="C234" s="286"/>
      <c r="D234" s="286"/>
      <c r="E234" s="286"/>
      <c r="F234" s="286"/>
      <c r="G234" s="286"/>
      <c r="H234" s="286"/>
      <c r="I234" s="286"/>
      <c r="J234" s="286"/>
      <c r="K234" s="286"/>
      <c r="L234" s="307"/>
      <c r="M234" s="13"/>
      <c r="N234" s="13"/>
      <c r="O234" s="13"/>
    </row>
    <row r="235" spans="1:15">
      <c r="A235" s="13"/>
      <c r="B235" s="13"/>
      <c r="C235" s="286"/>
      <c r="D235" s="286"/>
      <c r="E235" s="286"/>
      <c r="F235" s="286"/>
      <c r="G235" s="286"/>
      <c r="H235" s="286"/>
      <c r="I235" s="286"/>
      <c r="J235" s="286"/>
      <c r="K235" s="286"/>
      <c r="L235" s="307"/>
      <c r="M235" s="13"/>
      <c r="N235" s="13"/>
      <c r="O235" s="13"/>
    </row>
    <row r="236" spans="1:15">
      <c r="A236" s="13"/>
      <c r="B236" s="13"/>
      <c r="C236" s="286"/>
      <c r="D236" s="286"/>
      <c r="E236" s="286"/>
      <c r="F236" s="286"/>
      <c r="G236" s="286"/>
      <c r="H236" s="286"/>
      <c r="I236" s="286"/>
      <c r="J236" s="286"/>
      <c r="K236" s="286"/>
      <c r="L236" s="307"/>
      <c r="M236" s="13"/>
      <c r="N236" s="13"/>
      <c r="O236" s="13"/>
    </row>
    <row r="237" spans="1:15">
      <c r="A237" s="266" t="s">
        <v>205</v>
      </c>
      <c r="B237" s="13"/>
      <c r="C237" s="286"/>
      <c r="D237" s="286"/>
      <c r="E237" s="286"/>
      <c r="F237" s="286"/>
      <c r="G237" s="286"/>
      <c r="H237" s="286"/>
      <c r="I237" s="286"/>
      <c r="J237" s="286"/>
      <c r="K237" s="286"/>
      <c r="L237" s="307"/>
      <c r="M237" s="13"/>
      <c r="N237" s="13"/>
      <c r="O237" s="13"/>
    </row>
    <row r="238" spans="1:15">
      <c r="A238" s="289" t="s">
        <v>206</v>
      </c>
      <c r="B238" s="13"/>
      <c r="C238" s="286"/>
      <c r="D238" s="286"/>
      <c r="E238" s="286"/>
      <c r="F238" s="286"/>
      <c r="G238" s="286"/>
      <c r="H238" s="286"/>
      <c r="I238" s="286"/>
      <c r="J238" s="286"/>
      <c r="K238" s="286"/>
      <c r="L238" s="307"/>
      <c r="M238" s="13"/>
    </row>
    <row r="239" spans="1:15">
      <c r="A239" s="289" t="s">
        <v>207</v>
      </c>
      <c r="B239" s="13"/>
      <c r="C239" s="286"/>
      <c r="D239" s="286"/>
      <c r="E239" s="286"/>
      <c r="F239" s="286"/>
      <c r="G239" s="286"/>
      <c r="H239" s="286"/>
      <c r="I239" s="286"/>
      <c r="J239" s="286"/>
      <c r="K239" s="286"/>
      <c r="L239" s="307"/>
      <c r="M239" s="13"/>
    </row>
    <row r="240" spans="1:15">
      <c r="A240" s="289" t="s">
        <v>208</v>
      </c>
      <c r="B240" s="13"/>
      <c r="C240" s="286"/>
      <c r="D240" s="286"/>
      <c r="E240" s="286"/>
      <c r="F240" s="286"/>
      <c r="G240" s="286"/>
      <c r="H240" s="286"/>
      <c r="I240" s="286"/>
      <c r="J240" s="286"/>
      <c r="K240" s="286"/>
      <c r="L240" s="307"/>
      <c r="M240" s="13"/>
    </row>
    <row r="241" spans="1:13">
      <c r="A241" s="293" t="s">
        <v>209</v>
      </c>
      <c r="B241" s="13"/>
      <c r="C241" s="286"/>
      <c r="D241" s="286"/>
      <c r="E241" s="286"/>
      <c r="F241" s="286"/>
      <c r="G241" s="286"/>
      <c r="H241" s="286"/>
      <c r="I241" s="286"/>
      <c r="J241" s="286"/>
      <c r="K241" s="286"/>
      <c r="L241" s="307"/>
      <c r="M241" s="13"/>
    </row>
    <row r="242" spans="1:13">
      <c r="A242" s="293" t="s">
        <v>210</v>
      </c>
      <c r="B242" s="13"/>
      <c r="C242" s="286"/>
      <c r="D242" s="286"/>
      <c r="E242" s="286"/>
      <c r="F242" s="286"/>
      <c r="G242" s="286"/>
      <c r="H242" s="286"/>
      <c r="I242" s="286"/>
      <c r="J242" s="286"/>
      <c r="K242" s="286"/>
      <c r="L242" s="307"/>
      <c r="M242" s="13"/>
    </row>
    <row r="243" spans="1:13">
      <c r="A243" s="293" t="s">
        <v>211</v>
      </c>
      <c r="B243" s="13"/>
      <c r="C243" s="286"/>
      <c r="D243" s="286"/>
      <c r="E243" s="286"/>
      <c r="F243" s="286"/>
      <c r="G243" s="286"/>
      <c r="H243" s="286"/>
      <c r="I243" s="286"/>
      <c r="J243" s="286"/>
      <c r="K243" s="286"/>
      <c r="L243" s="307"/>
      <c r="M243" s="13"/>
    </row>
    <row r="244" spans="1:13">
      <c r="A244" s="293" t="s">
        <v>212</v>
      </c>
      <c r="B244" s="13"/>
      <c r="C244" s="286"/>
      <c r="D244" s="286"/>
      <c r="E244" s="286"/>
      <c r="F244" s="286"/>
      <c r="G244" s="286"/>
      <c r="H244" s="286"/>
      <c r="I244" s="286"/>
      <c r="J244" s="286"/>
      <c r="K244" s="286"/>
      <c r="L244" s="307"/>
      <c r="M244" s="13"/>
    </row>
    <row r="245" spans="1:13">
      <c r="A245" s="293" t="s">
        <v>213</v>
      </c>
      <c r="B245" s="13"/>
      <c r="C245" s="286"/>
      <c r="D245" s="286"/>
      <c r="E245" s="286"/>
      <c r="F245" s="286"/>
      <c r="G245" s="286"/>
      <c r="H245" s="286"/>
      <c r="I245" s="286"/>
      <c r="J245" s="286"/>
      <c r="K245" s="286"/>
      <c r="L245" s="307"/>
      <c r="M245" s="13"/>
    </row>
    <row r="246" spans="1:13">
      <c r="A246" s="293" t="s">
        <v>214</v>
      </c>
      <c r="B246" s="13"/>
      <c r="C246" s="288"/>
      <c r="D246" s="288"/>
      <c r="E246" s="288"/>
      <c r="F246" s="288"/>
      <c r="G246" s="288"/>
      <c r="H246" s="288"/>
      <c r="I246" s="288"/>
      <c r="J246" s="288"/>
      <c r="K246" s="288"/>
      <c r="L246" s="307"/>
      <c r="M246" s="13"/>
    </row>
    <row r="247" spans="1:13">
      <c r="B247" s="13"/>
      <c r="C247" s="286"/>
      <c r="D247" s="286"/>
      <c r="E247" s="286"/>
      <c r="F247" s="286"/>
      <c r="G247" s="286"/>
      <c r="H247" s="286"/>
      <c r="I247" s="286"/>
      <c r="J247" s="286"/>
      <c r="K247" s="286"/>
      <c r="L247" s="307"/>
      <c r="M247" s="13"/>
    </row>
    <row r="248" spans="1:13">
      <c r="B248" s="13"/>
      <c r="C248" s="286"/>
      <c r="D248" s="286"/>
      <c r="E248" s="286"/>
      <c r="F248" s="286"/>
      <c r="G248" s="286"/>
      <c r="H248" s="286"/>
      <c r="I248" s="286"/>
      <c r="J248" s="286"/>
      <c r="K248" s="286"/>
      <c r="L248" s="307"/>
      <c r="M248" s="13"/>
    </row>
    <row r="249" spans="1:13">
      <c r="B249" s="13"/>
      <c r="C249" s="286"/>
      <c r="D249" s="286"/>
      <c r="E249" s="286"/>
      <c r="F249" s="286"/>
      <c r="G249" s="286"/>
      <c r="H249" s="286"/>
      <c r="I249" s="286"/>
      <c r="J249" s="286"/>
      <c r="K249" s="286"/>
      <c r="L249" s="307"/>
      <c r="M249" s="13"/>
    </row>
    <row r="250" spans="1:13">
      <c r="B250" s="13"/>
      <c r="C250" s="286"/>
      <c r="D250" s="286"/>
      <c r="E250" s="286"/>
      <c r="F250" s="286"/>
      <c r="G250" s="286"/>
      <c r="H250" s="286"/>
      <c r="I250" s="286"/>
      <c r="J250" s="286"/>
      <c r="K250" s="286"/>
      <c r="L250" s="307"/>
      <c r="M250" s="13"/>
    </row>
    <row r="251" spans="1:13">
      <c r="B251" s="13"/>
      <c r="C251" s="286"/>
      <c r="D251" s="286"/>
      <c r="E251" s="286"/>
      <c r="F251" s="286"/>
      <c r="G251" s="286"/>
      <c r="H251" s="286"/>
      <c r="I251" s="286"/>
      <c r="J251" s="286"/>
      <c r="K251" s="286"/>
      <c r="L251" s="307"/>
      <c r="M251" s="13"/>
    </row>
    <row r="252" spans="1:13">
      <c r="B252" s="13"/>
      <c r="C252" s="286"/>
      <c r="D252" s="286"/>
      <c r="E252" s="286"/>
      <c r="F252" s="286"/>
      <c r="G252" s="286"/>
      <c r="H252" s="286"/>
      <c r="I252" s="286"/>
      <c r="J252" s="286"/>
      <c r="K252" s="286"/>
      <c r="L252" s="307"/>
      <c r="M252" s="13"/>
    </row>
    <row r="253" spans="1:13">
      <c r="B253" s="13"/>
      <c r="C253" s="286"/>
      <c r="D253" s="286"/>
      <c r="E253" s="286"/>
      <c r="F253" s="286"/>
      <c r="G253" s="286"/>
      <c r="H253" s="286"/>
      <c r="I253" s="286"/>
      <c r="J253" s="286"/>
      <c r="K253" s="286"/>
      <c r="L253" s="307"/>
      <c r="M253" s="13"/>
    </row>
    <row r="254" spans="1:13">
      <c r="B254" s="13"/>
      <c r="C254" s="286"/>
      <c r="D254" s="286"/>
      <c r="E254" s="286"/>
      <c r="F254" s="286"/>
      <c r="G254" s="286"/>
      <c r="H254" s="286"/>
      <c r="I254" s="286"/>
      <c r="J254" s="286"/>
      <c r="K254" s="286"/>
      <c r="L254" s="307"/>
      <c r="M254" s="13"/>
    </row>
    <row r="255" spans="1:13">
      <c r="B255" s="13"/>
      <c r="C255" s="286"/>
      <c r="D255" s="286"/>
      <c r="E255" s="286"/>
      <c r="F255" s="286"/>
      <c r="G255" s="286"/>
      <c r="H255" s="286"/>
      <c r="I255" s="286"/>
      <c r="J255" s="286"/>
      <c r="K255" s="286"/>
      <c r="L255" s="307"/>
      <c r="M255" s="13"/>
    </row>
    <row r="256" spans="1:13">
      <c r="B256" s="13"/>
      <c r="C256" s="286"/>
      <c r="D256" s="286"/>
      <c r="E256" s="286"/>
      <c r="F256" s="286"/>
      <c r="G256" s="286"/>
      <c r="H256" s="286"/>
      <c r="I256" s="286"/>
      <c r="J256" s="286"/>
      <c r="K256" s="286"/>
      <c r="L256" s="307"/>
      <c r="M256" s="13"/>
    </row>
    <row r="257" spans="2:13">
      <c r="B257" s="13"/>
      <c r="C257" s="286"/>
      <c r="D257" s="286"/>
      <c r="E257" s="286"/>
      <c r="F257" s="286"/>
      <c r="G257" s="286"/>
      <c r="H257" s="286"/>
      <c r="I257" s="286"/>
      <c r="J257" s="286"/>
      <c r="K257" s="286"/>
      <c r="L257" s="307"/>
      <c r="M257" s="13"/>
    </row>
    <row r="258" spans="2:13">
      <c r="B258" s="13"/>
      <c r="C258" s="286"/>
      <c r="D258" s="286"/>
      <c r="E258" s="286"/>
      <c r="F258" s="286"/>
      <c r="G258" s="286"/>
      <c r="H258" s="286"/>
      <c r="I258" s="286"/>
      <c r="J258" s="286"/>
      <c r="K258" s="286"/>
      <c r="L258" s="307"/>
      <c r="M258" s="13"/>
    </row>
    <row r="259" spans="2:13">
      <c r="B259" s="13"/>
      <c r="C259" s="286"/>
      <c r="D259" s="286"/>
      <c r="E259" s="286"/>
      <c r="F259" s="286"/>
      <c r="G259" s="286"/>
      <c r="H259" s="286"/>
      <c r="I259" s="286"/>
      <c r="J259" s="286"/>
      <c r="K259" s="286"/>
      <c r="L259" s="307"/>
      <c r="M259" s="13"/>
    </row>
    <row r="260" spans="2:13">
      <c r="B260" s="13"/>
      <c r="C260" s="286"/>
      <c r="D260" s="286"/>
      <c r="E260" s="286"/>
      <c r="F260" s="286"/>
      <c r="G260" s="286"/>
      <c r="H260" s="286"/>
      <c r="I260" s="286"/>
      <c r="J260" s="286"/>
      <c r="K260" s="286"/>
      <c r="L260" s="307"/>
      <c r="M260" s="13"/>
    </row>
    <row r="261" spans="2:13">
      <c r="B261" s="13"/>
      <c r="C261" s="286"/>
      <c r="D261" s="286"/>
      <c r="E261" s="286"/>
      <c r="F261" s="286"/>
      <c r="G261" s="286"/>
      <c r="H261" s="286"/>
      <c r="I261" s="286"/>
      <c r="J261" s="286"/>
      <c r="K261" s="286"/>
      <c r="L261" s="307"/>
      <c r="M261" s="13"/>
    </row>
    <row r="262" spans="2:13">
      <c r="B262" s="13"/>
      <c r="C262" s="286"/>
      <c r="D262" s="286"/>
      <c r="E262" s="286"/>
      <c r="F262" s="286"/>
      <c r="G262" s="286"/>
      <c r="H262" s="286"/>
      <c r="I262" s="286"/>
      <c r="J262" s="286"/>
      <c r="K262" s="286"/>
      <c r="L262" s="307"/>
      <c r="M262" s="13"/>
    </row>
    <row r="263" spans="2:13">
      <c r="B263" s="13"/>
      <c r="C263" s="286"/>
      <c r="D263" s="286"/>
      <c r="E263" s="286"/>
      <c r="F263" s="286"/>
      <c r="G263" s="286"/>
      <c r="H263" s="286"/>
      <c r="I263" s="286"/>
      <c r="J263" s="286"/>
      <c r="K263" s="286"/>
      <c r="L263" s="307"/>
      <c r="M263" s="13"/>
    </row>
    <row r="264" spans="2:13">
      <c r="B264" s="13"/>
      <c r="C264" s="286"/>
      <c r="D264" s="286"/>
      <c r="E264" s="286"/>
      <c r="F264" s="286"/>
      <c r="G264" s="286"/>
      <c r="H264" s="286"/>
      <c r="I264" s="286"/>
      <c r="J264" s="286"/>
      <c r="K264" s="286"/>
      <c r="L264" s="307"/>
      <c r="M264" s="13"/>
    </row>
    <row r="265" spans="2:13">
      <c r="B265" s="13"/>
      <c r="C265" s="286"/>
      <c r="D265" s="286"/>
      <c r="E265" s="286"/>
      <c r="F265" s="286"/>
      <c r="G265" s="286"/>
      <c r="H265" s="286"/>
      <c r="I265" s="286"/>
      <c r="J265" s="286"/>
      <c r="K265" s="286"/>
      <c r="L265" s="307"/>
      <c r="M265" s="13"/>
    </row>
    <row r="266" spans="2:13">
      <c r="B266" s="13"/>
      <c r="C266" s="286"/>
      <c r="D266" s="286"/>
      <c r="E266" s="286"/>
      <c r="F266" s="286"/>
      <c r="G266" s="286"/>
      <c r="H266" s="286"/>
      <c r="I266" s="286"/>
      <c r="J266" s="286"/>
      <c r="K266" s="286"/>
      <c r="L266" s="307"/>
      <c r="M266" s="13"/>
    </row>
    <row r="267" spans="2:13">
      <c r="B267" s="13"/>
      <c r="C267" s="286"/>
      <c r="D267" s="286"/>
      <c r="E267" s="286"/>
      <c r="F267" s="286"/>
      <c r="G267" s="286"/>
      <c r="H267" s="286"/>
      <c r="I267" s="286"/>
      <c r="J267" s="286"/>
      <c r="K267" s="286"/>
      <c r="L267" s="307"/>
      <c r="M267" s="13"/>
    </row>
    <row r="268" spans="2:13">
      <c r="B268" s="13"/>
      <c r="C268" s="286"/>
      <c r="D268" s="286"/>
      <c r="E268" s="286"/>
      <c r="F268" s="286"/>
      <c r="G268" s="286"/>
      <c r="H268" s="286"/>
      <c r="I268" s="286"/>
      <c r="J268" s="286"/>
      <c r="K268" s="286"/>
      <c r="L268" s="307"/>
      <c r="M268" s="13"/>
    </row>
    <row r="269" spans="2:13">
      <c r="B269" s="13"/>
      <c r="C269" s="286"/>
      <c r="D269" s="286"/>
      <c r="E269" s="286"/>
      <c r="F269" s="286"/>
      <c r="G269" s="286"/>
      <c r="H269" s="286"/>
      <c r="I269" s="286"/>
      <c r="J269" s="286"/>
      <c r="K269" s="286"/>
      <c r="L269" s="307"/>
      <c r="M269" s="13"/>
    </row>
    <row r="270" spans="2:13">
      <c r="B270" s="13"/>
      <c r="C270" s="286"/>
      <c r="D270" s="286"/>
      <c r="E270" s="286"/>
      <c r="F270" s="286"/>
      <c r="G270" s="286"/>
      <c r="H270" s="286"/>
      <c r="I270" s="286"/>
      <c r="J270" s="286"/>
      <c r="K270" s="286"/>
      <c r="L270" s="307"/>
      <c r="M270" s="13"/>
    </row>
    <row r="271" spans="2:13">
      <c r="B271" s="13"/>
      <c r="C271" s="286"/>
      <c r="D271" s="286"/>
      <c r="E271" s="286"/>
      <c r="F271" s="286"/>
      <c r="G271" s="286"/>
      <c r="H271" s="286"/>
      <c r="I271" s="286"/>
      <c r="J271" s="286"/>
      <c r="K271" s="286"/>
      <c r="L271" s="307"/>
      <c r="M271" s="13"/>
    </row>
    <row r="272" spans="2:13">
      <c r="B272" s="13"/>
      <c r="C272" s="286"/>
      <c r="D272" s="286"/>
      <c r="E272" s="286"/>
      <c r="F272" s="286"/>
      <c r="G272" s="286"/>
      <c r="H272" s="286"/>
      <c r="I272" s="286"/>
      <c r="J272" s="286"/>
      <c r="K272" s="286"/>
      <c r="L272" s="307"/>
      <c r="M272" s="13"/>
    </row>
    <row r="273" spans="2:13">
      <c r="B273" s="13"/>
      <c r="C273" s="286"/>
      <c r="D273" s="286"/>
      <c r="E273" s="286"/>
      <c r="F273" s="286"/>
      <c r="G273" s="286"/>
      <c r="H273" s="286"/>
      <c r="I273" s="286"/>
      <c r="J273" s="286"/>
      <c r="K273" s="286"/>
      <c r="L273" s="307"/>
      <c r="M273" s="13"/>
    </row>
    <row r="274" spans="2:13">
      <c r="B274" s="13"/>
      <c r="C274" s="286"/>
      <c r="D274" s="286"/>
      <c r="E274" s="286"/>
      <c r="F274" s="286"/>
      <c r="G274" s="286"/>
      <c r="H274" s="286"/>
      <c r="I274" s="286"/>
      <c r="J274" s="286"/>
      <c r="K274" s="286"/>
      <c r="L274" s="307"/>
      <c r="M274" s="13"/>
    </row>
    <row r="275" spans="2:13">
      <c r="B275" s="13"/>
      <c r="C275" s="286"/>
      <c r="D275" s="286"/>
      <c r="E275" s="286"/>
      <c r="F275" s="286"/>
      <c r="G275" s="286"/>
      <c r="H275" s="286"/>
      <c r="I275" s="286"/>
      <c r="J275" s="286"/>
      <c r="K275" s="286"/>
      <c r="L275" s="307"/>
      <c r="M275" s="13"/>
    </row>
    <row r="276" spans="2:13">
      <c r="B276" s="13"/>
      <c r="C276" s="286"/>
      <c r="D276" s="286"/>
      <c r="E276" s="286"/>
      <c r="F276" s="286"/>
      <c r="G276" s="286"/>
      <c r="H276" s="286"/>
      <c r="I276" s="286"/>
      <c r="J276" s="286"/>
      <c r="K276" s="286"/>
      <c r="L276" s="307"/>
      <c r="M276" s="13"/>
    </row>
    <row r="277" spans="2:13">
      <c r="B277" s="13"/>
      <c r="C277" s="286"/>
      <c r="D277" s="286"/>
      <c r="E277" s="286"/>
      <c r="F277" s="286"/>
      <c r="G277" s="286"/>
      <c r="H277" s="286"/>
      <c r="I277" s="286"/>
      <c r="J277" s="286"/>
      <c r="K277" s="286"/>
      <c r="L277" s="307"/>
      <c r="M277" s="13"/>
    </row>
    <row r="278" spans="2:13">
      <c r="B278" s="13"/>
      <c r="C278" s="286"/>
      <c r="D278" s="286"/>
      <c r="E278" s="286"/>
      <c r="F278" s="286"/>
      <c r="G278" s="286"/>
      <c r="H278" s="286"/>
      <c r="I278" s="286"/>
      <c r="J278" s="286"/>
      <c r="K278" s="286"/>
      <c r="L278" s="307"/>
      <c r="M278" s="13"/>
    </row>
    <row r="279" spans="2:13">
      <c r="B279" s="13"/>
      <c r="C279" s="286"/>
      <c r="D279" s="286"/>
      <c r="E279" s="286"/>
      <c r="F279" s="286"/>
      <c r="G279" s="286"/>
      <c r="H279" s="286"/>
      <c r="I279" s="286"/>
      <c r="J279" s="286"/>
      <c r="K279" s="286"/>
      <c r="L279" s="307"/>
      <c r="M279" s="13"/>
    </row>
    <row r="280" spans="2:13">
      <c r="B280" s="13"/>
      <c r="C280" s="286"/>
      <c r="D280" s="286"/>
      <c r="E280" s="286"/>
      <c r="F280" s="286"/>
      <c r="G280" s="286"/>
      <c r="H280" s="286"/>
      <c r="I280" s="286"/>
      <c r="J280" s="286"/>
      <c r="K280" s="286"/>
      <c r="L280" s="307"/>
      <c r="M280" s="13"/>
    </row>
    <row r="281" spans="2:13">
      <c r="B281" s="13"/>
      <c r="C281" s="286"/>
      <c r="D281" s="286"/>
      <c r="E281" s="286"/>
      <c r="F281" s="286"/>
      <c r="G281" s="286"/>
      <c r="H281" s="286"/>
      <c r="I281" s="286"/>
      <c r="J281" s="286"/>
      <c r="K281" s="286"/>
      <c r="L281" s="307"/>
      <c r="M281" s="13"/>
    </row>
    <row r="282" spans="2:13">
      <c r="B282" s="13"/>
      <c r="C282" s="286"/>
      <c r="D282" s="286"/>
      <c r="E282" s="286"/>
      <c r="F282" s="286"/>
      <c r="G282" s="286"/>
      <c r="H282" s="286"/>
      <c r="I282" s="286"/>
      <c r="J282" s="286"/>
      <c r="K282" s="286"/>
      <c r="L282" s="307"/>
      <c r="M282" s="13"/>
    </row>
    <row r="283" spans="2:13">
      <c r="B283" s="13"/>
      <c r="C283" s="286"/>
      <c r="D283" s="286"/>
      <c r="E283" s="286"/>
      <c r="F283" s="286"/>
      <c r="G283" s="286"/>
      <c r="H283" s="286"/>
      <c r="I283" s="286"/>
      <c r="J283" s="286"/>
      <c r="K283" s="286"/>
      <c r="L283" s="307"/>
      <c r="M283" s="13"/>
    </row>
    <row r="284" spans="2:13">
      <c r="B284" s="13"/>
      <c r="C284" s="286"/>
      <c r="D284" s="286"/>
      <c r="E284" s="286"/>
      <c r="F284" s="286"/>
      <c r="G284" s="286"/>
      <c r="H284" s="286"/>
      <c r="I284" s="286"/>
      <c r="J284" s="286"/>
      <c r="K284" s="286"/>
      <c r="L284" s="307"/>
      <c r="M284" s="13"/>
    </row>
    <row r="285" spans="2:13">
      <c r="B285" s="13"/>
      <c r="C285" s="286"/>
      <c r="D285" s="286"/>
      <c r="E285" s="286"/>
      <c r="F285" s="286"/>
      <c r="G285" s="286"/>
      <c r="H285" s="286"/>
      <c r="I285" s="286"/>
      <c r="J285" s="286"/>
      <c r="K285" s="286"/>
      <c r="L285" s="307"/>
      <c r="M285" s="13"/>
    </row>
    <row r="286" spans="2:13">
      <c r="B286" s="13"/>
      <c r="C286" s="286"/>
      <c r="D286" s="286"/>
      <c r="E286" s="286"/>
      <c r="F286" s="286"/>
      <c r="G286" s="286"/>
      <c r="H286" s="286"/>
      <c r="I286" s="286"/>
      <c r="J286" s="286"/>
      <c r="K286" s="286"/>
      <c r="L286" s="307"/>
      <c r="M286" s="13"/>
    </row>
    <row r="287" spans="2:13">
      <c r="B287" s="13"/>
      <c r="C287" s="286"/>
      <c r="D287" s="286"/>
      <c r="E287" s="286"/>
      <c r="F287" s="286"/>
      <c r="G287" s="286"/>
      <c r="H287" s="286"/>
      <c r="I287" s="286"/>
      <c r="J287" s="286"/>
      <c r="K287" s="286"/>
      <c r="L287" s="307"/>
      <c r="M287" s="13"/>
    </row>
    <row r="288" spans="2:13">
      <c r="B288" s="13"/>
      <c r="C288" s="286"/>
      <c r="D288" s="286"/>
      <c r="E288" s="286"/>
      <c r="F288" s="286"/>
      <c r="G288" s="286"/>
      <c r="H288" s="286"/>
      <c r="I288" s="286"/>
      <c r="J288" s="286"/>
      <c r="K288" s="286"/>
      <c r="L288" s="307"/>
      <c r="M288" s="13"/>
    </row>
    <row r="289" spans="2:13">
      <c r="B289" s="13"/>
      <c r="C289" s="286"/>
      <c r="D289" s="286"/>
      <c r="E289" s="286"/>
      <c r="F289" s="286"/>
      <c r="G289" s="286"/>
      <c r="H289" s="286"/>
      <c r="I289" s="286"/>
      <c r="J289" s="286"/>
      <c r="K289" s="286"/>
      <c r="L289" s="307"/>
      <c r="M289" s="13"/>
    </row>
    <row r="290" spans="2:13">
      <c r="B290" s="13"/>
      <c r="C290" s="286"/>
      <c r="D290" s="286"/>
      <c r="E290" s="286"/>
      <c r="F290" s="286"/>
      <c r="G290" s="286"/>
      <c r="H290" s="286"/>
      <c r="I290" s="286"/>
      <c r="J290" s="286"/>
      <c r="K290" s="286"/>
      <c r="L290" s="307"/>
      <c r="M290" s="13"/>
    </row>
    <row r="291" spans="2:13">
      <c r="B291" s="13"/>
      <c r="C291" s="286"/>
      <c r="D291" s="286"/>
      <c r="E291" s="286"/>
      <c r="F291" s="286"/>
      <c r="G291" s="286"/>
      <c r="H291" s="286"/>
      <c r="I291" s="286"/>
      <c r="J291" s="286"/>
      <c r="K291" s="286"/>
      <c r="L291" s="307"/>
      <c r="M291" s="13"/>
    </row>
    <row r="292" spans="2:13">
      <c r="B292" s="13"/>
      <c r="C292" s="286"/>
      <c r="D292" s="286"/>
      <c r="E292" s="286"/>
      <c r="F292" s="286"/>
      <c r="G292" s="286"/>
      <c r="H292" s="286"/>
      <c r="I292" s="286"/>
      <c r="J292" s="286"/>
      <c r="K292" s="286"/>
      <c r="L292" s="307"/>
      <c r="M292" s="13"/>
    </row>
    <row r="293" spans="2:13">
      <c r="B293" s="13"/>
      <c r="C293" s="286"/>
      <c r="D293" s="286"/>
      <c r="E293" s="286"/>
      <c r="F293" s="286"/>
      <c r="G293" s="286"/>
      <c r="H293" s="286"/>
      <c r="I293" s="286"/>
      <c r="J293" s="286"/>
      <c r="K293" s="286"/>
      <c r="L293" s="307"/>
      <c r="M293" s="13"/>
    </row>
    <row r="294" spans="2:13">
      <c r="B294" s="13"/>
      <c r="C294" s="288"/>
      <c r="D294" s="288"/>
      <c r="E294" s="288"/>
      <c r="F294" s="288"/>
      <c r="G294" s="288"/>
      <c r="H294" s="288"/>
      <c r="I294" s="288"/>
      <c r="J294" s="288"/>
      <c r="K294" s="288"/>
      <c r="L294" s="307"/>
      <c r="M294" s="13"/>
    </row>
    <row r="295" spans="2:13">
      <c r="B295" s="13"/>
      <c r="C295" s="286"/>
      <c r="D295" s="286"/>
      <c r="E295" s="286"/>
      <c r="F295" s="286"/>
      <c r="G295" s="286"/>
      <c r="H295" s="286"/>
      <c r="I295" s="286"/>
      <c r="J295" s="286"/>
      <c r="K295" s="286"/>
      <c r="L295" s="307"/>
      <c r="M295" s="13"/>
    </row>
    <row r="296" spans="2:13">
      <c r="B296" s="13"/>
      <c r="C296" s="286"/>
      <c r="D296" s="286"/>
      <c r="E296" s="286"/>
      <c r="F296" s="286"/>
      <c r="G296" s="286"/>
      <c r="H296" s="286"/>
      <c r="I296" s="286"/>
      <c r="J296" s="286"/>
      <c r="K296" s="286"/>
      <c r="L296" s="307"/>
      <c r="M296" s="13"/>
    </row>
    <row r="297" spans="2:13">
      <c r="B297" s="13"/>
      <c r="C297" s="286"/>
      <c r="D297" s="286"/>
      <c r="E297" s="286"/>
      <c r="F297" s="286"/>
      <c r="G297" s="286"/>
      <c r="H297" s="286"/>
      <c r="I297" s="286"/>
      <c r="J297" s="286"/>
      <c r="K297" s="286"/>
      <c r="L297" s="307"/>
      <c r="M297" s="13"/>
    </row>
    <row r="298" spans="2:13">
      <c r="B298" s="13"/>
      <c r="C298" s="286"/>
      <c r="D298" s="286"/>
      <c r="E298" s="286"/>
      <c r="F298" s="286"/>
      <c r="G298" s="286"/>
      <c r="H298" s="286"/>
      <c r="I298" s="286"/>
      <c r="J298" s="286"/>
      <c r="K298" s="286"/>
      <c r="L298" s="307"/>
      <c r="M298" s="13"/>
    </row>
    <row r="299" spans="2:13">
      <c r="B299" s="13"/>
      <c r="C299" s="286"/>
      <c r="D299" s="286"/>
      <c r="E299" s="286"/>
      <c r="F299" s="286"/>
      <c r="G299" s="286"/>
      <c r="H299" s="286"/>
      <c r="I299" s="286"/>
      <c r="J299" s="286"/>
      <c r="K299" s="286"/>
      <c r="L299" s="307"/>
      <c r="M299" s="13"/>
    </row>
    <row r="300" spans="2:13">
      <c r="B300" s="13"/>
      <c r="C300" s="286"/>
      <c r="D300" s="286"/>
      <c r="E300" s="286"/>
      <c r="F300" s="286"/>
      <c r="G300" s="286"/>
      <c r="H300" s="286"/>
      <c r="I300" s="286"/>
      <c r="J300" s="286"/>
      <c r="K300" s="286"/>
      <c r="L300" s="307"/>
      <c r="M300" s="13"/>
    </row>
    <row r="301" spans="2:13">
      <c r="B301" s="13"/>
      <c r="C301" s="286"/>
      <c r="D301" s="286"/>
      <c r="E301" s="286"/>
      <c r="F301" s="286"/>
      <c r="G301" s="286"/>
      <c r="H301" s="286"/>
      <c r="I301" s="286"/>
      <c r="J301" s="286"/>
      <c r="K301" s="286"/>
      <c r="L301" s="307"/>
      <c r="M301" s="13"/>
    </row>
    <row r="302" spans="2:13">
      <c r="B302" s="13"/>
      <c r="C302" s="286"/>
      <c r="D302" s="286"/>
      <c r="E302" s="286"/>
      <c r="F302" s="286"/>
      <c r="G302" s="286"/>
      <c r="H302" s="286"/>
      <c r="I302" s="286"/>
      <c r="J302" s="286"/>
      <c r="K302" s="286"/>
      <c r="L302" s="307"/>
      <c r="M302" s="13"/>
    </row>
    <row r="303" spans="2:13">
      <c r="B303" s="13"/>
      <c r="C303" s="286"/>
      <c r="D303" s="286"/>
      <c r="E303" s="286"/>
      <c r="F303" s="286"/>
      <c r="G303" s="286"/>
      <c r="H303" s="286"/>
      <c r="I303" s="286"/>
      <c r="J303" s="286"/>
      <c r="K303" s="286"/>
      <c r="L303" s="307"/>
      <c r="M303" s="13"/>
    </row>
    <row r="304" spans="2:13">
      <c r="B304" s="13"/>
      <c r="C304" s="286"/>
      <c r="D304" s="286"/>
      <c r="E304" s="286"/>
      <c r="F304" s="286"/>
      <c r="G304" s="286"/>
      <c r="H304" s="286"/>
      <c r="I304" s="286"/>
      <c r="J304" s="286"/>
      <c r="K304" s="286"/>
      <c r="L304" s="307"/>
      <c r="M304" s="13"/>
    </row>
    <row r="305" spans="2:13">
      <c r="B305" s="13"/>
      <c r="C305" s="286"/>
      <c r="D305" s="286"/>
      <c r="E305" s="286"/>
      <c r="F305" s="286"/>
      <c r="G305" s="286"/>
      <c r="H305" s="286"/>
      <c r="I305" s="286"/>
      <c r="J305" s="286"/>
      <c r="K305" s="286"/>
      <c r="L305" s="307"/>
      <c r="M305" s="13"/>
    </row>
    <row r="306" spans="2:13">
      <c r="B306" s="13"/>
      <c r="C306" s="286"/>
      <c r="D306" s="286"/>
      <c r="E306" s="286"/>
      <c r="F306" s="286"/>
      <c r="G306" s="286"/>
      <c r="H306" s="286"/>
      <c r="I306" s="286"/>
      <c r="J306" s="286"/>
      <c r="K306" s="286"/>
      <c r="L306" s="307"/>
      <c r="M306" s="13"/>
    </row>
    <row r="307" spans="2:13">
      <c r="B307" s="13"/>
      <c r="C307" s="286"/>
      <c r="D307" s="286"/>
      <c r="E307" s="286"/>
      <c r="F307" s="286"/>
      <c r="G307" s="286"/>
      <c r="H307" s="286"/>
      <c r="I307" s="286"/>
      <c r="J307" s="286"/>
      <c r="K307" s="286"/>
      <c r="L307" s="307"/>
      <c r="M307" s="13"/>
    </row>
    <row r="308" spans="2:13">
      <c r="B308" s="13"/>
      <c r="C308" s="286"/>
      <c r="D308" s="286"/>
      <c r="E308" s="286"/>
      <c r="F308" s="286"/>
      <c r="G308" s="286"/>
      <c r="H308" s="286"/>
      <c r="I308" s="286"/>
      <c r="J308" s="286"/>
      <c r="K308" s="286"/>
      <c r="L308" s="307"/>
      <c r="M308" s="13"/>
    </row>
    <row r="309" spans="2:13">
      <c r="B309" s="13"/>
      <c r="C309" s="286"/>
      <c r="D309" s="286"/>
      <c r="E309" s="286"/>
      <c r="F309" s="286"/>
      <c r="G309" s="286"/>
      <c r="H309" s="286"/>
      <c r="I309" s="286"/>
      <c r="J309" s="286"/>
      <c r="K309" s="286"/>
      <c r="L309" s="307"/>
      <c r="M309" s="13"/>
    </row>
    <row r="310" spans="2:13">
      <c r="B310" s="13"/>
      <c r="C310" s="286"/>
      <c r="D310" s="286"/>
      <c r="E310" s="286"/>
      <c r="F310" s="286"/>
      <c r="G310" s="286"/>
      <c r="H310" s="286"/>
      <c r="I310" s="286"/>
      <c r="J310" s="286"/>
      <c r="K310" s="286"/>
      <c r="L310" s="307"/>
      <c r="M310" s="13"/>
    </row>
    <row r="311" spans="2:13">
      <c r="B311" s="13"/>
      <c r="C311" s="286"/>
      <c r="D311" s="286"/>
      <c r="E311" s="286"/>
      <c r="F311" s="286"/>
      <c r="G311" s="286"/>
      <c r="H311" s="286"/>
      <c r="I311" s="286"/>
      <c r="J311" s="286"/>
      <c r="K311" s="286"/>
      <c r="L311" s="307"/>
      <c r="M311" s="13"/>
    </row>
    <row r="312" spans="2:13">
      <c r="B312" s="13"/>
      <c r="C312" s="286"/>
      <c r="D312" s="286"/>
      <c r="E312" s="286"/>
      <c r="F312" s="286"/>
      <c r="G312" s="286"/>
      <c r="H312" s="286"/>
      <c r="I312" s="286"/>
      <c r="J312" s="286"/>
      <c r="K312" s="286"/>
      <c r="L312" s="307"/>
      <c r="M312" s="13"/>
    </row>
    <row r="313" spans="2:13">
      <c r="B313" s="13"/>
      <c r="C313" s="286"/>
      <c r="D313" s="286"/>
      <c r="E313" s="286"/>
      <c r="F313" s="286"/>
      <c r="G313" s="286"/>
      <c r="H313" s="286"/>
      <c r="I313" s="286"/>
      <c r="J313" s="286"/>
      <c r="K313" s="286"/>
      <c r="L313" s="307"/>
      <c r="M313" s="13"/>
    </row>
    <row r="314" spans="2:13">
      <c r="B314" s="13"/>
      <c r="C314" s="286"/>
      <c r="D314" s="286"/>
      <c r="E314" s="286"/>
      <c r="F314" s="286"/>
      <c r="G314" s="286"/>
      <c r="H314" s="286"/>
      <c r="I314" s="286"/>
      <c r="J314" s="286"/>
      <c r="K314" s="286"/>
      <c r="L314" s="307"/>
      <c r="M314" s="13"/>
    </row>
    <row r="315" spans="2:13">
      <c r="B315" s="13"/>
      <c r="C315" s="286"/>
      <c r="D315" s="286"/>
      <c r="E315" s="286"/>
      <c r="F315" s="286"/>
      <c r="G315" s="286"/>
      <c r="H315" s="286"/>
      <c r="I315" s="286"/>
      <c r="J315" s="286"/>
      <c r="K315" s="286"/>
      <c r="L315" s="307"/>
      <c r="M315" s="13"/>
    </row>
    <row r="316" spans="2:13">
      <c r="B316" s="13"/>
      <c r="C316" s="286"/>
      <c r="D316" s="286"/>
      <c r="E316" s="286"/>
      <c r="F316" s="286"/>
      <c r="G316" s="286"/>
      <c r="H316" s="286"/>
      <c r="I316" s="286"/>
      <c r="J316" s="286"/>
      <c r="K316" s="286"/>
      <c r="L316" s="307"/>
      <c r="M316" s="13"/>
    </row>
    <row r="317" spans="2:13">
      <c r="B317" s="13"/>
      <c r="C317" s="286"/>
      <c r="D317" s="286"/>
      <c r="E317" s="286"/>
      <c r="F317" s="286"/>
      <c r="G317" s="286"/>
      <c r="H317" s="286"/>
      <c r="I317" s="286"/>
      <c r="J317" s="286"/>
      <c r="K317" s="286"/>
      <c r="L317" s="307"/>
      <c r="M317" s="13"/>
    </row>
    <row r="318" spans="2:13">
      <c r="B318" s="13"/>
      <c r="C318" s="286"/>
      <c r="D318" s="286"/>
      <c r="E318" s="286"/>
      <c r="F318" s="286"/>
      <c r="G318" s="286"/>
      <c r="H318" s="286"/>
      <c r="I318" s="286"/>
      <c r="J318" s="286"/>
      <c r="K318" s="286"/>
      <c r="L318" s="307"/>
      <c r="M318" s="13"/>
    </row>
    <row r="319" spans="2:13">
      <c r="B319" s="13"/>
      <c r="C319" s="286"/>
      <c r="D319" s="286"/>
      <c r="E319" s="286"/>
      <c r="F319" s="286"/>
      <c r="G319" s="286"/>
      <c r="H319" s="286"/>
      <c r="I319" s="286"/>
      <c r="J319" s="286"/>
      <c r="K319" s="286"/>
      <c r="L319" s="307"/>
      <c r="M319" s="13"/>
    </row>
    <row r="320" spans="2:13">
      <c r="B320" s="13"/>
      <c r="C320" s="286"/>
      <c r="D320" s="286"/>
      <c r="E320" s="286"/>
      <c r="F320" s="286"/>
      <c r="G320" s="286"/>
      <c r="H320" s="286"/>
      <c r="I320" s="286"/>
      <c r="J320" s="286"/>
      <c r="K320" s="286"/>
      <c r="L320" s="307"/>
      <c r="M320" s="13"/>
    </row>
    <row r="321" spans="2:13">
      <c r="B321" s="13"/>
      <c r="C321" s="286"/>
      <c r="D321" s="286"/>
      <c r="E321" s="286"/>
      <c r="F321" s="286"/>
      <c r="G321" s="286"/>
      <c r="H321" s="286"/>
      <c r="I321" s="286"/>
      <c r="J321" s="286"/>
      <c r="K321" s="286"/>
      <c r="L321" s="307"/>
      <c r="M321" s="13"/>
    </row>
    <row r="322" spans="2:13">
      <c r="B322" s="13"/>
      <c r="C322" s="286"/>
      <c r="D322" s="286"/>
      <c r="E322" s="286"/>
      <c r="F322" s="286"/>
      <c r="G322" s="286"/>
      <c r="H322" s="286"/>
      <c r="I322" s="286"/>
      <c r="J322" s="286"/>
      <c r="K322" s="286"/>
      <c r="L322" s="307"/>
      <c r="M322" s="13"/>
    </row>
    <row r="323" spans="2:13">
      <c r="B323" s="13"/>
      <c r="C323" s="286"/>
      <c r="D323" s="286"/>
      <c r="E323" s="286"/>
      <c r="F323" s="286"/>
      <c r="G323" s="286"/>
      <c r="H323" s="286"/>
      <c r="I323" s="286"/>
      <c r="J323" s="286"/>
      <c r="K323" s="286"/>
      <c r="L323" s="307"/>
      <c r="M323" s="13"/>
    </row>
    <row r="324" spans="2:13">
      <c r="B324" s="13"/>
      <c r="C324" s="286"/>
      <c r="D324" s="286"/>
      <c r="E324" s="286"/>
      <c r="F324" s="286"/>
      <c r="G324" s="286"/>
      <c r="H324" s="286"/>
      <c r="I324" s="286"/>
      <c r="J324" s="286"/>
      <c r="K324" s="286"/>
      <c r="L324" s="307"/>
      <c r="M324" s="13"/>
    </row>
    <row r="325" spans="2:13">
      <c r="B325" s="13"/>
      <c r="C325" s="286"/>
      <c r="D325" s="286"/>
      <c r="E325" s="286"/>
      <c r="F325" s="286"/>
      <c r="G325" s="286"/>
      <c r="H325" s="286"/>
      <c r="I325" s="286"/>
      <c r="J325" s="286"/>
      <c r="K325" s="286"/>
      <c r="L325" s="307"/>
      <c r="M325" s="13"/>
    </row>
    <row r="326" spans="2:13">
      <c r="B326" s="13"/>
      <c r="C326" s="286"/>
      <c r="D326" s="286"/>
      <c r="E326" s="286"/>
      <c r="F326" s="286"/>
      <c r="G326" s="286"/>
      <c r="H326" s="286"/>
      <c r="I326" s="286"/>
      <c r="J326" s="286"/>
      <c r="K326" s="286"/>
      <c r="L326" s="307"/>
      <c r="M326" s="13"/>
    </row>
    <row r="327" spans="2:13">
      <c r="B327" s="13"/>
      <c r="C327" s="286"/>
      <c r="D327" s="286"/>
      <c r="E327" s="286"/>
      <c r="F327" s="286"/>
      <c r="G327" s="286"/>
      <c r="H327" s="286"/>
      <c r="I327" s="286"/>
      <c r="J327" s="286"/>
      <c r="K327" s="286"/>
      <c r="L327" s="307"/>
      <c r="M327" s="13"/>
    </row>
    <row r="328" spans="2:13">
      <c r="B328" s="13"/>
      <c r="C328" s="286"/>
      <c r="D328" s="286"/>
      <c r="E328" s="286"/>
      <c r="F328" s="286"/>
      <c r="G328" s="286"/>
      <c r="H328" s="286"/>
      <c r="I328" s="286"/>
      <c r="J328" s="286"/>
      <c r="K328" s="286"/>
      <c r="L328" s="307"/>
      <c r="M328" s="13"/>
    </row>
    <row r="329" spans="2:13">
      <c r="B329" s="13"/>
      <c r="C329" s="286"/>
      <c r="D329" s="286"/>
      <c r="E329" s="286"/>
      <c r="F329" s="286"/>
      <c r="G329" s="286"/>
      <c r="H329" s="286"/>
      <c r="I329" s="286"/>
      <c r="J329" s="286"/>
      <c r="K329" s="286"/>
      <c r="L329" s="307"/>
      <c r="M329" s="13"/>
    </row>
    <row r="330" spans="2:13">
      <c r="B330" s="13"/>
      <c r="C330" s="286"/>
      <c r="D330" s="286"/>
      <c r="E330" s="286"/>
      <c r="F330" s="286"/>
      <c r="G330" s="286"/>
      <c r="H330" s="286"/>
      <c r="I330" s="286"/>
      <c r="J330" s="286"/>
      <c r="K330" s="286"/>
      <c r="L330" s="307"/>
      <c r="M330" s="13"/>
    </row>
    <row r="331" spans="2:13">
      <c r="B331" s="13"/>
      <c r="C331" s="286"/>
      <c r="D331" s="286"/>
      <c r="E331" s="286"/>
      <c r="F331" s="286"/>
      <c r="G331" s="286"/>
      <c r="H331" s="286"/>
      <c r="I331" s="286"/>
      <c r="J331" s="286"/>
      <c r="K331" s="286"/>
      <c r="L331" s="307"/>
      <c r="M331" s="13"/>
    </row>
    <row r="332" spans="2:13">
      <c r="B332" s="13"/>
      <c r="C332" s="286"/>
      <c r="D332" s="286"/>
      <c r="E332" s="286"/>
      <c r="F332" s="286"/>
      <c r="G332" s="286"/>
      <c r="H332" s="286"/>
      <c r="I332" s="286"/>
      <c r="J332" s="286"/>
      <c r="K332" s="286"/>
      <c r="L332" s="307"/>
      <c r="M332" s="13"/>
    </row>
    <row r="333" spans="2:13">
      <c r="B333" s="13"/>
      <c r="C333" s="286"/>
      <c r="D333" s="286"/>
      <c r="E333" s="286"/>
      <c r="F333" s="286"/>
      <c r="G333" s="286"/>
      <c r="H333" s="286"/>
      <c r="I333" s="286"/>
      <c r="J333" s="286"/>
      <c r="K333" s="286"/>
      <c r="L333" s="307"/>
      <c r="M333" s="13"/>
    </row>
    <row r="334" spans="2:13">
      <c r="B334" s="13"/>
      <c r="C334" s="286"/>
      <c r="D334" s="286"/>
      <c r="E334" s="286"/>
      <c r="F334" s="286"/>
      <c r="G334" s="286"/>
      <c r="H334" s="286"/>
      <c r="I334" s="286"/>
      <c r="J334" s="286"/>
      <c r="K334" s="286"/>
      <c r="L334" s="307"/>
      <c r="M334" s="13"/>
    </row>
    <row r="335" spans="2:13">
      <c r="B335" s="13"/>
      <c r="C335" s="288"/>
      <c r="D335" s="288"/>
      <c r="E335" s="286"/>
      <c r="F335" s="286"/>
      <c r="G335" s="286"/>
      <c r="H335" s="288"/>
      <c r="I335" s="288"/>
      <c r="J335" s="288"/>
      <c r="K335" s="288"/>
      <c r="L335" s="307"/>
      <c r="M335" s="13"/>
    </row>
    <row r="336" spans="2:13">
      <c r="B336" s="13"/>
      <c r="C336" s="286"/>
      <c r="D336" s="286"/>
      <c r="E336" s="286"/>
      <c r="F336" s="286"/>
      <c r="G336" s="286"/>
      <c r="H336" s="286"/>
      <c r="I336" s="286"/>
      <c r="J336" s="286"/>
      <c r="K336" s="286"/>
      <c r="L336" s="307"/>
      <c r="M336" s="13"/>
    </row>
    <row r="337" spans="2:13">
      <c r="B337" s="13"/>
      <c r="C337" s="286"/>
      <c r="D337" s="286"/>
      <c r="E337" s="286"/>
      <c r="F337" s="286"/>
      <c r="G337" s="286"/>
      <c r="H337" s="286"/>
      <c r="I337" s="286"/>
      <c r="J337" s="286"/>
      <c r="K337" s="286"/>
      <c r="L337" s="307"/>
      <c r="M337" s="13"/>
    </row>
    <row r="338" spans="2:13">
      <c r="B338" s="13"/>
      <c r="C338" s="286"/>
      <c r="D338" s="286"/>
      <c r="E338" s="286"/>
      <c r="F338" s="286"/>
      <c r="G338" s="286"/>
      <c r="H338" s="286"/>
      <c r="I338" s="286"/>
      <c r="J338" s="286"/>
      <c r="K338" s="286"/>
      <c r="L338" s="307"/>
      <c r="M338" s="13"/>
    </row>
    <row r="339" spans="2:13">
      <c r="B339" s="13"/>
      <c r="C339" s="286"/>
      <c r="D339" s="286"/>
      <c r="E339" s="286"/>
      <c r="F339" s="286"/>
      <c r="G339" s="286"/>
      <c r="H339" s="286"/>
      <c r="I339" s="286"/>
      <c r="J339" s="286"/>
      <c r="K339" s="286"/>
      <c r="L339" s="307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3"/>
      <c r="B1" s="573"/>
      <c r="C1" s="252"/>
      <c r="D1" s="252"/>
    </row>
    <row r="2" spans="1:1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</row>
    <row r="4" spans="1:1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6.25" customHeight="1">
      <c r="L5" s="255" t="s">
        <v>283</v>
      </c>
    </row>
    <row r="6" spans="1:15">
      <c r="A6" s="265" t="s">
        <v>15</v>
      </c>
      <c r="K6" s="275">
        <f>Main!B10</f>
        <v>44238</v>
      </c>
    </row>
    <row r="7" spans="1:15">
      <c r="A7"/>
      <c r="C7" s="8" t="s">
        <v>284</v>
      </c>
    </row>
    <row r="8" spans="1:15">
      <c r="A8" s="266"/>
      <c r="B8" s="267"/>
      <c r="C8" s="267"/>
      <c r="D8" s="267"/>
      <c r="E8" s="267"/>
      <c r="F8" s="267"/>
      <c r="G8" s="268"/>
      <c r="H8" s="267"/>
      <c r="I8" s="267"/>
      <c r="J8" s="267"/>
      <c r="K8" s="267"/>
      <c r="L8" s="267"/>
      <c r="M8" s="267"/>
    </row>
    <row r="9" spans="1:15" ht="13.5" customHeight="1">
      <c r="A9" s="570" t="s">
        <v>16</v>
      </c>
      <c r="B9" s="571" t="s">
        <v>18</v>
      </c>
      <c r="C9" s="569" t="s">
        <v>19</v>
      </c>
      <c r="D9" s="569" t="s">
        <v>20</v>
      </c>
      <c r="E9" s="569" t="s">
        <v>21</v>
      </c>
      <c r="F9" s="569"/>
      <c r="G9" s="569"/>
      <c r="H9" s="569" t="s">
        <v>22</v>
      </c>
      <c r="I9" s="569"/>
      <c r="J9" s="569"/>
      <c r="K9" s="269"/>
      <c r="L9" s="276"/>
      <c r="M9" s="277"/>
    </row>
    <row r="10" spans="1:15" ht="42.75" customHeight="1">
      <c r="A10" s="565"/>
      <c r="B10" s="567"/>
      <c r="C10" s="572" t="s">
        <v>23</v>
      </c>
      <c r="D10" s="572"/>
      <c r="E10" s="271" t="s">
        <v>24</v>
      </c>
      <c r="F10" s="271" t="s">
        <v>25</v>
      </c>
      <c r="G10" s="271" t="s">
        <v>26</v>
      </c>
      <c r="H10" s="271" t="s">
        <v>27</v>
      </c>
      <c r="I10" s="271" t="s">
        <v>28</v>
      </c>
      <c r="J10" s="271" t="s">
        <v>29</v>
      </c>
      <c r="K10" s="271" t="s">
        <v>30</v>
      </c>
      <c r="L10" s="278" t="s">
        <v>31</v>
      </c>
      <c r="M10" s="279" t="s">
        <v>215</v>
      </c>
    </row>
    <row r="11" spans="1:15" ht="12" customHeight="1">
      <c r="A11" s="263">
        <v>1</v>
      </c>
      <c r="B11" s="272" t="s">
        <v>285</v>
      </c>
      <c r="C11" s="273">
        <v>21577.55</v>
      </c>
      <c r="D11" s="274">
        <v>21455.166666666668</v>
      </c>
      <c r="E11" s="274">
        <v>21272.383333333335</v>
      </c>
      <c r="F11" s="274">
        <v>20967.216666666667</v>
      </c>
      <c r="G11" s="274">
        <v>20784.433333333334</v>
      </c>
      <c r="H11" s="274">
        <v>21760.333333333336</v>
      </c>
      <c r="I11" s="274">
        <v>21943.116666666669</v>
      </c>
      <c r="J11" s="274">
        <v>22248.283333333336</v>
      </c>
      <c r="K11" s="272">
        <v>21637.95</v>
      </c>
      <c r="L11" s="272">
        <v>21150</v>
      </c>
      <c r="M11" s="272">
        <v>0.22164</v>
      </c>
    </row>
    <row r="12" spans="1:15" ht="12" customHeight="1">
      <c r="A12" s="263">
        <v>2</v>
      </c>
      <c r="B12" s="272" t="s">
        <v>788</v>
      </c>
      <c r="C12" s="273">
        <v>1445</v>
      </c>
      <c r="D12" s="274">
        <v>1454.1833333333332</v>
      </c>
      <c r="E12" s="274">
        <v>1420.9166666666663</v>
      </c>
      <c r="F12" s="274">
        <v>1396.833333333333</v>
      </c>
      <c r="G12" s="274">
        <v>1363.5666666666662</v>
      </c>
      <c r="H12" s="274">
        <v>1478.2666666666664</v>
      </c>
      <c r="I12" s="274">
        <v>1511.5333333333333</v>
      </c>
      <c r="J12" s="274">
        <v>1535.6166666666666</v>
      </c>
      <c r="K12" s="272">
        <v>1487.45</v>
      </c>
      <c r="L12" s="272">
        <v>1430.1</v>
      </c>
      <c r="M12" s="272">
        <v>3.5637599999999998</v>
      </c>
    </row>
    <row r="13" spans="1:15" ht="12" customHeight="1">
      <c r="A13" s="263">
        <v>3</v>
      </c>
      <c r="B13" s="272" t="s">
        <v>819</v>
      </c>
      <c r="C13" s="273">
        <v>1327.25</v>
      </c>
      <c r="D13" s="274">
        <v>1321.4</v>
      </c>
      <c r="E13" s="274">
        <v>1308.2500000000002</v>
      </c>
      <c r="F13" s="274">
        <v>1289.2500000000002</v>
      </c>
      <c r="G13" s="274">
        <v>1276.1000000000004</v>
      </c>
      <c r="H13" s="274">
        <v>1340.4</v>
      </c>
      <c r="I13" s="274">
        <v>1353.5499999999997</v>
      </c>
      <c r="J13" s="274">
        <v>1372.55</v>
      </c>
      <c r="K13" s="272">
        <v>1334.55</v>
      </c>
      <c r="L13" s="272">
        <v>1302.4000000000001</v>
      </c>
      <c r="M13" s="272">
        <v>0.37069000000000002</v>
      </c>
    </row>
    <row r="14" spans="1:15" ht="12" customHeight="1">
      <c r="A14" s="263">
        <v>4</v>
      </c>
      <c r="B14" s="272" t="s">
        <v>38</v>
      </c>
      <c r="C14" s="273">
        <v>1761.75</v>
      </c>
      <c r="D14" s="274">
        <v>1770.3999999999999</v>
      </c>
      <c r="E14" s="274">
        <v>1738.3499999999997</v>
      </c>
      <c r="F14" s="274">
        <v>1714.9499999999998</v>
      </c>
      <c r="G14" s="274">
        <v>1682.8999999999996</v>
      </c>
      <c r="H14" s="274">
        <v>1793.7999999999997</v>
      </c>
      <c r="I14" s="274">
        <v>1825.85</v>
      </c>
      <c r="J14" s="274">
        <v>1849.2499999999998</v>
      </c>
      <c r="K14" s="272">
        <v>1802.45</v>
      </c>
      <c r="L14" s="272">
        <v>1747</v>
      </c>
      <c r="M14" s="272">
        <v>14.19214</v>
      </c>
    </row>
    <row r="15" spans="1:15" ht="12" customHeight="1">
      <c r="A15" s="263">
        <v>5</v>
      </c>
      <c r="B15" s="272" t="s">
        <v>286</v>
      </c>
      <c r="C15" s="273">
        <v>1962.6</v>
      </c>
      <c r="D15" s="274">
        <v>1968.7333333333333</v>
      </c>
      <c r="E15" s="274">
        <v>1944.1666666666667</v>
      </c>
      <c r="F15" s="274">
        <v>1925.7333333333333</v>
      </c>
      <c r="G15" s="274">
        <v>1901.1666666666667</v>
      </c>
      <c r="H15" s="274">
        <v>1987.1666666666667</v>
      </c>
      <c r="I15" s="274">
        <v>2011.7333333333333</v>
      </c>
      <c r="J15" s="274">
        <v>2030.1666666666667</v>
      </c>
      <c r="K15" s="272">
        <v>1993.3</v>
      </c>
      <c r="L15" s="272">
        <v>1950.3</v>
      </c>
      <c r="M15" s="272">
        <v>0.52337999999999996</v>
      </c>
    </row>
    <row r="16" spans="1:15" ht="12" customHeight="1">
      <c r="A16" s="263">
        <v>6</v>
      </c>
      <c r="B16" s="272" t="s">
        <v>287</v>
      </c>
      <c r="C16" s="273">
        <v>949.3</v>
      </c>
      <c r="D16" s="274">
        <v>941.29999999999984</v>
      </c>
      <c r="E16" s="274">
        <v>928.6999999999997</v>
      </c>
      <c r="F16" s="274">
        <v>908.09999999999991</v>
      </c>
      <c r="G16" s="274">
        <v>895.49999999999977</v>
      </c>
      <c r="H16" s="274">
        <v>961.89999999999964</v>
      </c>
      <c r="I16" s="274">
        <v>974.49999999999977</v>
      </c>
      <c r="J16" s="274">
        <v>995.09999999999957</v>
      </c>
      <c r="K16" s="272">
        <v>953.9</v>
      </c>
      <c r="L16" s="272">
        <v>920.7</v>
      </c>
      <c r="M16" s="272">
        <v>2.4250099999999999</v>
      </c>
    </row>
    <row r="17" spans="1:13" ht="12" customHeight="1">
      <c r="A17" s="263">
        <v>7</v>
      </c>
      <c r="B17" s="272" t="s">
        <v>223</v>
      </c>
      <c r="C17" s="273">
        <v>1099</v>
      </c>
      <c r="D17" s="274">
        <v>1090.55</v>
      </c>
      <c r="E17" s="274">
        <v>1066.3</v>
      </c>
      <c r="F17" s="274">
        <v>1033.5999999999999</v>
      </c>
      <c r="G17" s="274">
        <v>1009.3499999999999</v>
      </c>
      <c r="H17" s="274">
        <v>1123.25</v>
      </c>
      <c r="I17" s="274">
        <v>1147.5</v>
      </c>
      <c r="J17" s="274">
        <v>1180.2</v>
      </c>
      <c r="K17" s="272">
        <v>1114.8</v>
      </c>
      <c r="L17" s="272">
        <v>1057.8499999999999</v>
      </c>
      <c r="M17" s="272">
        <v>11.45055</v>
      </c>
    </row>
    <row r="18" spans="1:13" ht="12" customHeight="1">
      <c r="A18" s="263">
        <v>8</v>
      </c>
      <c r="B18" s="272" t="s">
        <v>735</v>
      </c>
      <c r="C18" s="273">
        <v>664.2</v>
      </c>
      <c r="D18" s="274">
        <v>667.98333333333335</v>
      </c>
      <c r="E18" s="274">
        <v>658.2166666666667</v>
      </c>
      <c r="F18" s="274">
        <v>652.23333333333335</v>
      </c>
      <c r="G18" s="274">
        <v>642.4666666666667</v>
      </c>
      <c r="H18" s="274">
        <v>673.9666666666667</v>
      </c>
      <c r="I18" s="274">
        <v>683.73333333333335</v>
      </c>
      <c r="J18" s="274">
        <v>689.7166666666667</v>
      </c>
      <c r="K18" s="272">
        <v>677.75</v>
      </c>
      <c r="L18" s="272">
        <v>662</v>
      </c>
      <c r="M18" s="272">
        <v>1.90835</v>
      </c>
    </row>
    <row r="19" spans="1:13" ht="12" customHeight="1">
      <c r="A19" s="263">
        <v>9</v>
      </c>
      <c r="B19" s="272" t="s">
        <v>736</v>
      </c>
      <c r="C19" s="273">
        <v>1203.25</v>
      </c>
      <c r="D19" s="274">
        <v>1214.7833333333333</v>
      </c>
      <c r="E19" s="274">
        <v>1188.4666666666667</v>
      </c>
      <c r="F19" s="274">
        <v>1173.6833333333334</v>
      </c>
      <c r="G19" s="274">
        <v>1147.3666666666668</v>
      </c>
      <c r="H19" s="274">
        <v>1229.5666666666666</v>
      </c>
      <c r="I19" s="274">
        <v>1255.8833333333332</v>
      </c>
      <c r="J19" s="274">
        <v>1270.6666666666665</v>
      </c>
      <c r="K19" s="272">
        <v>1241.0999999999999</v>
      </c>
      <c r="L19" s="272">
        <v>1200</v>
      </c>
      <c r="M19" s="272">
        <v>2.15327</v>
      </c>
    </row>
    <row r="20" spans="1:13" ht="12" customHeight="1">
      <c r="A20" s="263">
        <v>10</v>
      </c>
      <c r="B20" s="272" t="s">
        <v>288</v>
      </c>
      <c r="C20" s="273">
        <v>2353.6</v>
      </c>
      <c r="D20" s="274">
        <v>2333.2000000000003</v>
      </c>
      <c r="E20" s="274">
        <v>2286.4000000000005</v>
      </c>
      <c r="F20" s="274">
        <v>2219.2000000000003</v>
      </c>
      <c r="G20" s="274">
        <v>2172.4000000000005</v>
      </c>
      <c r="H20" s="274">
        <v>2400.4000000000005</v>
      </c>
      <c r="I20" s="274">
        <v>2447.2000000000007</v>
      </c>
      <c r="J20" s="274">
        <v>2514.4000000000005</v>
      </c>
      <c r="K20" s="272">
        <v>2380</v>
      </c>
      <c r="L20" s="272">
        <v>2266</v>
      </c>
      <c r="M20" s="272">
        <v>2.0769899999999999</v>
      </c>
    </row>
    <row r="21" spans="1:13" ht="12" customHeight="1">
      <c r="A21" s="263">
        <v>11</v>
      </c>
      <c r="B21" s="272" t="s">
        <v>289</v>
      </c>
      <c r="C21" s="273">
        <v>14371.5</v>
      </c>
      <c r="D21" s="274">
        <v>14430.85</v>
      </c>
      <c r="E21" s="274">
        <v>14231.7</v>
      </c>
      <c r="F21" s="274">
        <v>14091.9</v>
      </c>
      <c r="G21" s="274">
        <v>13892.75</v>
      </c>
      <c r="H21" s="274">
        <v>14570.650000000001</v>
      </c>
      <c r="I21" s="274">
        <v>14769.8</v>
      </c>
      <c r="J21" s="274">
        <v>14909.600000000002</v>
      </c>
      <c r="K21" s="272">
        <v>14630</v>
      </c>
      <c r="L21" s="272">
        <v>14291.05</v>
      </c>
      <c r="M21" s="272">
        <v>0.39274999999999999</v>
      </c>
    </row>
    <row r="22" spans="1:13" ht="12" customHeight="1">
      <c r="A22" s="263">
        <v>12</v>
      </c>
      <c r="B22" s="272" t="s">
        <v>40</v>
      </c>
      <c r="C22" s="273">
        <v>650.70000000000005</v>
      </c>
      <c r="D22" s="274">
        <v>642.56666666666661</v>
      </c>
      <c r="E22" s="274">
        <v>630.23333333333323</v>
      </c>
      <c r="F22" s="274">
        <v>609.76666666666665</v>
      </c>
      <c r="G22" s="274">
        <v>597.43333333333328</v>
      </c>
      <c r="H22" s="274">
        <v>663.03333333333319</v>
      </c>
      <c r="I22" s="274">
        <v>675.36666666666667</v>
      </c>
      <c r="J22" s="274">
        <v>695.83333333333314</v>
      </c>
      <c r="K22" s="272">
        <v>654.9</v>
      </c>
      <c r="L22" s="272">
        <v>622.1</v>
      </c>
      <c r="M22" s="272">
        <v>59.919269999999997</v>
      </c>
    </row>
    <row r="23" spans="1:13">
      <c r="A23" s="263">
        <v>13</v>
      </c>
      <c r="B23" s="272" t="s">
        <v>290</v>
      </c>
      <c r="C23" s="273">
        <v>1080.45</v>
      </c>
      <c r="D23" s="274">
        <v>1079.45</v>
      </c>
      <c r="E23" s="274">
        <v>1061</v>
      </c>
      <c r="F23" s="274">
        <v>1041.55</v>
      </c>
      <c r="G23" s="274">
        <v>1023.0999999999999</v>
      </c>
      <c r="H23" s="274">
        <v>1098.9000000000001</v>
      </c>
      <c r="I23" s="274">
        <v>1117.3500000000004</v>
      </c>
      <c r="J23" s="274">
        <v>1136.8000000000002</v>
      </c>
      <c r="K23" s="272">
        <v>1097.9000000000001</v>
      </c>
      <c r="L23" s="272">
        <v>1060</v>
      </c>
      <c r="M23" s="272">
        <v>48.565519999999999</v>
      </c>
    </row>
    <row r="24" spans="1:13">
      <c r="A24" s="263">
        <v>14</v>
      </c>
      <c r="B24" s="272" t="s">
        <v>41</v>
      </c>
      <c r="C24" s="273">
        <v>576.85</v>
      </c>
      <c r="D24" s="274">
        <v>571.44999999999993</v>
      </c>
      <c r="E24" s="274">
        <v>555.89999999999986</v>
      </c>
      <c r="F24" s="274">
        <v>534.94999999999993</v>
      </c>
      <c r="G24" s="274">
        <v>519.39999999999986</v>
      </c>
      <c r="H24" s="274">
        <v>592.39999999999986</v>
      </c>
      <c r="I24" s="274">
        <v>607.94999999999982</v>
      </c>
      <c r="J24" s="274">
        <v>628.89999999999986</v>
      </c>
      <c r="K24" s="272">
        <v>587</v>
      </c>
      <c r="L24" s="272">
        <v>550.5</v>
      </c>
      <c r="M24" s="272">
        <v>199.87392</v>
      </c>
    </row>
    <row r="25" spans="1:13">
      <c r="A25" s="263">
        <v>15</v>
      </c>
      <c r="B25" s="272" t="s">
        <v>839</v>
      </c>
      <c r="C25" s="273">
        <v>382.3</v>
      </c>
      <c r="D25" s="274">
        <v>381.13333333333338</v>
      </c>
      <c r="E25" s="274">
        <v>377.36666666666679</v>
      </c>
      <c r="F25" s="274">
        <v>372.43333333333339</v>
      </c>
      <c r="G25" s="274">
        <v>368.6666666666668</v>
      </c>
      <c r="H25" s="274">
        <v>386.06666666666678</v>
      </c>
      <c r="I25" s="274">
        <v>389.83333333333331</v>
      </c>
      <c r="J25" s="274">
        <v>394.76666666666677</v>
      </c>
      <c r="K25" s="272">
        <v>384.9</v>
      </c>
      <c r="L25" s="272">
        <v>376.2</v>
      </c>
      <c r="M25" s="272">
        <v>7.8655499999999998</v>
      </c>
    </row>
    <row r="26" spans="1:13">
      <c r="A26" s="263">
        <v>16</v>
      </c>
      <c r="B26" s="272" t="s">
        <v>291</v>
      </c>
      <c r="C26" s="273">
        <v>564.45000000000005</v>
      </c>
      <c r="D26" s="274">
        <v>564.44999999999993</v>
      </c>
      <c r="E26" s="274">
        <v>556.09999999999991</v>
      </c>
      <c r="F26" s="274">
        <v>547.75</v>
      </c>
      <c r="G26" s="274">
        <v>539.4</v>
      </c>
      <c r="H26" s="274">
        <v>572.79999999999984</v>
      </c>
      <c r="I26" s="274">
        <v>581.15</v>
      </c>
      <c r="J26" s="274">
        <v>589.49999999999977</v>
      </c>
      <c r="K26" s="272">
        <v>572.79999999999995</v>
      </c>
      <c r="L26" s="272">
        <v>556.1</v>
      </c>
      <c r="M26" s="272">
        <v>3.8059699999999999</v>
      </c>
    </row>
    <row r="27" spans="1:13">
      <c r="A27" s="263">
        <v>17</v>
      </c>
      <c r="B27" s="272" t="s">
        <v>224</v>
      </c>
      <c r="C27" s="273">
        <v>89.3</v>
      </c>
      <c r="D27" s="274">
        <v>89.59999999999998</v>
      </c>
      <c r="E27" s="274">
        <v>88.349999999999966</v>
      </c>
      <c r="F27" s="274">
        <v>87.399999999999991</v>
      </c>
      <c r="G27" s="274">
        <v>86.149999999999977</v>
      </c>
      <c r="H27" s="274">
        <v>90.549999999999955</v>
      </c>
      <c r="I27" s="274">
        <v>91.799999999999983</v>
      </c>
      <c r="J27" s="274">
        <v>92.749999999999943</v>
      </c>
      <c r="K27" s="272">
        <v>90.85</v>
      </c>
      <c r="L27" s="272">
        <v>88.65</v>
      </c>
      <c r="M27" s="272">
        <v>21.28773</v>
      </c>
    </row>
    <row r="28" spans="1:13">
      <c r="A28" s="263">
        <v>18</v>
      </c>
      <c r="B28" s="272" t="s">
        <v>225</v>
      </c>
      <c r="C28" s="273">
        <v>165</v>
      </c>
      <c r="D28" s="274">
        <v>165.04999999999998</v>
      </c>
      <c r="E28" s="274">
        <v>161.94999999999996</v>
      </c>
      <c r="F28" s="274">
        <v>158.89999999999998</v>
      </c>
      <c r="G28" s="274">
        <v>155.79999999999995</v>
      </c>
      <c r="H28" s="274">
        <v>168.09999999999997</v>
      </c>
      <c r="I28" s="274">
        <v>171.2</v>
      </c>
      <c r="J28" s="274">
        <v>174.24999999999997</v>
      </c>
      <c r="K28" s="272">
        <v>168.15</v>
      </c>
      <c r="L28" s="272">
        <v>162</v>
      </c>
      <c r="M28" s="272">
        <v>32.854149999999997</v>
      </c>
    </row>
    <row r="29" spans="1:13">
      <c r="A29" s="263">
        <v>19</v>
      </c>
      <c r="B29" s="272" t="s">
        <v>292</v>
      </c>
      <c r="C29" s="273">
        <v>369.15</v>
      </c>
      <c r="D29" s="274">
        <v>366.76666666666665</v>
      </c>
      <c r="E29" s="274">
        <v>360.43333333333328</v>
      </c>
      <c r="F29" s="274">
        <v>351.71666666666664</v>
      </c>
      <c r="G29" s="274">
        <v>345.38333333333327</v>
      </c>
      <c r="H29" s="274">
        <v>375.48333333333329</v>
      </c>
      <c r="I29" s="274">
        <v>381.81666666666666</v>
      </c>
      <c r="J29" s="274">
        <v>390.5333333333333</v>
      </c>
      <c r="K29" s="272">
        <v>373.1</v>
      </c>
      <c r="L29" s="272">
        <v>358.05</v>
      </c>
      <c r="M29" s="272">
        <v>3.2576299999999998</v>
      </c>
    </row>
    <row r="30" spans="1:13">
      <c r="A30" s="263">
        <v>20</v>
      </c>
      <c r="B30" s="272" t="s">
        <v>293</v>
      </c>
      <c r="C30" s="273">
        <v>297.39999999999998</v>
      </c>
      <c r="D30" s="274">
        <v>299.83333333333331</v>
      </c>
      <c r="E30" s="274">
        <v>291.61666666666662</v>
      </c>
      <c r="F30" s="274">
        <v>285.83333333333331</v>
      </c>
      <c r="G30" s="274">
        <v>277.61666666666662</v>
      </c>
      <c r="H30" s="274">
        <v>305.61666666666662</v>
      </c>
      <c r="I30" s="274">
        <v>313.83333333333331</v>
      </c>
      <c r="J30" s="274">
        <v>319.61666666666662</v>
      </c>
      <c r="K30" s="272">
        <v>308.05</v>
      </c>
      <c r="L30" s="272">
        <v>294.05</v>
      </c>
      <c r="M30" s="272">
        <v>1.96773</v>
      </c>
    </row>
    <row r="31" spans="1:13">
      <c r="A31" s="263">
        <v>21</v>
      </c>
      <c r="B31" s="272" t="s">
        <v>737</v>
      </c>
      <c r="C31" s="273">
        <v>4629.6000000000004</v>
      </c>
      <c r="D31" s="274">
        <v>4503.083333333333</v>
      </c>
      <c r="E31" s="274">
        <v>4376.5666666666657</v>
      </c>
      <c r="F31" s="274">
        <v>4123.5333333333328</v>
      </c>
      <c r="G31" s="274">
        <v>3997.0166666666655</v>
      </c>
      <c r="H31" s="274">
        <v>4756.1166666666659</v>
      </c>
      <c r="I31" s="274">
        <v>4882.6333333333341</v>
      </c>
      <c r="J31" s="274">
        <v>5135.6666666666661</v>
      </c>
      <c r="K31" s="272">
        <v>4629.6000000000004</v>
      </c>
      <c r="L31" s="272">
        <v>4250.05</v>
      </c>
      <c r="M31" s="272">
        <v>2.56786</v>
      </c>
    </row>
    <row r="32" spans="1:13">
      <c r="A32" s="263">
        <v>22</v>
      </c>
      <c r="B32" s="272" t="s">
        <v>226</v>
      </c>
      <c r="C32" s="273">
        <v>1790.85</v>
      </c>
      <c r="D32" s="274">
        <v>1794.6333333333332</v>
      </c>
      <c r="E32" s="274">
        <v>1766.2166666666665</v>
      </c>
      <c r="F32" s="274">
        <v>1741.5833333333333</v>
      </c>
      <c r="G32" s="274">
        <v>1713.1666666666665</v>
      </c>
      <c r="H32" s="274">
        <v>1819.2666666666664</v>
      </c>
      <c r="I32" s="274">
        <v>1847.6833333333334</v>
      </c>
      <c r="J32" s="274">
        <v>1872.3166666666664</v>
      </c>
      <c r="K32" s="272">
        <v>1823.05</v>
      </c>
      <c r="L32" s="272">
        <v>1770</v>
      </c>
      <c r="M32" s="272">
        <v>0.87987000000000004</v>
      </c>
    </row>
    <row r="33" spans="1:13">
      <c r="A33" s="263">
        <v>23</v>
      </c>
      <c r="B33" s="272" t="s">
        <v>294</v>
      </c>
      <c r="C33" s="273">
        <v>2207.8000000000002</v>
      </c>
      <c r="D33" s="274">
        <v>2240.2666666666669</v>
      </c>
      <c r="E33" s="274">
        <v>2162.5333333333338</v>
      </c>
      <c r="F33" s="274">
        <v>2117.2666666666669</v>
      </c>
      <c r="G33" s="274">
        <v>2039.5333333333338</v>
      </c>
      <c r="H33" s="274">
        <v>2285.5333333333338</v>
      </c>
      <c r="I33" s="274">
        <v>2363.2666666666664</v>
      </c>
      <c r="J33" s="274">
        <v>2408.5333333333338</v>
      </c>
      <c r="K33" s="272">
        <v>2318</v>
      </c>
      <c r="L33" s="272">
        <v>2195</v>
      </c>
      <c r="M33" s="272">
        <v>0.40236</v>
      </c>
    </row>
    <row r="34" spans="1:13">
      <c r="A34" s="263">
        <v>24</v>
      </c>
      <c r="B34" s="272" t="s">
        <v>738</v>
      </c>
      <c r="C34" s="273">
        <v>101.95</v>
      </c>
      <c r="D34" s="274">
        <v>102.46666666666665</v>
      </c>
      <c r="E34" s="274">
        <v>100.48333333333331</v>
      </c>
      <c r="F34" s="274">
        <v>99.016666666666652</v>
      </c>
      <c r="G34" s="274">
        <v>97.033333333333303</v>
      </c>
      <c r="H34" s="274">
        <v>103.93333333333331</v>
      </c>
      <c r="I34" s="274">
        <v>105.91666666666666</v>
      </c>
      <c r="J34" s="274">
        <v>107.38333333333331</v>
      </c>
      <c r="K34" s="272">
        <v>104.45</v>
      </c>
      <c r="L34" s="272">
        <v>101</v>
      </c>
      <c r="M34" s="272">
        <v>3.96651</v>
      </c>
    </row>
    <row r="35" spans="1:13">
      <c r="A35" s="263">
        <v>25</v>
      </c>
      <c r="B35" s="272" t="s">
        <v>295</v>
      </c>
      <c r="C35" s="273">
        <v>934.9</v>
      </c>
      <c r="D35" s="274">
        <v>938.33333333333337</v>
      </c>
      <c r="E35" s="274">
        <v>925.66666666666674</v>
      </c>
      <c r="F35" s="274">
        <v>916.43333333333339</v>
      </c>
      <c r="G35" s="274">
        <v>903.76666666666677</v>
      </c>
      <c r="H35" s="274">
        <v>947.56666666666672</v>
      </c>
      <c r="I35" s="274">
        <v>960.23333333333346</v>
      </c>
      <c r="J35" s="274">
        <v>969.4666666666667</v>
      </c>
      <c r="K35" s="272">
        <v>951</v>
      </c>
      <c r="L35" s="272">
        <v>929.1</v>
      </c>
      <c r="M35" s="272">
        <v>5.2842900000000004</v>
      </c>
    </row>
    <row r="36" spans="1:13">
      <c r="A36" s="263">
        <v>26</v>
      </c>
      <c r="B36" s="272" t="s">
        <v>227</v>
      </c>
      <c r="C36" s="273">
        <v>2886.3</v>
      </c>
      <c r="D36" s="274">
        <v>2887.0833333333335</v>
      </c>
      <c r="E36" s="274">
        <v>2851.2666666666669</v>
      </c>
      <c r="F36" s="274">
        <v>2816.2333333333336</v>
      </c>
      <c r="G36" s="274">
        <v>2780.416666666667</v>
      </c>
      <c r="H36" s="274">
        <v>2922.1166666666668</v>
      </c>
      <c r="I36" s="274">
        <v>2957.9333333333334</v>
      </c>
      <c r="J36" s="274">
        <v>2992.9666666666667</v>
      </c>
      <c r="K36" s="272">
        <v>2922.9</v>
      </c>
      <c r="L36" s="272">
        <v>2852.05</v>
      </c>
      <c r="M36" s="272">
        <v>1.2367300000000001</v>
      </c>
    </row>
    <row r="37" spans="1:13">
      <c r="A37" s="263">
        <v>27</v>
      </c>
      <c r="B37" s="272" t="s">
        <v>739</v>
      </c>
      <c r="C37" s="273">
        <v>5175.75</v>
      </c>
      <c r="D37" s="274">
        <v>5152.25</v>
      </c>
      <c r="E37" s="274">
        <v>5104.5</v>
      </c>
      <c r="F37" s="274">
        <v>5033.25</v>
      </c>
      <c r="G37" s="274">
        <v>4985.5</v>
      </c>
      <c r="H37" s="274">
        <v>5223.5</v>
      </c>
      <c r="I37" s="274">
        <v>5271.25</v>
      </c>
      <c r="J37" s="274">
        <v>5342.5</v>
      </c>
      <c r="K37" s="272">
        <v>5200</v>
      </c>
      <c r="L37" s="272">
        <v>5081</v>
      </c>
      <c r="M37" s="272">
        <v>0.31858999999999998</v>
      </c>
    </row>
    <row r="38" spans="1:13">
      <c r="A38" s="263">
        <v>28</v>
      </c>
      <c r="B38" s="272" t="s">
        <v>803</v>
      </c>
      <c r="C38" s="273">
        <v>20.350000000000001</v>
      </c>
      <c r="D38" s="274">
        <v>20.483333333333334</v>
      </c>
      <c r="E38" s="274">
        <v>20.116666666666667</v>
      </c>
      <c r="F38" s="274">
        <v>19.883333333333333</v>
      </c>
      <c r="G38" s="274">
        <v>19.516666666666666</v>
      </c>
      <c r="H38" s="274">
        <v>20.716666666666669</v>
      </c>
      <c r="I38" s="274">
        <v>21.083333333333336</v>
      </c>
      <c r="J38" s="274">
        <v>21.31666666666667</v>
      </c>
      <c r="K38" s="272">
        <v>20.85</v>
      </c>
      <c r="L38" s="272">
        <v>20.25</v>
      </c>
      <c r="M38" s="272">
        <v>96.234009999999998</v>
      </c>
    </row>
    <row r="39" spans="1:13">
      <c r="A39" s="263">
        <v>29</v>
      </c>
      <c r="B39" s="272" t="s">
        <v>44</v>
      </c>
      <c r="C39" s="273">
        <v>992.15</v>
      </c>
      <c r="D39" s="274">
        <v>984.4</v>
      </c>
      <c r="E39" s="274">
        <v>973.8</v>
      </c>
      <c r="F39" s="274">
        <v>955.44999999999993</v>
      </c>
      <c r="G39" s="274">
        <v>944.84999999999991</v>
      </c>
      <c r="H39" s="274">
        <v>1002.75</v>
      </c>
      <c r="I39" s="274">
        <v>1013.3500000000001</v>
      </c>
      <c r="J39" s="274">
        <v>1031.7</v>
      </c>
      <c r="K39" s="272">
        <v>995</v>
      </c>
      <c r="L39" s="272">
        <v>966.05</v>
      </c>
      <c r="M39" s="272">
        <v>9.3020300000000002</v>
      </c>
    </row>
    <row r="40" spans="1:13">
      <c r="A40" s="263">
        <v>30</v>
      </c>
      <c r="B40" s="272" t="s">
        <v>297</v>
      </c>
      <c r="C40" s="273">
        <v>2962.5</v>
      </c>
      <c r="D40" s="274">
        <v>2954.8333333333335</v>
      </c>
      <c r="E40" s="274">
        <v>2891.666666666667</v>
      </c>
      <c r="F40" s="274">
        <v>2820.8333333333335</v>
      </c>
      <c r="G40" s="274">
        <v>2757.666666666667</v>
      </c>
      <c r="H40" s="274">
        <v>3025.666666666667</v>
      </c>
      <c r="I40" s="274">
        <v>3088.8333333333339</v>
      </c>
      <c r="J40" s="274">
        <v>3159.666666666667</v>
      </c>
      <c r="K40" s="272">
        <v>3018</v>
      </c>
      <c r="L40" s="272">
        <v>2884</v>
      </c>
      <c r="M40" s="272">
        <v>2.2430599999999998</v>
      </c>
    </row>
    <row r="41" spans="1:13">
      <c r="A41" s="263">
        <v>31</v>
      </c>
      <c r="B41" s="272" t="s">
        <v>45</v>
      </c>
      <c r="C41" s="273">
        <v>271.89999999999998</v>
      </c>
      <c r="D41" s="274">
        <v>273.56666666666666</v>
      </c>
      <c r="E41" s="274">
        <v>269.33333333333331</v>
      </c>
      <c r="F41" s="274">
        <v>266.76666666666665</v>
      </c>
      <c r="G41" s="274">
        <v>262.5333333333333</v>
      </c>
      <c r="H41" s="274">
        <v>276.13333333333333</v>
      </c>
      <c r="I41" s="274">
        <v>280.36666666666667</v>
      </c>
      <c r="J41" s="274">
        <v>282.93333333333334</v>
      </c>
      <c r="K41" s="272">
        <v>277.8</v>
      </c>
      <c r="L41" s="272">
        <v>271</v>
      </c>
      <c r="M41" s="272">
        <v>62.760330000000003</v>
      </c>
    </row>
    <row r="42" spans="1:13">
      <c r="A42" s="263">
        <v>32</v>
      </c>
      <c r="B42" s="272" t="s">
        <v>46</v>
      </c>
      <c r="C42" s="273">
        <v>2756.5</v>
      </c>
      <c r="D42" s="274">
        <v>2776.7166666666667</v>
      </c>
      <c r="E42" s="274">
        <v>2725.4333333333334</v>
      </c>
      <c r="F42" s="274">
        <v>2694.3666666666668</v>
      </c>
      <c r="G42" s="274">
        <v>2643.0833333333335</v>
      </c>
      <c r="H42" s="274">
        <v>2807.7833333333333</v>
      </c>
      <c r="I42" s="274">
        <v>2859.0666666666671</v>
      </c>
      <c r="J42" s="274">
        <v>2890.1333333333332</v>
      </c>
      <c r="K42" s="272">
        <v>2828</v>
      </c>
      <c r="L42" s="272">
        <v>2745.65</v>
      </c>
      <c r="M42" s="272">
        <v>7.45906</v>
      </c>
    </row>
    <row r="43" spans="1:13">
      <c r="A43" s="263">
        <v>33</v>
      </c>
      <c r="B43" s="272" t="s">
        <v>47</v>
      </c>
      <c r="C43" s="273">
        <v>249.15</v>
      </c>
      <c r="D43" s="274">
        <v>246.80000000000004</v>
      </c>
      <c r="E43" s="274">
        <v>242.65000000000009</v>
      </c>
      <c r="F43" s="274">
        <v>236.15000000000006</v>
      </c>
      <c r="G43" s="274">
        <v>232.00000000000011</v>
      </c>
      <c r="H43" s="274">
        <v>253.30000000000007</v>
      </c>
      <c r="I43" s="274">
        <v>257.45</v>
      </c>
      <c r="J43" s="274">
        <v>263.95000000000005</v>
      </c>
      <c r="K43" s="272">
        <v>250.95</v>
      </c>
      <c r="L43" s="272">
        <v>240.3</v>
      </c>
      <c r="M43" s="272">
        <v>128.35226</v>
      </c>
    </row>
    <row r="44" spans="1:13">
      <c r="A44" s="263">
        <v>34</v>
      </c>
      <c r="B44" s="272" t="s">
        <v>48</v>
      </c>
      <c r="C44" s="273">
        <v>133.9</v>
      </c>
      <c r="D44" s="274">
        <v>133.4</v>
      </c>
      <c r="E44" s="274">
        <v>131.60000000000002</v>
      </c>
      <c r="F44" s="274">
        <v>129.30000000000001</v>
      </c>
      <c r="G44" s="274">
        <v>127.50000000000003</v>
      </c>
      <c r="H44" s="274">
        <v>135.70000000000002</v>
      </c>
      <c r="I44" s="274">
        <v>137.50000000000003</v>
      </c>
      <c r="J44" s="274">
        <v>139.80000000000001</v>
      </c>
      <c r="K44" s="272">
        <v>135.19999999999999</v>
      </c>
      <c r="L44" s="272">
        <v>131.1</v>
      </c>
      <c r="M44" s="272">
        <v>228.53990999999999</v>
      </c>
    </row>
    <row r="45" spans="1:13">
      <c r="A45" s="263">
        <v>35</v>
      </c>
      <c r="B45" s="272" t="s">
        <v>298</v>
      </c>
      <c r="C45" s="273">
        <v>111.8</v>
      </c>
      <c r="D45" s="274">
        <v>111.28333333333335</v>
      </c>
      <c r="E45" s="274">
        <v>109.51666666666669</v>
      </c>
      <c r="F45" s="274">
        <v>107.23333333333335</v>
      </c>
      <c r="G45" s="274">
        <v>105.4666666666667</v>
      </c>
      <c r="H45" s="274">
        <v>113.56666666666669</v>
      </c>
      <c r="I45" s="274">
        <v>115.33333333333334</v>
      </c>
      <c r="J45" s="274">
        <v>117.61666666666669</v>
      </c>
      <c r="K45" s="272">
        <v>113.05</v>
      </c>
      <c r="L45" s="272">
        <v>109</v>
      </c>
      <c r="M45" s="272">
        <v>28.912040000000001</v>
      </c>
    </row>
    <row r="46" spans="1:13">
      <c r="A46" s="263">
        <v>36</v>
      </c>
      <c r="B46" s="272" t="s">
        <v>50</v>
      </c>
      <c r="C46" s="273">
        <v>2510.6</v>
      </c>
      <c r="D46" s="274">
        <v>2513.5333333333333</v>
      </c>
      <c r="E46" s="274">
        <v>2472.0666666666666</v>
      </c>
      <c r="F46" s="274">
        <v>2433.5333333333333</v>
      </c>
      <c r="G46" s="274">
        <v>2392.0666666666666</v>
      </c>
      <c r="H46" s="274">
        <v>2552.0666666666666</v>
      </c>
      <c r="I46" s="274">
        <v>2593.5333333333328</v>
      </c>
      <c r="J46" s="274">
        <v>2632.0666666666666</v>
      </c>
      <c r="K46" s="272">
        <v>2555</v>
      </c>
      <c r="L46" s="272">
        <v>2475</v>
      </c>
      <c r="M46" s="272">
        <v>44.731229999999996</v>
      </c>
    </row>
    <row r="47" spans="1:13">
      <c r="A47" s="263">
        <v>37</v>
      </c>
      <c r="B47" s="272" t="s">
        <v>299</v>
      </c>
      <c r="C47" s="273">
        <v>149.19999999999999</v>
      </c>
      <c r="D47" s="274">
        <v>150.11666666666667</v>
      </c>
      <c r="E47" s="274">
        <v>147.48333333333335</v>
      </c>
      <c r="F47" s="274">
        <v>145.76666666666668</v>
      </c>
      <c r="G47" s="274">
        <v>143.13333333333335</v>
      </c>
      <c r="H47" s="274">
        <v>151.83333333333334</v>
      </c>
      <c r="I47" s="274">
        <v>154.46666666666667</v>
      </c>
      <c r="J47" s="274">
        <v>156.18333333333334</v>
      </c>
      <c r="K47" s="272">
        <v>152.75</v>
      </c>
      <c r="L47" s="272">
        <v>148.4</v>
      </c>
      <c r="M47" s="272">
        <v>7.91296</v>
      </c>
    </row>
    <row r="48" spans="1:13">
      <c r="A48" s="263">
        <v>38</v>
      </c>
      <c r="B48" s="272" t="s">
        <v>300</v>
      </c>
      <c r="C48" s="273">
        <v>3700.65</v>
      </c>
      <c r="D48" s="274">
        <v>3724.2833333333328</v>
      </c>
      <c r="E48" s="274">
        <v>3660.5666666666657</v>
      </c>
      <c r="F48" s="274">
        <v>3620.4833333333327</v>
      </c>
      <c r="G48" s="274">
        <v>3556.7666666666655</v>
      </c>
      <c r="H48" s="274">
        <v>3764.3666666666659</v>
      </c>
      <c r="I48" s="274">
        <v>3828.083333333333</v>
      </c>
      <c r="J48" s="274">
        <v>3868.1666666666661</v>
      </c>
      <c r="K48" s="272">
        <v>3788</v>
      </c>
      <c r="L48" s="272">
        <v>3684.2</v>
      </c>
      <c r="M48" s="272">
        <v>0.39476</v>
      </c>
    </row>
    <row r="49" spans="1:13">
      <c r="A49" s="263">
        <v>39</v>
      </c>
      <c r="B49" s="272" t="s">
        <v>301</v>
      </c>
      <c r="C49" s="273">
        <v>2029.1</v>
      </c>
      <c r="D49" s="274">
        <v>2038.8833333333334</v>
      </c>
      <c r="E49" s="274">
        <v>1988.7666666666669</v>
      </c>
      <c r="F49" s="274">
        <v>1948.4333333333334</v>
      </c>
      <c r="G49" s="274">
        <v>1898.3166666666668</v>
      </c>
      <c r="H49" s="274">
        <v>2079.2166666666672</v>
      </c>
      <c r="I49" s="274">
        <v>2129.333333333333</v>
      </c>
      <c r="J49" s="274">
        <v>2169.666666666667</v>
      </c>
      <c r="K49" s="272">
        <v>2089</v>
      </c>
      <c r="L49" s="272">
        <v>1998.55</v>
      </c>
      <c r="M49" s="272">
        <v>2.3092100000000002</v>
      </c>
    </row>
    <row r="50" spans="1:13">
      <c r="A50" s="263">
        <v>40</v>
      </c>
      <c r="B50" s="272" t="s">
        <v>302</v>
      </c>
      <c r="C50" s="273">
        <v>6339.85</v>
      </c>
      <c r="D50" s="274">
        <v>6329.833333333333</v>
      </c>
      <c r="E50" s="274">
        <v>6290.0166666666664</v>
      </c>
      <c r="F50" s="274">
        <v>6240.1833333333334</v>
      </c>
      <c r="G50" s="274">
        <v>6200.3666666666668</v>
      </c>
      <c r="H50" s="274">
        <v>6379.6666666666661</v>
      </c>
      <c r="I50" s="274">
        <v>6419.4833333333336</v>
      </c>
      <c r="J50" s="274">
        <v>6469.3166666666657</v>
      </c>
      <c r="K50" s="272">
        <v>6369.65</v>
      </c>
      <c r="L50" s="272">
        <v>6280</v>
      </c>
      <c r="M50" s="272">
        <v>0.22513</v>
      </c>
    </row>
    <row r="51" spans="1:13">
      <c r="A51" s="263">
        <v>41</v>
      </c>
      <c r="B51" s="272" t="s">
        <v>52</v>
      </c>
      <c r="C51" s="273">
        <v>967.95</v>
      </c>
      <c r="D51" s="274">
        <v>965.31666666666661</v>
      </c>
      <c r="E51" s="274">
        <v>950.63333333333321</v>
      </c>
      <c r="F51" s="274">
        <v>933.31666666666661</v>
      </c>
      <c r="G51" s="274">
        <v>918.63333333333321</v>
      </c>
      <c r="H51" s="274">
        <v>982.63333333333321</v>
      </c>
      <c r="I51" s="274">
        <v>997.31666666666661</v>
      </c>
      <c r="J51" s="274">
        <v>1014.6333333333332</v>
      </c>
      <c r="K51" s="272">
        <v>980</v>
      </c>
      <c r="L51" s="272">
        <v>948</v>
      </c>
      <c r="M51" s="272">
        <v>36.290950000000002</v>
      </c>
    </row>
    <row r="52" spans="1:13">
      <c r="A52" s="263">
        <v>42</v>
      </c>
      <c r="B52" s="272" t="s">
        <v>303</v>
      </c>
      <c r="C52" s="273">
        <v>503.45</v>
      </c>
      <c r="D52" s="274">
        <v>505.48333333333335</v>
      </c>
      <c r="E52" s="274">
        <v>500.9666666666667</v>
      </c>
      <c r="F52" s="274">
        <v>498.48333333333335</v>
      </c>
      <c r="G52" s="274">
        <v>493.9666666666667</v>
      </c>
      <c r="H52" s="274">
        <v>507.9666666666667</v>
      </c>
      <c r="I52" s="274">
        <v>512.48333333333335</v>
      </c>
      <c r="J52" s="274">
        <v>514.9666666666667</v>
      </c>
      <c r="K52" s="272">
        <v>510</v>
      </c>
      <c r="L52" s="272">
        <v>503</v>
      </c>
      <c r="M52" s="272">
        <v>1.5157799999999999</v>
      </c>
    </row>
    <row r="53" spans="1:13">
      <c r="A53" s="263">
        <v>43</v>
      </c>
      <c r="B53" s="272" t="s">
        <v>228</v>
      </c>
      <c r="C53" s="273">
        <v>2967.7</v>
      </c>
      <c r="D53" s="274">
        <v>2952.6833333333329</v>
      </c>
      <c r="E53" s="274">
        <v>2925.3666666666659</v>
      </c>
      <c r="F53" s="274">
        <v>2883.0333333333328</v>
      </c>
      <c r="G53" s="274">
        <v>2855.7166666666658</v>
      </c>
      <c r="H53" s="274">
        <v>2995.016666666666</v>
      </c>
      <c r="I53" s="274">
        <v>3022.3333333333326</v>
      </c>
      <c r="J53" s="274">
        <v>3064.6666666666661</v>
      </c>
      <c r="K53" s="272">
        <v>2980</v>
      </c>
      <c r="L53" s="272">
        <v>2910.35</v>
      </c>
      <c r="M53" s="272">
        <v>3.2606799999999998</v>
      </c>
    </row>
    <row r="54" spans="1:13">
      <c r="A54" s="263">
        <v>44</v>
      </c>
      <c r="B54" s="272" t="s">
        <v>54</v>
      </c>
      <c r="C54" s="273">
        <v>734.8</v>
      </c>
      <c r="D54" s="274">
        <v>735.76666666666654</v>
      </c>
      <c r="E54" s="274">
        <v>725.1333333333331</v>
      </c>
      <c r="F54" s="274">
        <v>715.46666666666658</v>
      </c>
      <c r="G54" s="274">
        <v>704.83333333333314</v>
      </c>
      <c r="H54" s="274">
        <v>745.43333333333305</v>
      </c>
      <c r="I54" s="274">
        <v>756.06666666666649</v>
      </c>
      <c r="J54" s="274">
        <v>765.73333333333301</v>
      </c>
      <c r="K54" s="272">
        <v>746.4</v>
      </c>
      <c r="L54" s="272">
        <v>726.1</v>
      </c>
      <c r="M54" s="272">
        <v>151.40744000000001</v>
      </c>
    </row>
    <row r="55" spans="1:13">
      <c r="A55" s="263">
        <v>45</v>
      </c>
      <c r="B55" s="272" t="s">
        <v>304</v>
      </c>
      <c r="C55" s="273">
        <v>1767.7</v>
      </c>
      <c r="D55" s="274">
        <v>1755.2333333333333</v>
      </c>
      <c r="E55" s="274">
        <v>1713.4666666666667</v>
      </c>
      <c r="F55" s="274">
        <v>1659.2333333333333</v>
      </c>
      <c r="G55" s="274">
        <v>1617.4666666666667</v>
      </c>
      <c r="H55" s="274">
        <v>1809.4666666666667</v>
      </c>
      <c r="I55" s="274">
        <v>1851.2333333333336</v>
      </c>
      <c r="J55" s="274">
        <v>1905.4666666666667</v>
      </c>
      <c r="K55" s="272">
        <v>1797</v>
      </c>
      <c r="L55" s="272">
        <v>1701</v>
      </c>
      <c r="M55" s="272">
        <v>3.59307</v>
      </c>
    </row>
    <row r="56" spans="1:13">
      <c r="A56" s="263">
        <v>46</v>
      </c>
      <c r="B56" s="272" t="s">
        <v>305</v>
      </c>
      <c r="C56" s="273">
        <v>979.25</v>
      </c>
      <c r="D56" s="274">
        <v>982.28333333333342</v>
      </c>
      <c r="E56" s="274">
        <v>959.66666666666686</v>
      </c>
      <c r="F56" s="274">
        <v>940.08333333333348</v>
      </c>
      <c r="G56" s="274">
        <v>917.46666666666692</v>
      </c>
      <c r="H56" s="274">
        <v>1001.8666666666668</v>
      </c>
      <c r="I56" s="274">
        <v>1024.4833333333333</v>
      </c>
      <c r="J56" s="274">
        <v>1044.0666666666666</v>
      </c>
      <c r="K56" s="272">
        <v>1004.9</v>
      </c>
      <c r="L56" s="272">
        <v>962.7</v>
      </c>
      <c r="M56" s="272">
        <v>14.485659999999999</v>
      </c>
    </row>
    <row r="57" spans="1:13">
      <c r="A57" s="263">
        <v>47</v>
      </c>
      <c r="B57" s="272" t="s">
        <v>306</v>
      </c>
      <c r="C57" s="273">
        <v>599.85</v>
      </c>
      <c r="D57" s="274">
        <v>601.66666666666663</v>
      </c>
      <c r="E57" s="274">
        <v>594.68333333333328</v>
      </c>
      <c r="F57" s="274">
        <v>589.51666666666665</v>
      </c>
      <c r="G57" s="274">
        <v>582.5333333333333</v>
      </c>
      <c r="H57" s="274">
        <v>606.83333333333326</v>
      </c>
      <c r="I57" s="274">
        <v>613.81666666666661</v>
      </c>
      <c r="J57" s="274">
        <v>618.98333333333323</v>
      </c>
      <c r="K57" s="272">
        <v>608.65</v>
      </c>
      <c r="L57" s="272">
        <v>596.5</v>
      </c>
      <c r="M57" s="272">
        <v>2.2595000000000001</v>
      </c>
    </row>
    <row r="58" spans="1:13">
      <c r="A58" s="263">
        <v>48</v>
      </c>
      <c r="B58" s="272" t="s">
        <v>55</v>
      </c>
      <c r="C58" s="273">
        <v>4151.55</v>
      </c>
      <c r="D58" s="274">
        <v>4155.55</v>
      </c>
      <c r="E58" s="274">
        <v>4096.1000000000004</v>
      </c>
      <c r="F58" s="274">
        <v>4040.6500000000005</v>
      </c>
      <c r="G58" s="274">
        <v>3981.2000000000007</v>
      </c>
      <c r="H58" s="274">
        <v>4211</v>
      </c>
      <c r="I58" s="274">
        <v>4270.4499999999989</v>
      </c>
      <c r="J58" s="274">
        <v>4325.8999999999996</v>
      </c>
      <c r="K58" s="272">
        <v>4215</v>
      </c>
      <c r="L58" s="272">
        <v>4100.1000000000004</v>
      </c>
      <c r="M58" s="272">
        <v>9.8910499999999999</v>
      </c>
    </row>
    <row r="59" spans="1:13">
      <c r="A59" s="263">
        <v>49</v>
      </c>
      <c r="B59" s="272" t="s">
        <v>307</v>
      </c>
      <c r="C59" s="273">
        <v>264</v>
      </c>
      <c r="D59" s="274">
        <v>262.31666666666666</v>
      </c>
      <c r="E59" s="274">
        <v>256.68333333333334</v>
      </c>
      <c r="F59" s="274">
        <v>249.36666666666667</v>
      </c>
      <c r="G59" s="274">
        <v>243.73333333333335</v>
      </c>
      <c r="H59" s="274">
        <v>269.63333333333333</v>
      </c>
      <c r="I59" s="274">
        <v>275.26666666666665</v>
      </c>
      <c r="J59" s="274">
        <v>282.58333333333331</v>
      </c>
      <c r="K59" s="272">
        <v>267.95</v>
      </c>
      <c r="L59" s="272">
        <v>255</v>
      </c>
      <c r="M59" s="272">
        <v>6.4776400000000001</v>
      </c>
    </row>
    <row r="60" spans="1:13" ht="12" customHeight="1">
      <c r="A60" s="263">
        <v>50</v>
      </c>
      <c r="B60" s="272" t="s">
        <v>308</v>
      </c>
      <c r="C60" s="273">
        <v>1022.35</v>
      </c>
      <c r="D60" s="274">
        <v>1036.6166666666666</v>
      </c>
      <c r="E60" s="274">
        <v>998.23333333333312</v>
      </c>
      <c r="F60" s="274">
        <v>974.11666666666656</v>
      </c>
      <c r="G60" s="274">
        <v>935.73333333333312</v>
      </c>
      <c r="H60" s="274">
        <v>1060.7333333333331</v>
      </c>
      <c r="I60" s="274">
        <v>1099.1166666666668</v>
      </c>
      <c r="J60" s="274">
        <v>1123.2333333333331</v>
      </c>
      <c r="K60" s="272">
        <v>1075</v>
      </c>
      <c r="L60" s="272">
        <v>1012.5</v>
      </c>
      <c r="M60" s="272">
        <v>7.7070499999999997</v>
      </c>
    </row>
    <row r="61" spans="1:13">
      <c r="A61" s="263">
        <v>51</v>
      </c>
      <c r="B61" s="272" t="s">
        <v>58</v>
      </c>
      <c r="C61" s="273">
        <v>5475.9</v>
      </c>
      <c r="D61" s="274">
        <v>5457.75</v>
      </c>
      <c r="E61" s="274">
        <v>5413.15</v>
      </c>
      <c r="F61" s="274">
        <v>5350.4</v>
      </c>
      <c r="G61" s="274">
        <v>5305.7999999999993</v>
      </c>
      <c r="H61" s="274">
        <v>5520.5</v>
      </c>
      <c r="I61" s="274">
        <v>5565.1</v>
      </c>
      <c r="J61" s="274">
        <v>5627.85</v>
      </c>
      <c r="K61" s="272">
        <v>5502.35</v>
      </c>
      <c r="L61" s="272">
        <v>5395</v>
      </c>
      <c r="M61" s="272">
        <v>26.380120000000002</v>
      </c>
    </row>
    <row r="62" spans="1:13">
      <c r="A62" s="263">
        <v>52</v>
      </c>
      <c r="B62" s="272" t="s">
        <v>57</v>
      </c>
      <c r="C62" s="273">
        <v>10227.950000000001</v>
      </c>
      <c r="D62" s="274">
        <v>10161.183333333334</v>
      </c>
      <c r="E62" s="274">
        <v>9967.7666666666682</v>
      </c>
      <c r="F62" s="274">
        <v>9707.5833333333339</v>
      </c>
      <c r="G62" s="274">
        <v>9514.1666666666679</v>
      </c>
      <c r="H62" s="274">
        <v>10421.366666666669</v>
      </c>
      <c r="I62" s="274">
        <v>10614.783333333333</v>
      </c>
      <c r="J62" s="274">
        <v>10874.966666666669</v>
      </c>
      <c r="K62" s="272">
        <v>10354.6</v>
      </c>
      <c r="L62" s="272">
        <v>9901</v>
      </c>
      <c r="M62" s="272">
        <v>14.30667</v>
      </c>
    </row>
    <row r="63" spans="1:13">
      <c r="A63" s="263">
        <v>53</v>
      </c>
      <c r="B63" s="272" t="s">
        <v>229</v>
      </c>
      <c r="C63" s="273">
        <v>3522.35</v>
      </c>
      <c r="D63" s="274">
        <v>3527.3333333333335</v>
      </c>
      <c r="E63" s="274">
        <v>3495.666666666667</v>
      </c>
      <c r="F63" s="274">
        <v>3468.9833333333336</v>
      </c>
      <c r="G63" s="274">
        <v>3437.3166666666671</v>
      </c>
      <c r="H63" s="274">
        <v>3554.0166666666669</v>
      </c>
      <c r="I63" s="274">
        <v>3585.6833333333338</v>
      </c>
      <c r="J63" s="274">
        <v>3612.3666666666668</v>
      </c>
      <c r="K63" s="272">
        <v>3559</v>
      </c>
      <c r="L63" s="272">
        <v>3500.65</v>
      </c>
      <c r="M63" s="272">
        <v>0.28033000000000002</v>
      </c>
    </row>
    <row r="64" spans="1:13">
      <c r="A64" s="263">
        <v>54</v>
      </c>
      <c r="B64" s="272" t="s">
        <v>59</v>
      </c>
      <c r="C64" s="273">
        <v>1648.25</v>
      </c>
      <c r="D64" s="274">
        <v>1658.0833333333333</v>
      </c>
      <c r="E64" s="274">
        <v>1622.1666666666665</v>
      </c>
      <c r="F64" s="274">
        <v>1596.0833333333333</v>
      </c>
      <c r="G64" s="274">
        <v>1560.1666666666665</v>
      </c>
      <c r="H64" s="274">
        <v>1684.1666666666665</v>
      </c>
      <c r="I64" s="274">
        <v>1720.083333333333</v>
      </c>
      <c r="J64" s="274">
        <v>1746.1666666666665</v>
      </c>
      <c r="K64" s="272">
        <v>1694</v>
      </c>
      <c r="L64" s="272">
        <v>1632</v>
      </c>
      <c r="M64" s="272">
        <v>34.166440000000001</v>
      </c>
    </row>
    <row r="65" spans="1:13">
      <c r="A65" s="263">
        <v>55</v>
      </c>
      <c r="B65" s="272" t="s">
        <v>309</v>
      </c>
      <c r="C65" s="273">
        <v>114.75</v>
      </c>
      <c r="D65" s="274">
        <v>115.39999999999999</v>
      </c>
      <c r="E65" s="274">
        <v>113.34999999999998</v>
      </c>
      <c r="F65" s="274">
        <v>111.94999999999999</v>
      </c>
      <c r="G65" s="274">
        <v>109.89999999999998</v>
      </c>
      <c r="H65" s="274">
        <v>116.79999999999998</v>
      </c>
      <c r="I65" s="274">
        <v>118.85</v>
      </c>
      <c r="J65" s="274">
        <v>120.24999999999999</v>
      </c>
      <c r="K65" s="272">
        <v>117.45</v>
      </c>
      <c r="L65" s="272">
        <v>114</v>
      </c>
      <c r="M65" s="272">
        <v>3.0110999999999999</v>
      </c>
    </row>
    <row r="66" spans="1:13">
      <c r="A66" s="263">
        <v>56</v>
      </c>
      <c r="B66" s="272" t="s">
        <v>310</v>
      </c>
      <c r="C66" s="273">
        <v>158.94999999999999</v>
      </c>
      <c r="D66" s="274">
        <v>159.5</v>
      </c>
      <c r="E66" s="274">
        <v>156.55000000000001</v>
      </c>
      <c r="F66" s="274">
        <v>154.15</v>
      </c>
      <c r="G66" s="274">
        <v>151.20000000000002</v>
      </c>
      <c r="H66" s="274">
        <v>161.9</v>
      </c>
      <c r="I66" s="274">
        <v>164.85</v>
      </c>
      <c r="J66" s="274">
        <v>167.25</v>
      </c>
      <c r="K66" s="272">
        <v>162.44999999999999</v>
      </c>
      <c r="L66" s="272">
        <v>157.1</v>
      </c>
      <c r="M66" s="272">
        <v>7.8158000000000003</v>
      </c>
    </row>
    <row r="67" spans="1:13">
      <c r="A67" s="263">
        <v>57</v>
      </c>
      <c r="B67" s="272" t="s">
        <v>230</v>
      </c>
      <c r="C67" s="273">
        <v>331.2</v>
      </c>
      <c r="D67" s="274">
        <v>328.96666666666664</v>
      </c>
      <c r="E67" s="274">
        <v>323.48333333333329</v>
      </c>
      <c r="F67" s="274">
        <v>315.76666666666665</v>
      </c>
      <c r="G67" s="274">
        <v>310.2833333333333</v>
      </c>
      <c r="H67" s="274">
        <v>336.68333333333328</v>
      </c>
      <c r="I67" s="274">
        <v>342.16666666666663</v>
      </c>
      <c r="J67" s="274">
        <v>349.88333333333327</v>
      </c>
      <c r="K67" s="272">
        <v>334.45</v>
      </c>
      <c r="L67" s="272">
        <v>321.25</v>
      </c>
      <c r="M67" s="272">
        <v>82.948899999999995</v>
      </c>
    </row>
    <row r="68" spans="1:13">
      <c r="A68" s="263">
        <v>58</v>
      </c>
      <c r="B68" s="272" t="s">
        <v>60</v>
      </c>
      <c r="C68" s="273">
        <v>79.7</v>
      </c>
      <c r="D68" s="274">
        <v>79.600000000000009</v>
      </c>
      <c r="E68" s="274">
        <v>78.100000000000023</v>
      </c>
      <c r="F68" s="274">
        <v>76.500000000000014</v>
      </c>
      <c r="G68" s="274">
        <v>75.000000000000028</v>
      </c>
      <c r="H68" s="274">
        <v>81.200000000000017</v>
      </c>
      <c r="I68" s="274">
        <v>82.699999999999989</v>
      </c>
      <c r="J68" s="274">
        <v>84.300000000000011</v>
      </c>
      <c r="K68" s="272">
        <v>81.099999999999994</v>
      </c>
      <c r="L68" s="272">
        <v>78</v>
      </c>
      <c r="M68" s="272">
        <v>435.16962000000001</v>
      </c>
    </row>
    <row r="69" spans="1:13">
      <c r="A69" s="263">
        <v>59</v>
      </c>
      <c r="B69" s="272" t="s">
        <v>61</v>
      </c>
      <c r="C69" s="273">
        <v>60.8</v>
      </c>
      <c r="D69" s="274">
        <v>60.416666666666664</v>
      </c>
      <c r="E69" s="274">
        <v>58.983333333333327</v>
      </c>
      <c r="F69" s="274">
        <v>57.166666666666664</v>
      </c>
      <c r="G69" s="274">
        <v>55.733333333333327</v>
      </c>
      <c r="H69" s="274">
        <v>62.233333333333327</v>
      </c>
      <c r="I69" s="274">
        <v>63.666666666666664</v>
      </c>
      <c r="J69" s="274">
        <v>65.48333333333332</v>
      </c>
      <c r="K69" s="272">
        <v>61.85</v>
      </c>
      <c r="L69" s="272">
        <v>58.6</v>
      </c>
      <c r="M69" s="272">
        <v>138.88342</v>
      </c>
    </row>
    <row r="70" spans="1:13">
      <c r="A70" s="263">
        <v>60</v>
      </c>
      <c r="B70" s="272" t="s">
        <v>311</v>
      </c>
      <c r="C70" s="273">
        <v>15.4</v>
      </c>
      <c r="D70" s="274">
        <v>15.566666666666668</v>
      </c>
      <c r="E70" s="274">
        <v>15.133333333333336</v>
      </c>
      <c r="F70" s="274">
        <v>14.866666666666669</v>
      </c>
      <c r="G70" s="274">
        <v>14.433333333333337</v>
      </c>
      <c r="H70" s="274">
        <v>15.833333333333336</v>
      </c>
      <c r="I70" s="274">
        <v>16.266666666666669</v>
      </c>
      <c r="J70" s="274">
        <v>16.533333333333335</v>
      </c>
      <c r="K70" s="272">
        <v>16</v>
      </c>
      <c r="L70" s="272">
        <v>15.3</v>
      </c>
      <c r="M70" s="272">
        <v>34.095030000000001</v>
      </c>
    </row>
    <row r="71" spans="1:13">
      <c r="A71" s="263">
        <v>61</v>
      </c>
      <c r="B71" s="272" t="s">
        <v>62</v>
      </c>
      <c r="C71" s="273">
        <v>1569.05</v>
      </c>
      <c r="D71" s="274">
        <v>1568.2166666666665</v>
      </c>
      <c r="E71" s="274">
        <v>1545.4333333333329</v>
      </c>
      <c r="F71" s="274">
        <v>1521.8166666666664</v>
      </c>
      <c r="G71" s="274">
        <v>1499.0333333333328</v>
      </c>
      <c r="H71" s="274">
        <v>1591.833333333333</v>
      </c>
      <c r="I71" s="274">
        <v>1614.6166666666663</v>
      </c>
      <c r="J71" s="274">
        <v>1638.2333333333331</v>
      </c>
      <c r="K71" s="272">
        <v>1591</v>
      </c>
      <c r="L71" s="272">
        <v>1544.6</v>
      </c>
      <c r="M71" s="272">
        <v>7.19984</v>
      </c>
    </row>
    <row r="72" spans="1:13">
      <c r="A72" s="263">
        <v>62</v>
      </c>
      <c r="B72" s="272" t="s">
        <v>312</v>
      </c>
      <c r="C72" s="273">
        <v>5506.65</v>
      </c>
      <c r="D72" s="274">
        <v>5500.2833333333328</v>
      </c>
      <c r="E72" s="274">
        <v>5450.5666666666657</v>
      </c>
      <c r="F72" s="274">
        <v>5394.4833333333327</v>
      </c>
      <c r="G72" s="274">
        <v>5344.7666666666655</v>
      </c>
      <c r="H72" s="274">
        <v>5556.3666666666659</v>
      </c>
      <c r="I72" s="274">
        <v>5606.083333333333</v>
      </c>
      <c r="J72" s="274">
        <v>5662.1666666666661</v>
      </c>
      <c r="K72" s="272">
        <v>5550</v>
      </c>
      <c r="L72" s="272">
        <v>5444.2</v>
      </c>
      <c r="M72" s="272">
        <v>0.13896</v>
      </c>
    </row>
    <row r="73" spans="1:13">
      <c r="A73" s="263">
        <v>63</v>
      </c>
      <c r="B73" s="272" t="s">
        <v>65</v>
      </c>
      <c r="C73" s="273">
        <v>762.8</v>
      </c>
      <c r="D73" s="274">
        <v>767.23333333333323</v>
      </c>
      <c r="E73" s="274">
        <v>741.66666666666652</v>
      </c>
      <c r="F73" s="274">
        <v>720.5333333333333</v>
      </c>
      <c r="G73" s="274">
        <v>694.96666666666658</v>
      </c>
      <c r="H73" s="274">
        <v>788.36666666666645</v>
      </c>
      <c r="I73" s="274">
        <v>813.93333333333328</v>
      </c>
      <c r="J73" s="274">
        <v>835.06666666666638</v>
      </c>
      <c r="K73" s="272">
        <v>792.8</v>
      </c>
      <c r="L73" s="272">
        <v>746.1</v>
      </c>
      <c r="M73" s="272">
        <v>86.866820000000004</v>
      </c>
    </row>
    <row r="74" spans="1:13">
      <c r="A74" s="263">
        <v>64</v>
      </c>
      <c r="B74" s="272" t="s">
        <v>313</v>
      </c>
      <c r="C74" s="273">
        <v>340.25</v>
      </c>
      <c r="D74" s="274">
        <v>341.51666666666665</v>
      </c>
      <c r="E74" s="274">
        <v>336.63333333333333</v>
      </c>
      <c r="F74" s="274">
        <v>333.01666666666665</v>
      </c>
      <c r="G74" s="274">
        <v>328.13333333333333</v>
      </c>
      <c r="H74" s="274">
        <v>345.13333333333333</v>
      </c>
      <c r="I74" s="274">
        <v>350.01666666666665</v>
      </c>
      <c r="J74" s="274">
        <v>353.63333333333333</v>
      </c>
      <c r="K74" s="272">
        <v>346.4</v>
      </c>
      <c r="L74" s="272">
        <v>337.9</v>
      </c>
      <c r="M74" s="272">
        <v>2.4856199999999999</v>
      </c>
    </row>
    <row r="75" spans="1:13">
      <c r="A75" s="263">
        <v>65</v>
      </c>
      <c r="B75" s="272" t="s">
        <v>64</v>
      </c>
      <c r="C75" s="273">
        <v>139.85</v>
      </c>
      <c r="D75" s="274">
        <v>140.18333333333331</v>
      </c>
      <c r="E75" s="274">
        <v>138.01666666666662</v>
      </c>
      <c r="F75" s="274">
        <v>136.18333333333331</v>
      </c>
      <c r="G75" s="274">
        <v>134.01666666666662</v>
      </c>
      <c r="H75" s="274">
        <v>142.01666666666662</v>
      </c>
      <c r="I75" s="274">
        <v>144.18333333333331</v>
      </c>
      <c r="J75" s="274">
        <v>146.01666666666662</v>
      </c>
      <c r="K75" s="272">
        <v>142.35</v>
      </c>
      <c r="L75" s="272">
        <v>138.35</v>
      </c>
      <c r="M75" s="272">
        <v>112.20712</v>
      </c>
    </row>
    <row r="76" spans="1:13" s="13" customFormat="1">
      <c r="A76" s="263">
        <v>66</v>
      </c>
      <c r="B76" s="272" t="s">
        <v>66</v>
      </c>
      <c r="C76" s="273">
        <v>655.9</v>
      </c>
      <c r="D76" s="274">
        <v>650.75</v>
      </c>
      <c r="E76" s="274">
        <v>642.5</v>
      </c>
      <c r="F76" s="274">
        <v>629.1</v>
      </c>
      <c r="G76" s="274">
        <v>620.85</v>
      </c>
      <c r="H76" s="274">
        <v>664.15</v>
      </c>
      <c r="I76" s="274">
        <v>672.4</v>
      </c>
      <c r="J76" s="274">
        <v>685.8</v>
      </c>
      <c r="K76" s="272">
        <v>659</v>
      </c>
      <c r="L76" s="272">
        <v>637.35</v>
      </c>
      <c r="M76" s="272">
        <v>28.136410000000001</v>
      </c>
    </row>
    <row r="77" spans="1:13" s="13" customFormat="1">
      <c r="A77" s="263">
        <v>67</v>
      </c>
      <c r="B77" s="272" t="s">
        <v>69</v>
      </c>
      <c r="C77" s="273">
        <v>38.25</v>
      </c>
      <c r="D77" s="274">
        <v>38.483333333333334</v>
      </c>
      <c r="E77" s="274">
        <v>37.56666666666667</v>
      </c>
      <c r="F77" s="274">
        <v>36.883333333333333</v>
      </c>
      <c r="G77" s="274">
        <v>35.966666666666669</v>
      </c>
      <c r="H77" s="274">
        <v>39.166666666666671</v>
      </c>
      <c r="I77" s="274">
        <v>40.083333333333329</v>
      </c>
      <c r="J77" s="274">
        <v>40.766666666666673</v>
      </c>
      <c r="K77" s="272">
        <v>39.4</v>
      </c>
      <c r="L77" s="272">
        <v>37.799999999999997</v>
      </c>
      <c r="M77" s="272">
        <v>387.14220999999998</v>
      </c>
    </row>
    <row r="78" spans="1:13" s="13" customFormat="1">
      <c r="A78" s="263">
        <v>68</v>
      </c>
      <c r="B78" s="272" t="s">
        <v>73</v>
      </c>
      <c r="C78" s="273">
        <v>415.8</v>
      </c>
      <c r="D78" s="274">
        <v>416.59999999999997</v>
      </c>
      <c r="E78" s="274">
        <v>408.24999999999994</v>
      </c>
      <c r="F78" s="274">
        <v>400.7</v>
      </c>
      <c r="G78" s="274">
        <v>392.34999999999997</v>
      </c>
      <c r="H78" s="274">
        <v>424.14999999999992</v>
      </c>
      <c r="I78" s="274">
        <v>432.49999999999994</v>
      </c>
      <c r="J78" s="274">
        <v>440.0499999999999</v>
      </c>
      <c r="K78" s="272">
        <v>424.95</v>
      </c>
      <c r="L78" s="272">
        <v>409.05</v>
      </c>
      <c r="M78" s="272">
        <v>95.802959999999999</v>
      </c>
    </row>
    <row r="79" spans="1:13" s="13" customFormat="1">
      <c r="A79" s="263">
        <v>69</v>
      </c>
      <c r="B79" s="272" t="s">
        <v>740</v>
      </c>
      <c r="C79" s="273">
        <v>10017.049999999999</v>
      </c>
      <c r="D79" s="274">
        <v>10013.016666666666</v>
      </c>
      <c r="E79" s="274">
        <v>9926.0333333333328</v>
      </c>
      <c r="F79" s="274">
        <v>9835.0166666666664</v>
      </c>
      <c r="G79" s="274">
        <v>9748.0333333333328</v>
      </c>
      <c r="H79" s="274">
        <v>10104.033333333333</v>
      </c>
      <c r="I79" s="274">
        <v>10191.016666666666</v>
      </c>
      <c r="J79" s="274">
        <v>10282.033333333333</v>
      </c>
      <c r="K79" s="272">
        <v>10100</v>
      </c>
      <c r="L79" s="272">
        <v>9922</v>
      </c>
      <c r="M79" s="272">
        <v>2.724E-2</v>
      </c>
    </row>
    <row r="80" spans="1:13" s="13" customFormat="1">
      <c r="A80" s="263">
        <v>70</v>
      </c>
      <c r="B80" s="272" t="s">
        <v>68</v>
      </c>
      <c r="C80" s="273">
        <v>590.20000000000005</v>
      </c>
      <c r="D80" s="274">
        <v>592.73333333333335</v>
      </c>
      <c r="E80" s="274">
        <v>577.7166666666667</v>
      </c>
      <c r="F80" s="274">
        <v>565.23333333333335</v>
      </c>
      <c r="G80" s="274">
        <v>550.2166666666667</v>
      </c>
      <c r="H80" s="274">
        <v>605.2166666666667</v>
      </c>
      <c r="I80" s="274">
        <v>620.23333333333335</v>
      </c>
      <c r="J80" s="274">
        <v>632.7166666666667</v>
      </c>
      <c r="K80" s="272">
        <v>607.75</v>
      </c>
      <c r="L80" s="272">
        <v>580.25</v>
      </c>
      <c r="M80" s="272">
        <v>310.59521999999998</v>
      </c>
    </row>
    <row r="81" spans="1:13" s="13" customFormat="1">
      <c r="A81" s="263">
        <v>71</v>
      </c>
      <c r="B81" s="272" t="s">
        <v>70</v>
      </c>
      <c r="C81" s="273">
        <v>408.15</v>
      </c>
      <c r="D81" s="274">
        <v>406</v>
      </c>
      <c r="E81" s="274">
        <v>402.15</v>
      </c>
      <c r="F81" s="274">
        <v>396.15</v>
      </c>
      <c r="G81" s="274">
        <v>392.29999999999995</v>
      </c>
      <c r="H81" s="274">
        <v>412</v>
      </c>
      <c r="I81" s="274">
        <v>415.85</v>
      </c>
      <c r="J81" s="274">
        <v>421.85</v>
      </c>
      <c r="K81" s="272">
        <v>409.85</v>
      </c>
      <c r="L81" s="272">
        <v>400</v>
      </c>
      <c r="M81" s="272">
        <v>26.468769999999999</v>
      </c>
    </row>
    <row r="82" spans="1:13" s="13" customFormat="1">
      <c r="A82" s="263">
        <v>72</v>
      </c>
      <c r="B82" s="272" t="s">
        <v>314</v>
      </c>
      <c r="C82" s="273">
        <v>815.15</v>
      </c>
      <c r="D82" s="274">
        <v>813.93333333333328</v>
      </c>
      <c r="E82" s="274">
        <v>801.31666666666661</v>
      </c>
      <c r="F82" s="274">
        <v>787.48333333333335</v>
      </c>
      <c r="G82" s="274">
        <v>774.86666666666667</v>
      </c>
      <c r="H82" s="274">
        <v>827.76666666666654</v>
      </c>
      <c r="I82" s="274">
        <v>840.3833333333331</v>
      </c>
      <c r="J82" s="274">
        <v>854.21666666666647</v>
      </c>
      <c r="K82" s="272">
        <v>826.55</v>
      </c>
      <c r="L82" s="272">
        <v>800.1</v>
      </c>
      <c r="M82" s="272">
        <v>2.28695</v>
      </c>
    </row>
    <row r="83" spans="1:13" s="13" customFormat="1">
      <c r="A83" s="263">
        <v>73</v>
      </c>
      <c r="B83" s="272" t="s">
        <v>315</v>
      </c>
      <c r="C83" s="273">
        <v>252.7</v>
      </c>
      <c r="D83" s="274">
        <v>255.11666666666667</v>
      </c>
      <c r="E83" s="274">
        <v>249.23333333333335</v>
      </c>
      <c r="F83" s="274">
        <v>245.76666666666668</v>
      </c>
      <c r="G83" s="274">
        <v>239.88333333333335</v>
      </c>
      <c r="H83" s="274">
        <v>258.58333333333337</v>
      </c>
      <c r="I83" s="274">
        <v>264.4666666666667</v>
      </c>
      <c r="J83" s="274">
        <v>267.93333333333334</v>
      </c>
      <c r="K83" s="272">
        <v>261</v>
      </c>
      <c r="L83" s="272">
        <v>251.65</v>
      </c>
      <c r="M83" s="272">
        <v>6.6424500000000002</v>
      </c>
    </row>
    <row r="84" spans="1:13" s="13" customFormat="1">
      <c r="A84" s="263">
        <v>74</v>
      </c>
      <c r="B84" s="272" t="s">
        <v>316</v>
      </c>
      <c r="C84" s="273">
        <v>181.35</v>
      </c>
      <c r="D84" s="274">
        <v>182.48333333333335</v>
      </c>
      <c r="E84" s="274">
        <v>178.9666666666667</v>
      </c>
      <c r="F84" s="274">
        <v>176.58333333333334</v>
      </c>
      <c r="G84" s="274">
        <v>173.06666666666669</v>
      </c>
      <c r="H84" s="274">
        <v>184.8666666666667</v>
      </c>
      <c r="I84" s="274">
        <v>188.38333333333335</v>
      </c>
      <c r="J84" s="274">
        <v>190.76666666666671</v>
      </c>
      <c r="K84" s="272">
        <v>186</v>
      </c>
      <c r="L84" s="272">
        <v>180.1</v>
      </c>
      <c r="M84" s="272">
        <v>4.2521500000000003</v>
      </c>
    </row>
    <row r="85" spans="1:13" s="13" customFormat="1">
      <c r="A85" s="263">
        <v>75</v>
      </c>
      <c r="B85" s="272" t="s">
        <v>317</v>
      </c>
      <c r="C85" s="273">
        <v>4713.3999999999996</v>
      </c>
      <c r="D85" s="274">
        <v>4626.1333333333332</v>
      </c>
      <c r="E85" s="274">
        <v>4487.2666666666664</v>
      </c>
      <c r="F85" s="274">
        <v>4261.1333333333332</v>
      </c>
      <c r="G85" s="274">
        <v>4122.2666666666664</v>
      </c>
      <c r="H85" s="274">
        <v>4852.2666666666664</v>
      </c>
      <c r="I85" s="274">
        <v>4991.1333333333332</v>
      </c>
      <c r="J85" s="274">
        <v>5217.2666666666664</v>
      </c>
      <c r="K85" s="272">
        <v>4765</v>
      </c>
      <c r="L85" s="272">
        <v>4400</v>
      </c>
      <c r="M85" s="272">
        <v>1.3534999999999999</v>
      </c>
    </row>
    <row r="86" spans="1:13" s="13" customFormat="1">
      <c r="A86" s="263">
        <v>76</v>
      </c>
      <c r="B86" s="272" t="s">
        <v>318</v>
      </c>
      <c r="C86" s="273">
        <v>814.35</v>
      </c>
      <c r="D86" s="274">
        <v>809.75</v>
      </c>
      <c r="E86" s="274">
        <v>801.4</v>
      </c>
      <c r="F86" s="274">
        <v>788.44999999999993</v>
      </c>
      <c r="G86" s="274">
        <v>780.09999999999991</v>
      </c>
      <c r="H86" s="274">
        <v>822.7</v>
      </c>
      <c r="I86" s="274">
        <v>831.05</v>
      </c>
      <c r="J86" s="274">
        <v>844.00000000000011</v>
      </c>
      <c r="K86" s="272">
        <v>818.1</v>
      </c>
      <c r="L86" s="272">
        <v>796.8</v>
      </c>
      <c r="M86" s="272">
        <v>2.93912</v>
      </c>
    </row>
    <row r="87" spans="1:13" s="13" customFormat="1">
      <c r="A87" s="263">
        <v>77</v>
      </c>
      <c r="B87" s="272" t="s">
        <v>231</v>
      </c>
      <c r="C87" s="273">
        <v>1246.7</v>
      </c>
      <c r="D87" s="274">
        <v>1247.8833333333334</v>
      </c>
      <c r="E87" s="274">
        <v>1233.8166666666668</v>
      </c>
      <c r="F87" s="274">
        <v>1220.9333333333334</v>
      </c>
      <c r="G87" s="274">
        <v>1206.8666666666668</v>
      </c>
      <c r="H87" s="274">
        <v>1260.7666666666669</v>
      </c>
      <c r="I87" s="274">
        <v>1274.8333333333335</v>
      </c>
      <c r="J87" s="274">
        <v>1287.7166666666669</v>
      </c>
      <c r="K87" s="272">
        <v>1261.95</v>
      </c>
      <c r="L87" s="272">
        <v>1235</v>
      </c>
      <c r="M87" s="272">
        <v>0.41654000000000002</v>
      </c>
    </row>
    <row r="88" spans="1:13" s="13" customFormat="1">
      <c r="A88" s="263">
        <v>78</v>
      </c>
      <c r="B88" s="272" t="s">
        <v>319</v>
      </c>
      <c r="C88" s="273">
        <v>73.25</v>
      </c>
      <c r="D88" s="274">
        <v>73.25</v>
      </c>
      <c r="E88" s="274">
        <v>72.599999999999994</v>
      </c>
      <c r="F88" s="274">
        <v>71.949999999999989</v>
      </c>
      <c r="G88" s="274">
        <v>71.299999999999983</v>
      </c>
      <c r="H88" s="274">
        <v>73.900000000000006</v>
      </c>
      <c r="I88" s="274">
        <v>74.550000000000011</v>
      </c>
      <c r="J88" s="274">
        <v>75.200000000000017</v>
      </c>
      <c r="K88" s="272">
        <v>73.900000000000006</v>
      </c>
      <c r="L88" s="272">
        <v>72.599999999999994</v>
      </c>
      <c r="M88" s="272">
        <v>10.867010000000001</v>
      </c>
    </row>
    <row r="89" spans="1:13" s="13" customFormat="1">
      <c r="A89" s="263">
        <v>79</v>
      </c>
      <c r="B89" s="272" t="s">
        <v>71</v>
      </c>
      <c r="C89" s="273">
        <v>16284.05</v>
      </c>
      <c r="D89" s="274">
        <v>16274.983333333332</v>
      </c>
      <c r="E89" s="274">
        <v>16083.866666666665</v>
      </c>
      <c r="F89" s="274">
        <v>15883.683333333332</v>
      </c>
      <c r="G89" s="274">
        <v>15692.566666666666</v>
      </c>
      <c r="H89" s="274">
        <v>16475.166666666664</v>
      </c>
      <c r="I89" s="274">
        <v>16666.283333333329</v>
      </c>
      <c r="J89" s="274">
        <v>16866.466666666664</v>
      </c>
      <c r="K89" s="272">
        <v>16466.099999999999</v>
      </c>
      <c r="L89" s="272">
        <v>16074.8</v>
      </c>
      <c r="M89" s="272">
        <v>0.64241999999999999</v>
      </c>
    </row>
    <row r="90" spans="1:13" s="13" customFormat="1">
      <c r="A90" s="263">
        <v>80</v>
      </c>
      <c r="B90" s="272" t="s">
        <v>320</v>
      </c>
      <c r="C90" s="273">
        <v>285.64999999999998</v>
      </c>
      <c r="D90" s="274">
        <v>284.98333333333335</v>
      </c>
      <c r="E90" s="274">
        <v>280.66666666666669</v>
      </c>
      <c r="F90" s="274">
        <v>275.68333333333334</v>
      </c>
      <c r="G90" s="274">
        <v>271.36666666666667</v>
      </c>
      <c r="H90" s="274">
        <v>289.9666666666667</v>
      </c>
      <c r="I90" s="274">
        <v>294.2833333333333</v>
      </c>
      <c r="J90" s="274">
        <v>299.26666666666671</v>
      </c>
      <c r="K90" s="272">
        <v>289.3</v>
      </c>
      <c r="L90" s="272">
        <v>280</v>
      </c>
      <c r="M90" s="272">
        <v>2.31629</v>
      </c>
    </row>
    <row r="91" spans="1:13" s="13" customFormat="1">
      <c r="A91" s="263">
        <v>81</v>
      </c>
      <c r="B91" s="272" t="s">
        <v>74</v>
      </c>
      <c r="C91" s="273">
        <v>3424.85</v>
      </c>
      <c r="D91" s="274">
        <v>3442.3333333333335</v>
      </c>
      <c r="E91" s="274">
        <v>3399.5666666666671</v>
      </c>
      <c r="F91" s="274">
        <v>3374.2833333333338</v>
      </c>
      <c r="G91" s="274">
        <v>3331.5166666666673</v>
      </c>
      <c r="H91" s="274">
        <v>3467.6166666666668</v>
      </c>
      <c r="I91" s="274">
        <v>3510.3833333333332</v>
      </c>
      <c r="J91" s="274">
        <v>3535.6666666666665</v>
      </c>
      <c r="K91" s="272">
        <v>3485.1</v>
      </c>
      <c r="L91" s="272">
        <v>3417.05</v>
      </c>
      <c r="M91" s="272">
        <v>8.9368999999999996</v>
      </c>
    </row>
    <row r="92" spans="1:13" s="13" customFormat="1">
      <c r="A92" s="263">
        <v>82</v>
      </c>
      <c r="B92" s="272" t="s">
        <v>321</v>
      </c>
      <c r="C92" s="273">
        <v>474.65</v>
      </c>
      <c r="D92" s="274">
        <v>480.73333333333335</v>
      </c>
      <c r="E92" s="274">
        <v>465.7166666666667</v>
      </c>
      <c r="F92" s="274">
        <v>456.78333333333336</v>
      </c>
      <c r="G92" s="274">
        <v>441.76666666666671</v>
      </c>
      <c r="H92" s="274">
        <v>489.66666666666669</v>
      </c>
      <c r="I92" s="274">
        <v>504.68333333333334</v>
      </c>
      <c r="J92" s="274">
        <v>513.61666666666667</v>
      </c>
      <c r="K92" s="272">
        <v>495.75</v>
      </c>
      <c r="L92" s="272">
        <v>471.8</v>
      </c>
      <c r="M92" s="272">
        <v>3.0258099999999999</v>
      </c>
    </row>
    <row r="93" spans="1:13" s="13" customFormat="1">
      <c r="A93" s="263">
        <v>83</v>
      </c>
      <c r="B93" s="272" t="s">
        <v>322</v>
      </c>
      <c r="C93" s="273">
        <v>240.25</v>
      </c>
      <c r="D93" s="274">
        <v>243.21666666666667</v>
      </c>
      <c r="E93" s="274">
        <v>236.53333333333333</v>
      </c>
      <c r="F93" s="274">
        <v>232.81666666666666</v>
      </c>
      <c r="G93" s="274">
        <v>226.13333333333333</v>
      </c>
      <c r="H93" s="274">
        <v>246.93333333333334</v>
      </c>
      <c r="I93" s="274">
        <v>253.61666666666667</v>
      </c>
      <c r="J93" s="274">
        <v>257.33333333333337</v>
      </c>
      <c r="K93" s="272">
        <v>249.9</v>
      </c>
      <c r="L93" s="272">
        <v>239.5</v>
      </c>
      <c r="M93" s="272">
        <v>1.8590899999999999</v>
      </c>
    </row>
    <row r="94" spans="1:13" s="13" customFormat="1">
      <c r="A94" s="263">
        <v>84</v>
      </c>
      <c r="B94" s="272" t="s">
        <v>80</v>
      </c>
      <c r="C94" s="273">
        <v>617.6</v>
      </c>
      <c r="D94" s="274">
        <v>612.88333333333333</v>
      </c>
      <c r="E94" s="274">
        <v>606.9666666666667</v>
      </c>
      <c r="F94" s="274">
        <v>596.33333333333337</v>
      </c>
      <c r="G94" s="274">
        <v>590.41666666666674</v>
      </c>
      <c r="H94" s="274">
        <v>623.51666666666665</v>
      </c>
      <c r="I94" s="274">
        <v>629.43333333333339</v>
      </c>
      <c r="J94" s="274">
        <v>640.06666666666661</v>
      </c>
      <c r="K94" s="272">
        <v>618.79999999999995</v>
      </c>
      <c r="L94" s="272">
        <v>602.25</v>
      </c>
      <c r="M94" s="272">
        <v>3.9678300000000002</v>
      </c>
    </row>
    <row r="95" spans="1:13" s="13" customFormat="1">
      <c r="A95" s="263">
        <v>85</v>
      </c>
      <c r="B95" s="272" t="s">
        <v>323</v>
      </c>
      <c r="C95" s="273">
        <v>1920</v>
      </c>
      <c r="D95" s="274">
        <v>1931.7333333333333</v>
      </c>
      <c r="E95" s="274">
        <v>1903.4666666666667</v>
      </c>
      <c r="F95" s="274">
        <v>1886.9333333333334</v>
      </c>
      <c r="G95" s="274">
        <v>1858.6666666666667</v>
      </c>
      <c r="H95" s="274">
        <v>1948.2666666666667</v>
      </c>
      <c r="I95" s="274">
        <v>1976.5333333333335</v>
      </c>
      <c r="J95" s="274">
        <v>1993.0666666666666</v>
      </c>
      <c r="K95" s="272">
        <v>1960</v>
      </c>
      <c r="L95" s="272">
        <v>1915.2</v>
      </c>
      <c r="M95" s="272">
        <v>0.41331000000000001</v>
      </c>
    </row>
    <row r="96" spans="1:13" s="13" customFormat="1">
      <c r="A96" s="263">
        <v>86</v>
      </c>
      <c r="B96" s="272" t="s">
        <v>786</v>
      </c>
      <c r="C96" s="273">
        <v>218.65</v>
      </c>
      <c r="D96" s="274">
        <v>218.48333333333335</v>
      </c>
      <c r="E96" s="274">
        <v>216.8666666666667</v>
      </c>
      <c r="F96" s="274">
        <v>215.08333333333334</v>
      </c>
      <c r="G96" s="274">
        <v>213.4666666666667</v>
      </c>
      <c r="H96" s="274">
        <v>220.26666666666671</v>
      </c>
      <c r="I96" s="274">
        <v>221.88333333333338</v>
      </c>
      <c r="J96" s="274">
        <v>223.66666666666671</v>
      </c>
      <c r="K96" s="272">
        <v>220.1</v>
      </c>
      <c r="L96" s="272">
        <v>216.7</v>
      </c>
      <c r="M96" s="272">
        <v>1.0764100000000001</v>
      </c>
    </row>
    <row r="97" spans="1:13" s="13" customFormat="1">
      <c r="A97" s="263">
        <v>87</v>
      </c>
      <c r="B97" s="272" t="s">
        <v>75</v>
      </c>
      <c r="C97" s="273">
        <v>469.5</v>
      </c>
      <c r="D97" s="274">
        <v>466.84999999999997</v>
      </c>
      <c r="E97" s="274">
        <v>462.44999999999993</v>
      </c>
      <c r="F97" s="274">
        <v>455.4</v>
      </c>
      <c r="G97" s="274">
        <v>450.99999999999994</v>
      </c>
      <c r="H97" s="274">
        <v>473.89999999999992</v>
      </c>
      <c r="I97" s="274">
        <v>478.2999999999999</v>
      </c>
      <c r="J97" s="274">
        <v>485.34999999999991</v>
      </c>
      <c r="K97" s="272">
        <v>471.25</v>
      </c>
      <c r="L97" s="272">
        <v>459.8</v>
      </c>
      <c r="M97" s="272">
        <v>34.811079999999997</v>
      </c>
    </row>
    <row r="98" spans="1:13" s="13" customFormat="1">
      <c r="A98" s="263">
        <v>88</v>
      </c>
      <c r="B98" s="272" t="s">
        <v>324</v>
      </c>
      <c r="C98" s="273">
        <v>491</v>
      </c>
      <c r="D98" s="274">
        <v>493.76666666666665</v>
      </c>
      <c r="E98" s="274">
        <v>483.43333333333328</v>
      </c>
      <c r="F98" s="274">
        <v>475.86666666666662</v>
      </c>
      <c r="G98" s="274">
        <v>465.53333333333325</v>
      </c>
      <c r="H98" s="274">
        <v>501.33333333333331</v>
      </c>
      <c r="I98" s="274">
        <v>511.66666666666669</v>
      </c>
      <c r="J98" s="274">
        <v>519.23333333333335</v>
      </c>
      <c r="K98" s="272">
        <v>504.1</v>
      </c>
      <c r="L98" s="272">
        <v>486.2</v>
      </c>
      <c r="M98" s="272">
        <v>1.7745299999999999</v>
      </c>
    </row>
    <row r="99" spans="1:13" s="13" customFormat="1">
      <c r="A99" s="263">
        <v>89</v>
      </c>
      <c r="B99" s="272" t="s">
        <v>76</v>
      </c>
      <c r="C99" s="273">
        <v>160.65</v>
      </c>
      <c r="D99" s="274">
        <v>158.63333333333335</v>
      </c>
      <c r="E99" s="274">
        <v>155.81666666666672</v>
      </c>
      <c r="F99" s="274">
        <v>150.98333333333338</v>
      </c>
      <c r="G99" s="274">
        <v>148.16666666666674</v>
      </c>
      <c r="H99" s="274">
        <v>163.4666666666667</v>
      </c>
      <c r="I99" s="274">
        <v>166.28333333333336</v>
      </c>
      <c r="J99" s="274">
        <v>171.11666666666667</v>
      </c>
      <c r="K99" s="272">
        <v>161.44999999999999</v>
      </c>
      <c r="L99" s="272">
        <v>153.80000000000001</v>
      </c>
      <c r="M99" s="272">
        <v>326.76391999999998</v>
      </c>
    </row>
    <row r="100" spans="1:13" s="13" customFormat="1">
      <c r="A100" s="263">
        <v>90</v>
      </c>
      <c r="B100" s="272" t="s">
        <v>325</v>
      </c>
      <c r="C100" s="273">
        <v>457.75</v>
      </c>
      <c r="D100" s="274">
        <v>459.45</v>
      </c>
      <c r="E100" s="274">
        <v>454.4</v>
      </c>
      <c r="F100" s="274">
        <v>451.05</v>
      </c>
      <c r="G100" s="274">
        <v>446</v>
      </c>
      <c r="H100" s="274">
        <v>462.79999999999995</v>
      </c>
      <c r="I100" s="274">
        <v>467.85</v>
      </c>
      <c r="J100" s="274">
        <v>471.19999999999993</v>
      </c>
      <c r="K100" s="272">
        <v>464.5</v>
      </c>
      <c r="L100" s="272">
        <v>456.1</v>
      </c>
      <c r="M100" s="272">
        <v>1.01657</v>
      </c>
    </row>
    <row r="101" spans="1:13">
      <c r="A101" s="263">
        <v>91</v>
      </c>
      <c r="B101" s="272" t="s">
        <v>326</v>
      </c>
      <c r="C101" s="273">
        <v>365.7</v>
      </c>
      <c r="D101" s="274">
        <v>366.2</v>
      </c>
      <c r="E101" s="274">
        <v>364.5</v>
      </c>
      <c r="F101" s="274">
        <v>363.3</v>
      </c>
      <c r="G101" s="274">
        <v>361.6</v>
      </c>
      <c r="H101" s="274">
        <v>367.4</v>
      </c>
      <c r="I101" s="274">
        <v>369.09999999999991</v>
      </c>
      <c r="J101" s="274">
        <v>370.29999999999995</v>
      </c>
      <c r="K101" s="272">
        <v>367.9</v>
      </c>
      <c r="L101" s="272">
        <v>365</v>
      </c>
      <c r="M101" s="272">
        <v>1.6714800000000001</v>
      </c>
    </row>
    <row r="102" spans="1:13">
      <c r="A102" s="263">
        <v>92</v>
      </c>
      <c r="B102" s="272" t="s">
        <v>327</v>
      </c>
      <c r="C102" s="273">
        <v>525</v>
      </c>
      <c r="D102" s="274">
        <v>528.76666666666677</v>
      </c>
      <c r="E102" s="274">
        <v>514.33333333333348</v>
      </c>
      <c r="F102" s="274">
        <v>503.66666666666674</v>
      </c>
      <c r="G102" s="274">
        <v>489.23333333333346</v>
      </c>
      <c r="H102" s="274">
        <v>539.43333333333351</v>
      </c>
      <c r="I102" s="274">
        <v>553.86666666666667</v>
      </c>
      <c r="J102" s="274">
        <v>564.53333333333353</v>
      </c>
      <c r="K102" s="272">
        <v>543.20000000000005</v>
      </c>
      <c r="L102" s="272">
        <v>518.1</v>
      </c>
      <c r="M102" s="272">
        <v>4.5654500000000002</v>
      </c>
    </row>
    <row r="103" spans="1:13">
      <c r="A103" s="263">
        <v>93</v>
      </c>
      <c r="B103" s="272" t="s">
        <v>77</v>
      </c>
      <c r="C103" s="273">
        <v>130.05000000000001</v>
      </c>
      <c r="D103" s="274">
        <v>130.68333333333334</v>
      </c>
      <c r="E103" s="274">
        <v>128.86666666666667</v>
      </c>
      <c r="F103" s="274">
        <v>127.68333333333334</v>
      </c>
      <c r="G103" s="274">
        <v>125.86666666666667</v>
      </c>
      <c r="H103" s="274">
        <v>131.86666666666667</v>
      </c>
      <c r="I103" s="274">
        <v>133.68333333333334</v>
      </c>
      <c r="J103" s="274">
        <v>134.86666666666667</v>
      </c>
      <c r="K103" s="272">
        <v>132.5</v>
      </c>
      <c r="L103" s="272">
        <v>129.5</v>
      </c>
      <c r="M103" s="272">
        <v>8.2461500000000001</v>
      </c>
    </row>
    <row r="104" spans="1:13">
      <c r="A104" s="263">
        <v>94</v>
      </c>
      <c r="B104" s="272" t="s">
        <v>328</v>
      </c>
      <c r="C104" s="273">
        <v>1589.45</v>
      </c>
      <c r="D104" s="274">
        <v>1589.8333333333333</v>
      </c>
      <c r="E104" s="274">
        <v>1555.6666666666665</v>
      </c>
      <c r="F104" s="274">
        <v>1521.8833333333332</v>
      </c>
      <c r="G104" s="274">
        <v>1487.7166666666665</v>
      </c>
      <c r="H104" s="274">
        <v>1623.6166666666666</v>
      </c>
      <c r="I104" s="274">
        <v>1657.7833333333331</v>
      </c>
      <c r="J104" s="274">
        <v>1691.5666666666666</v>
      </c>
      <c r="K104" s="272">
        <v>1624</v>
      </c>
      <c r="L104" s="272">
        <v>1556.05</v>
      </c>
      <c r="M104" s="272">
        <v>2.9338299999999999</v>
      </c>
    </row>
    <row r="105" spans="1:13">
      <c r="A105" s="263">
        <v>95</v>
      </c>
      <c r="B105" s="272" t="s">
        <v>329</v>
      </c>
      <c r="C105" s="273">
        <v>14.3</v>
      </c>
      <c r="D105" s="274">
        <v>14.516666666666666</v>
      </c>
      <c r="E105" s="274">
        <v>14.033333333333331</v>
      </c>
      <c r="F105" s="274">
        <v>13.766666666666666</v>
      </c>
      <c r="G105" s="274">
        <v>13.283333333333331</v>
      </c>
      <c r="H105" s="274">
        <v>14.783333333333331</v>
      </c>
      <c r="I105" s="274">
        <v>15.266666666666666</v>
      </c>
      <c r="J105" s="274">
        <v>15.533333333333331</v>
      </c>
      <c r="K105" s="272">
        <v>15</v>
      </c>
      <c r="L105" s="272">
        <v>14.25</v>
      </c>
      <c r="M105" s="272">
        <v>91.586870000000005</v>
      </c>
    </row>
    <row r="106" spans="1:13">
      <c r="A106" s="263">
        <v>96</v>
      </c>
      <c r="B106" s="272" t="s">
        <v>330</v>
      </c>
      <c r="C106" s="273">
        <v>521.5</v>
      </c>
      <c r="D106" s="274">
        <v>518.61666666666667</v>
      </c>
      <c r="E106" s="274">
        <v>512.93333333333339</v>
      </c>
      <c r="F106" s="274">
        <v>504.36666666666673</v>
      </c>
      <c r="G106" s="274">
        <v>498.68333333333345</v>
      </c>
      <c r="H106" s="274">
        <v>527.18333333333339</v>
      </c>
      <c r="I106" s="274">
        <v>532.86666666666656</v>
      </c>
      <c r="J106" s="274">
        <v>541.43333333333328</v>
      </c>
      <c r="K106" s="272">
        <v>524.29999999999995</v>
      </c>
      <c r="L106" s="272">
        <v>510.05</v>
      </c>
      <c r="M106" s="272">
        <v>5.5312900000000003</v>
      </c>
    </row>
    <row r="107" spans="1:13">
      <c r="A107" s="263">
        <v>97</v>
      </c>
      <c r="B107" s="272" t="s">
        <v>331</v>
      </c>
      <c r="C107" s="273">
        <v>290.89999999999998</v>
      </c>
      <c r="D107" s="274">
        <v>291.3</v>
      </c>
      <c r="E107" s="274">
        <v>281.60000000000002</v>
      </c>
      <c r="F107" s="274">
        <v>272.3</v>
      </c>
      <c r="G107" s="274">
        <v>262.60000000000002</v>
      </c>
      <c r="H107" s="274">
        <v>300.60000000000002</v>
      </c>
      <c r="I107" s="274">
        <v>310.29999999999995</v>
      </c>
      <c r="J107" s="274">
        <v>319.60000000000002</v>
      </c>
      <c r="K107" s="272">
        <v>301</v>
      </c>
      <c r="L107" s="272">
        <v>282</v>
      </c>
      <c r="M107" s="272">
        <v>6.5813100000000002</v>
      </c>
    </row>
    <row r="108" spans="1:13">
      <c r="A108" s="263">
        <v>98</v>
      </c>
      <c r="B108" s="280" t="s">
        <v>79</v>
      </c>
      <c r="C108" s="273">
        <v>455.7</v>
      </c>
      <c r="D108" s="274">
        <v>457.15000000000003</v>
      </c>
      <c r="E108" s="274">
        <v>451.10000000000008</v>
      </c>
      <c r="F108" s="274">
        <v>446.50000000000006</v>
      </c>
      <c r="G108" s="274">
        <v>440.4500000000001</v>
      </c>
      <c r="H108" s="274">
        <v>461.75000000000006</v>
      </c>
      <c r="I108" s="274">
        <v>467.8</v>
      </c>
      <c r="J108" s="274">
        <v>472.40000000000003</v>
      </c>
      <c r="K108" s="272">
        <v>463.2</v>
      </c>
      <c r="L108" s="272">
        <v>452.55</v>
      </c>
      <c r="M108" s="272">
        <v>2.5880800000000002</v>
      </c>
    </row>
    <row r="109" spans="1:13">
      <c r="A109" s="263">
        <v>99</v>
      </c>
      <c r="B109" s="272" t="s">
        <v>332</v>
      </c>
      <c r="C109" s="273">
        <v>3577.9</v>
      </c>
      <c r="D109" s="274">
        <v>3558.9666666666667</v>
      </c>
      <c r="E109" s="274">
        <v>3518.9333333333334</v>
      </c>
      <c r="F109" s="274">
        <v>3459.9666666666667</v>
      </c>
      <c r="G109" s="274">
        <v>3419.9333333333334</v>
      </c>
      <c r="H109" s="274">
        <v>3617.9333333333334</v>
      </c>
      <c r="I109" s="274">
        <v>3657.9666666666672</v>
      </c>
      <c r="J109" s="274">
        <v>3716.9333333333334</v>
      </c>
      <c r="K109" s="272">
        <v>3599</v>
      </c>
      <c r="L109" s="272">
        <v>3500</v>
      </c>
      <c r="M109" s="272">
        <v>7.3109999999999994E-2</v>
      </c>
    </row>
    <row r="110" spans="1:13">
      <c r="A110" s="263">
        <v>100</v>
      </c>
      <c r="B110" s="272" t="s">
        <v>333</v>
      </c>
      <c r="C110" s="273">
        <v>170.35</v>
      </c>
      <c r="D110" s="274">
        <v>171.15</v>
      </c>
      <c r="E110" s="274">
        <v>168.8</v>
      </c>
      <c r="F110" s="274">
        <v>167.25</v>
      </c>
      <c r="G110" s="274">
        <v>164.9</v>
      </c>
      <c r="H110" s="274">
        <v>172.70000000000002</v>
      </c>
      <c r="I110" s="274">
        <v>175.04999999999998</v>
      </c>
      <c r="J110" s="274">
        <v>176.60000000000002</v>
      </c>
      <c r="K110" s="272">
        <v>173.5</v>
      </c>
      <c r="L110" s="272">
        <v>169.6</v>
      </c>
      <c r="M110" s="272">
        <v>2.0958299999999999</v>
      </c>
    </row>
    <row r="111" spans="1:13">
      <c r="A111" s="263">
        <v>101</v>
      </c>
      <c r="B111" s="272" t="s">
        <v>334</v>
      </c>
      <c r="C111" s="273">
        <v>233.45</v>
      </c>
      <c r="D111" s="274">
        <v>234.1</v>
      </c>
      <c r="E111" s="274">
        <v>231.35</v>
      </c>
      <c r="F111" s="274">
        <v>229.25</v>
      </c>
      <c r="G111" s="274">
        <v>226.5</v>
      </c>
      <c r="H111" s="274">
        <v>236.2</v>
      </c>
      <c r="I111" s="274">
        <v>238.95</v>
      </c>
      <c r="J111" s="274">
        <v>241.04999999999998</v>
      </c>
      <c r="K111" s="272">
        <v>236.85</v>
      </c>
      <c r="L111" s="272">
        <v>232</v>
      </c>
      <c r="M111" s="272">
        <v>21.457930000000001</v>
      </c>
    </row>
    <row r="112" spans="1:13">
      <c r="A112" s="263">
        <v>102</v>
      </c>
      <c r="B112" s="272" t="s">
        <v>335</v>
      </c>
      <c r="C112" s="273">
        <v>94.65</v>
      </c>
      <c r="D112" s="274">
        <v>93.800000000000011</v>
      </c>
      <c r="E112" s="274">
        <v>92.15000000000002</v>
      </c>
      <c r="F112" s="274">
        <v>89.65</v>
      </c>
      <c r="G112" s="274">
        <v>88.000000000000014</v>
      </c>
      <c r="H112" s="274">
        <v>96.300000000000026</v>
      </c>
      <c r="I112" s="274">
        <v>97.95</v>
      </c>
      <c r="J112" s="274">
        <v>100.45000000000003</v>
      </c>
      <c r="K112" s="272">
        <v>95.45</v>
      </c>
      <c r="L112" s="272">
        <v>91.3</v>
      </c>
      <c r="M112" s="272">
        <v>13.67919</v>
      </c>
    </row>
    <row r="113" spans="1:13">
      <c r="A113" s="263">
        <v>103</v>
      </c>
      <c r="B113" s="272" t="s">
        <v>336</v>
      </c>
      <c r="C113" s="273">
        <v>540.04999999999995</v>
      </c>
      <c r="D113" s="274">
        <v>540.51666666666665</v>
      </c>
      <c r="E113" s="274">
        <v>531.08333333333326</v>
      </c>
      <c r="F113" s="274">
        <v>522.11666666666656</v>
      </c>
      <c r="G113" s="274">
        <v>512.68333333333317</v>
      </c>
      <c r="H113" s="274">
        <v>549.48333333333335</v>
      </c>
      <c r="I113" s="274">
        <v>558.91666666666674</v>
      </c>
      <c r="J113" s="274">
        <v>567.88333333333344</v>
      </c>
      <c r="K113" s="272">
        <v>549.95000000000005</v>
      </c>
      <c r="L113" s="272">
        <v>531.54999999999995</v>
      </c>
      <c r="M113" s="272">
        <v>0.39296999999999999</v>
      </c>
    </row>
    <row r="114" spans="1:13">
      <c r="A114" s="263">
        <v>104</v>
      </c>
      <c r="B114" s="272" t="s">
        <v>81</v>
      </c>
      <c r="C114" s="273">
        <v>467.75</v>
      </c>
      <c r="D114" s="274">
        <v>464.38333333333338</v>
      </c>
      <c r="E114" s="274">
        <v>457.86666666666679</v>
      </c>
      <c r="F114" s="274">
        <v>447.98333333333341</v>
      </c>
      <c r="G114" s="274">
        <v>441.46666666666681</v>
      </c>
      <c r="H114" s="274">
        <v>474.26666666666677</v>
      </c>
      <c r="I114" s="274">
        <v>480.7833333333333</v>
      </c>
      <c r="J114" s="274">
        <v>490.66666666666674</v>
      </c>
      <c r="K114" s="272">
        <v>470.9</v>
      </c>
      <c r="L114" s="272">
        <v>454.5</v>
      </c>
      <c r="M114" s="272">
        <v>49.869689999999999</v>
      </c>
    </row>
    <row r="115" spans="1:13">
      <c r="A115" s="263">
        <v>105</v>
      </c>
      <c r="B115" s="272" t="s">
        <v>82</v>
      </c>
      <c r="C115" s="273">
        <v>863.4</v>
      </c>
      <c r="D115" s="274">
        <v>857.13333333333333</v>
      </c>
      <c r="E115" s="274">
        <v>847.26666666666665</v>
      </c>
      <c r="F115" s="274">
        <v>831.13333333333333</v>
      </c>
      <c r="G115" s="274">
        <v>821.26666666666665</v>
      </c>
      <c r="H115" s="274">
        <v>873.26666666666665</v>
      </c>
      <c r="I115" s="274">
        <v>883.13333333333321</v>
      </c>
      <c r="J115" s="274">
        <v>899.26666666666665</v>
      </c>
      <c r="K115" s="272">
        <v>867</v>
      </c>
      <c r="L115" s="272">
        <v>841</v>
      </c>
      <c r="M115" s="272">
        <v>56.652090000000001</v>
      </c>
    </row>
    <row r="116" spans="1:13">
      <c r="A116" s="263">
        <v>106</v>
      </c>
      <c r="B116" s="272" t="s">
        <v>232</v>
      </c>
      <c r="C116" s="273">
        <v>164.1</v>
      </c>
      <c r="D116" s="274">
        <v>166.23333333333335</v>
      </c>
      <c r="E116" s="274">
        <v>160.9666666666667</v>
      </c>
      <c r="F116" s="274">
        <v>157.83333333333334</v>
      </c>
      <c r="G116" s="274">
        <v>152.56666666666669</v>
      </c>
      <c r="H116" s="274">
        <v>169.3666666666667</v>
      </c>
      <c r="I116" s="274">
        <v>174.63333333333335</v>
      </c>
      <c r="J116" s="274">
        <v>177.76666666666671</v>
      </c>
      <c r="K116" s="272">
        <v>171.5</v>
      </c>
      <c r="L116" s="272">
        <v>163.1</v>
      </c>
      <c r="M116" s="272">
        <v>31.186389999999999</v>
      </c>
    </row>
    <row r="117" spans="1:13">
      <c r="A117" s="263">
        <v>107</v>
      </c>
      <c r="B117" s="272" t="s">
        <v>83</v>
      </c>
      <c r="C117" s="273">
        <v>138.30000000000001</v>
      </c>
      <c r="D117" s="274">
        <v>138.55000000000001</v>
      </c>
      <c r="E117" s="274">
        <v>136.55000000000001</v>
      </c>
      <c r="F117" s="274">
        <v>134.80000000000001</v>
      </c>
      <c r="G117" s="274">
        <v>132.80000000000001</v>
      </c>
      <c r="H117" s="274">
        <v>140.30000000000001</v>
      </c>
      <c r="I117" s="274">
        <v>142.30000000000001</v>
      </c>
      <c r="J117" s="274">
        <v>144.05000000000001</v>
      </c>
      <c r="K117" s="272">
        <v>140.55000000000001</v>
      </c>
      <c r="L117" s="272">
        <v>136.80000000000001</v>
      </c>
      <c r="M117" s="272">
        <v>87.096119999999999</v>
      </c>
    </row>
    <row r="118" spans="1:13">
      <c r="A118" s="263">
        <v>108</v>
      </c>
      <c r="B118" s="272" t="s">
        <v>337</v>
      </c>
      <c r="C118" s="273">
        <v>348.4</v>
      </c>
      <c r="D118" s="274">
        <v>347.15000000000003</v>
      </c>
      <c r="E118" s="274">
        <v>344.70000000000005</v>
      </c>
      <c r="F118" s="274">
        <v>341</v>
      </c>
      <c r="G118" s="274">
        <v>338.55</v>
      </c>
      <c r="H118" s="274">
        <v>350.85000000000008</v>
      </c>
      <c r="I118" s="274">
        <v>353.3</v>
      </c>
      <c r="J118" s="274">
        <v>357.00000000000011</v>
      </c>
      <c r="K118" s="272">
        <v>349.6</v>
      </c>
      <c r="L118" s="272">
        <v>343.45</v>
      </c>
      <c r="M118" s="272">
        <v>1.30653</v>
      </c>
    </row>
    <row r="119" spans="1:13">
      <c r="A119" s="263">
        <v>109</v>
      </c>
      <c r="B119" s="272" t="s">
        <v>826</v>
      </c>
      <c r="C119" s="273">
        <v>2605.65</v>
      </c>
      <c r="D119" s="274">
        <v>2581.9333333333329</v>
      </c>
      <c r="E119" s="274">
        <v>2543.8666666666659</v>
      </c>
      <c r="F119" s="274">
        <v>2482.083333333333</v>
      </c>
      <c r="G119" s="274">
        <v>2444.016666666666</v>
      </c>
      <c r="H119" s="274">
        <v>2643.7166666666658</v>
      </c>
      <c r="I119" s="274">
        <v>2681.7833333333324</v>
      </c>
      <c r="J119" s="274">
        <v>2743.5666666666657</v>
      </c>
      <c r="K119" s="272">
        <v>2620</v>
      </c>
      <c r="L119" s="272">
        <v>2520.15</v>
      </c>
      <c r="M119" s="272">
        <v>3.4084400000000001</v>
      </c>
    </row>
    <row r="120" spans="1:13">
      <c r="A120" s="263">
        <v>110</v>
      </c>
      <c r="B120" s="272" t="s">
        <v>84</v>
      </c>
      <c r="C120" s="273">
        <v>1582.6</v>
      </c>
      <c r="D120" s="274">
        <v>1579.8</v>
      </c>
      <c r="E120" s="274">
        <v>1570.3</v>
      </c>
      <c r="F120" s="274">
        <v>1558</v>
      </c>
      <c r="G120" s="274">
        <v>1548.5</v>
      </c>
      <c r="H120" s="274">
        <v>1592.1</v>
      </c>
      <c r="I120" s="274">
        <v>1601.6</v>
      </c>
      <c r="J120" s="274">
        <v>1613.8999999999999</v>
      </c>
      <c r="K120" s="272">
        <v>1589.3</v>
      </c>
      <c r="L120" s="272">
        <v>1567.5</v>
      </c>
      <c r="M120" s="272">
        <v>4.0058299999999996</v>
      </c>
    </row>
    <row r="121" spans="1:13">
      <c r="A121" s="263">
        <v>111</v>
      </c>
      <c r="B121" s="272" t="s">
        <v>85</v>
      </c>
      <c r="C121" s="273">
        <v>500.25</v>
      </c>
      <c r="D121" s="274">
        <v>501.7166666666667</v>
      </c>
      <c r="E121" s="274">
        <v>492.18333333333339</v>
      </c>
      <c r="F121" s="274">
        <v>484.11666666666667</v>
      </c>
      <c r="G121" s="274">
        <v>474.58333333333337</v>
      </c>
      <c r="H121" s="274">
        <v>509.78333333333342</v>
      </c>
      <c r="I121" s="274">
        <v>519.31666666666672</v>
      </c>
      <c r="J121" s="274">
        <v>527.38333333333344</v>
      </c>
      <c r="K121" s="272">
        <v>511.25</v>
      </c>
      <c r="L121" s="272">
        <v>493.65</v>
      </c>
      <c r="M121" s="272">
        <v>18.343530000000001</v>
      </c>
    </row>
    <row r="122" spans="1:13">
      <c r="A122" s="263">
        <v>112</v>
      </c>
      <c r="B122" s="272" t="s">
        <v>233</v>
      </c>
      <c r="C122" s="273">
        <v>768.3</v>
      </c>
      <c r="D122" s="274">
        <v>767.11666666666679</v>
      </c>
      <c r="E122" s="274">
        <v>762.38333333333355</v>
      </c>
      <c r="F122" s="274">
        <v>756.46666666666681</v>
      </c>
      <c r="G122" s="274">
        <v>751.73333333333358</v>
      </c>
      <c r="H122" s="274">
        <v>773.03333333333353</v>
      </c>
      <c r="I122" s="274">
        <v>777.76666666666665</v>
      </c>
      <c r="J122" s="274">
        <v>783.68333333333351</v>
      </c>
      <c r="K122" s="272">
        <v>771.85</v>
      </c>
      <c r="L122" s="272">
        <v>761.2</v>
      </c>
      <c r="M122" s="272">
        <v>1.3430599999999999</v>
      </c>
    </row>
    <row r="123" spans="1:13">
      <c r="A123" s="263">
        <v>113</v>
      </c>
      <c r="B123" s="272" t="s">
        <v>338</v>
      </c>
      <c r="C123" s="273">
        <v>712.05</v>
      </c>
      <c r="D123" s="274">
        <v>718.85</v>
      </c>
      <c r="E123" s="274">
        <v>701.2</v>
      </c>
      <c r="F123" s="274">
        <v>690.35</v>
      </c>
      <c r="G123" s="274">
        <v>672.7</v>
      </c>
      <c r="H123" s="274">
        <v>729.7</v>
      </c>
      <c r="I123" s="274">
        <v>747.34999999999991</v>
      </c>
      <c r="J123" s="274">
        <v>758.2</v>
      </c>
      <c r="K123" s="272">
        <v>736.5</v>
      </c>
      <c r="L123" s="272">
        <v>708</v>
      </c>
      <c r="M123" s="272">
        <v>0.66696999999999995</v>
      </c>
    </row>
    <row r="124" spans="1:13">
      <c r="A124" s="263">
        <v>114</v>
      </c>
      <c r="B124" s="272" t="s">
        <v>234</v>
      </c>
      <c r="C124" s="273">
        <v>408.35</v>
      </c>
      <c r="D124" s="274">
        <v>407.26666666666671</v>
      </c>
      <c r="E124" s="274">
        <v>404.43333333333339</v>
      </c>
      <c r="F124" s="274">
        <v>400.51666666666671</v>
      </c>
      <c r="G124" s="274">
        <v>397.68333333333339</v>
      </c>
      <c r="H124" s="274">
        <v>411.18333333333339</v>
      </c>
      <c r="I124" s="274">
        <v>414.01666666666677</v>
      </c>
      <c r="J124" s="274">
        <v>417.93333333333339</v>
      </c>
      <c r="K124" s="272">
        <v>410.1</v>
      </c>
      <c r="L124" s="272">
        <v>403.35</v>
      </c>
      <c r="M124" s="272">
        <v>13.353569999999999</v>
      </c>
    </row>
    <row r="125" spans="1:13">
      <c r="A125" s="263">
        <v>115</v>
      </c>
      <c r="B125" s="272" t="s">
        <v>86</v>
      </c>
      <c r="C125" s="273">
        <v>795.2</v>
      </c>
      <c r="D125" s="274">
        <v>787.9</v>
      </c>
      <c r="E125" s="274">
        <v>777</v>
      </c>
      <c r="F125" s="274">
        <v>758.80000000000007</v>
      </c>
      <c r="G125" s="274">
        <v>747.90000000000009</v>
      </c>
      <c r="H125" s="274">
        <v>806.09999999999991</v>
      </c>
      <c r="I125" s="274">
        <v>816.99999999999977</v>
      </c>
      <c r="J125" s="274">
        <v>835.19999999999982</v>
      </c>
      <c r="K125" s="272">
        <v>798.8</v>
      </c>
      <c r="L125" s="272">
        <v>769.7</v>
      </c>
      <c r="M125" s="272">
        <v>11.91178</v>
      </c>
    </row>
    <row r="126" spans="1:13">
      <c r="A126" s="263">
        <v>116</v>
      </c>
      <c r="B126" s="272" t="s">
        <v>339</v>
      </c>
      <c r="C126" s="273">
        <v>634.35</v>
      </c>
      <c r="D126" s="274">
        <v>639.11666666666667</v>
      </c>
      <c r="E126" s="274">
        <v>626.23333333333335</v>
      </c>
      <c r="F126" s="274">
        <v>618.11666666666667</v>
      </c>
      <c r="G126" s="274">
        <v>605.23333333333335</v>
      </c>
      <c r="H126" s="274">
        <v>647.23333333333335</v>
      </c>
      <c r="I126" s="274">
        <v>660.11666666666679</v>
      </c>
      <c r="J126" s="274">
        <v>668.23333333333335</v>
      </c>
      <c r="K126" s="272">
        <v>652</v>
      </c>
      <c r="L126" s="272">
        <v>631</v>
      </c>
      <c r="M126" s="272">
        <v>4.6200099999999997</v>
      </c>
    </row>
    <row r="127" spans="1:13">
      <c r="A127" s="263">
        <v>117</v>
      </c>
      <c r="B127" s="272" t="s">
        <v>340</v>
      </c>
      <c r="C127" s="273">
        <v>87.95</v>
      </c>
      <c r="D127" s="274">
        <v>88.399999999999991</v>
      </c>
      <c r="E127" s="274">
        <v>86.799999999999983</v>
      </c>
      <c r="F127" s="274">
        <v>85.649999999999991</v>
      </c>
      <c r="G127" s="274">
        <v>84.049999999999983</v>
      </c>
      <c r="H127" s="274">
        <v>89.549999999999983</v>
      </c>
      <c r="I127" s="274">
        <v>91.149999999999977</v>
      </c>
      <c r="J127" s="274">
        <v>92.299999999999983</v>
      </c>
      <c r="K127" s="272">
        <v>90</v>
      </c>
      <c r="L127" s="272">
        <v>87.25</v>
      </c>
      <c r="M127" s="272">
        <v>2.7876500000000002</v>
      </c>
    </row>
    <row r="128" spans="1:13">
      <c r="A128" s="263">
        <v>118</v>
      </c>
      <c r="B128" s="272" t="s">
        <v>341</v>
      </c>
      <c r="C128" s="273">
        <v>108.85</v>
      </c>
      <c r="D128" s="274">
        <v>108.73333333333335</v>
      </c>
      <c r="E128" s="274">
        <v>107.76666666666669</v>
      </c>
      <c r="F128" s="274">
        <v>106.68333333333335</v>
      </c>
      <c r="G128" s="274">
        <v>105.7166666666667</v>
      </c>
      <c r="H128" s="274">
        <v>109.81666666666669</v>
      </c>
      <c r="I128" s="274">
        <v>110.78333333333333</v>
      </c>
      <c r="J128" s="274">
        <v>111.86666666666669</v>
      </c>
      <c r="K128" s="272">
        <v>109.7</v>
      </c>
      <c r="L128" s="272">
        <v>107.65</v>
      </c>
      <c r="M128" s="272">
        <v>11.487769999999999</v>
      </c>
    </row>
    <row r="129" spans="1:13">
      <c r="A129" s="263">
        <v>119</v>
      </c>
      <c r="B129" s="272" t="s">
        <v>342</v>
      </c>
      <c r="C129" s="273">
        <v>461.7</v>
      </c>
      <c r="D129" s="274">
        <v>460.73333333333335</v>
      </c>
      <c r="E129" s="274">
        <v>452.4666666666667</v>
      </c>
      <c r="F129" s="274">
        <v>443.23333333333335</v>
      </c>
      <c r="G129" s="274">
        <v>434.9666666666667</v>
      </c>
      <c r="H129" s="274">
        <v>469.9666666666667</v>
      </c>
      <c r="I129" s="274">
        <v>478.23333333333335</v>
      </c>
      <c r="J129" s="274">
        <v>487.4666666666667</v>
      </c>
      <c r="K129" s="272">
        <v>469</v>
      </c>
      <c r="L129" s="272">
        <v>451.5</v>
      </c>
      <c r="M129" s="272">
        <v>1.2616400000000001</v>
      </c>
    </row>
    <row r="130" spans="1:13">
      <c r="A130" s="263">
        <v>120</v>
      </c>
      <c r="B130" s="272" t="s">
        <v>92</v>
      </c>
      <c r="C130" s="273">
        <v>311.39999999999998</v>
      </c>
      <c r="D130" s="274">
        <v>311.79999999999995</v>
      </c>
      <c r="E130" s="274">
        <v>307.64999999999992</v>
      </c>
      <c r="F130" s="274">
        <v>303.89999999999998</v>
      </c>
      <c r="G130" s="274">
        <v>299.74999999999994</v>
      </c>
      <c r="H130" s="274">
        <v>315.5499999999999</v>
      </c>
      <c r="I130" s="274">
        <v>319.7</v>
      </c>
      <c r="J130" s="274">
        <v>323.44999999999987</v>
      </c>
      <c r="K130" s="272">
        <v>315.95</v>
      </c>
      <c r="L130" s="272">
        <v>308.05</v>
      </c>
      <c r="M130" s="272">
        <v>205.75149999999999</v>
      </c>
    </row>
    <row r="131" spans="1:13">
      <c r="A131" s="263">
        <v>121</v>
      </c>
      <c r="B131" s="272" t="s">
        <v>87</v>
      </c>
      <c r="C131" s="273">
        <v>524.65</v>
      </c>
      <c r="D131" s="274">
        <v>525.30000000000007</v>
      </c>
      <c r="E131" s="274">
        <v>521.75000000000011</v>
      </c>
      <c r="F131" s="274">
        <v>518.85</v>
      </c>
      <c r="G131" s="274">
        <v>515.30000000000007</v>
      </c>
      <c r="H131" s="274">
        <v>528.20000000000016</v>
      </c>
      <c r="I131" s="274">
        <v>531.75000000000011</v>
      </c>
      <c r="J131" s="274">
        <v>534.6500000000002</v>
      </c>
      <c r="K131" s="272">
        <v>528.85</v>
      </c>
      <c r="L131" s="272">
        <v>522.4</v>
      </c>
      <c r="M131" s="272">
        <v>18.716190000000001</v>
      </c>
    </row>
    <row r="132" spans="1:13">
      <c r="A132" s="263">
        <v>122</v>
      </c>
      <c r="B132" s="272" t="s">
        <v>235</v>
      </c>
      <c r="C132" s="273">
        <v>1365.2</v>
      </c>
      <c r="D132" s="274">
        <v>1347.15</v>
      </c>
      <c r="E132" s="274">
        <v>1323.65</v>
      </c>
      <c r="F132" s="274">
        <v>1282.0999999999999</v>
      </c>
      <c r="G132" s="274">
        <v>1258.5999999999999</v>
      </c>
      <c r="H132" s="274">
        <v>1388.7000000000003</v>
      </c>
      <c r="I132" s="274">
        <v>1412.2000000000003</v>
      </c>
      <c r="J132" s="274">
        <v>1453.7500000000005</v>
      </c>
      <c r="K132" s="272">
        <v>1370.65</v>
      </c>
      <c r="L132" s="272">
        <v>1305.5999999999999</v>
      </c>
      <c r="M132" s="272">
        <v>1.8254999999999999</v>
      </c>
    </row>
    <row r="133" spans="1:13">
      <c r="A133" s="263">
        <v>123</v>
      </c>
      <c r="B133" s="272" t="s">
        <v>343</v>
      </c>
      <c r="C133" s="273">
        <v>1071.3499999999999</v>
      </c>
      <c r="D133" s="274">
        <v>1061.8333333333333</v>
      </c>
      <c r="E133" s="274">
        <v>1042.7666666666664</v>
      </c>
      <c r="F133" s="274">
        <v>1014.1833333333332</v>
      </c>
      <c r="G133" s="274">
        <v>995.11666666666633</v>
      </c>
      <c r="H133" s="274">
        <v>1090.4166666666665</v>
      </c>
      <c r="I133" s="274">
        <v>1109.4833333333336</v>
      </c>
      <c r="J133" s="274">
        <v>1138.0666666666666</v>
      </c>
      <c r="K133" s="272">
        <v>1080.9000000000001</v>
      </c>
      <c r="L133" s="272">
        <v>1033.25</v>
      </c>
      <c r="M133" s="272">
        <v>7.4187900000000004</v>
      </c>
    </row>
    <row r="134" spans="1:13">
      <c r="A134" s="263">
        <v>124</v>
      </c>
      <c r="B134" s="272" t="s">
        <v>344</v>
      </c>
      <c r="C134" s="273">
        <v>155.85</v>
      </c>
      <c r="D134" s="274">
        <v>156.71666666666667</v>
      </c>
      <c r="E134" s="274">
        <v>153.48333333333335</v>
      </c>
      <c r="F134" s="274">
        <v>151.11666666666667</v>
      </c>
      <c r="G134" s="274">
        <v>147.88333333333335</v>
      </c>
      <c r="H134" s="274">
        <v>159.08333333333334</v>
      </c>
      <c r="I134" s="274">
        <v>162.31666666666663</v>
      </c>
      <c r="J134" s="274">
        <v>164.68333333333334</v>
      </c>
      <c r="K134" s="272">
        <v>159.94999999999999</v>
      </c>
      <c r="L134" s="272">
        <v>154.35</v>
      </c>
      <c r="M134" s="272">
        <v>18.103259999999999</v>
      </c>
    </row>
    <row r="135" spans="1:13">
      <c r="A135" s="263">
        <v>125</v>
      </c>
      <c r="B135" s="272" t="s">
        <v>841</v>
      </c>
      <c r="C135" s="273">
        <v>361.25</v>
      </c>
      <c r="D135" s="274">
        <v>357.23333333333335</v>
      </c>
      <c r="E135" s="274">
        <v>349.7166666666667</v>
      </c>
      <c r="F135" s="274">
        <v>338.18333333333334</v>
      </c>
      <c r="G135" s="274">
        <v>330.66666666666669</v>
      </c>
      <c r="H135" s="274">
        <v>368.76666666666671</v>
      </c>
      <c r="I135" s="274">
        <v>376.28333333333336</v>
      </c>
      <c r="J135" s="274">
        <v>387.81666666666672</v>
      </c>
      <c r="K135" s="272">
        <v>364.75</v>
      </c>
      <c r="L135" s="272">
        <v>345.7</v>
      </c>
      <c r="M135" s="272">
        <v>12.73631</v>
      </c>
    </row>
    <row r="136" spans="1:13">
      <c r="A136" s="263">
        <v>126</v>
      </c>
      <c r="B136" s="272" t="s">
        <v>741</v>
      </c>
      <c r="C136" s="273">
        <v>773.05</v>
      </c>
      <c r="D136" s="274">
        <v>774.56666666666661</v>
      </c>
      <c r="E136" s="274">
        <v>763.18333333333317</v>
      </c>
      <c r="F136" s="274">
        <v>753.31666666666661</v>
      </c>
      <c r="G136" s="274">
        <v>741.93333333333317</v>
      </c>
      <c r="H136" s="274">
        <v>784.43333333333317</v>
      </c>
      <c r="I136" s="274">
        <v>795.81666666666661</v>
      </c>
      <c r="J136" s="274">
        <v>805.68333333333317</v>
      </c>
      <c r="K136" s="272">
        <v>785.95</v>
      </c>
      <c r="L136" s="272">
        <v>764.7</v>
      </c>
      <c r="M136" s="272">
        <v>0.50317999999999996</v>
      </c>
    </row>
    <row r="137" spans="1:13">
      <c r="A137" s="263">
        <v>127</v>
      </c>
      <c r="B137" s="272" t="s">
        <v>346</v>
      </c>
      <c r="C137" s="273">
        <v>485.35</v>
      </c>
      <c r="D137" s="274">
        <v>487.09999999999997</v>
      </c>
      <c r="E137" s="274">
        <v>477.24999999999994</v>
      </c>
      <c r="F137" s="274">
        <v>469.15</v>
      </c>
      <c r="G137" s="274">
        <v>459.29999999999995</v>
      </c>
      <c r="H137" s="274">
        <v>495.19999999999993</v>
      </c>
      <c r="I137" s="274">
        <v>505.04999999999995</v>
      </c>
      <c r="J137" s="274">
        <v>513.14999999999986</v>
      </c>
      <c r="K137" s="272">
        <v>496.95</v>
      </c>
      <c r="L137" s="272">
        <v>479</v>
      </c>
      <c r="M137" s="272">
        <v>2.5462799999999999</v>
      </c>
    </row>
    <row r="138" spans="1:13">
      <c r="A138" s="263">
        <v>128</v>
      </c>
      <c r="B138" s="272" t="s">
        <v>89</v>
      </c>
      <c r="C138" s="273">
        <v>12</v>
      </c>
      <c r="D138" s="274">
        <v>11.966666666666667</v>
      </c>
      <c r="E138" s="274">
        <v>11.783333333333333</v>
      </c>
      <c r="F138" s="274">
        <v>11.566666666666666</v>
      </c>
      <c r="G138" s="274">
        <v>11.383333333333333</v>
      </c>
      <c r="H138" s="274">
        <v>12.183333333333334</v>
      </c>
      <c r="I138" s="274">
        <v>12.366666666666667</v>
      </c>
      <c r="J138" s="274">
        <v>12.583333333333334</v>
      </c>
      <c r="K138" s="272">
        <v>12.15</v>
      </c>
      <c r="L138" s="272">
        <v>11.75</v>
      </c>
      <c r="M138" s="272">
        <v>30.718509999999998</v>
      </c>
    </row>
    <row r="139" spans="1:13">
      <c r="A139" s="263">
        <v>129</v>
      </c>
      <c r="B139" s="272" t="s">
        <v>347</v>
      </c>
      <c r="C139" s="273">
        <v>125.6</v>
      </c>
      <c r="D139" s="274">
        <v>126.43333333333332</v>
      </c>
      <c r="E139" s="274">
        <v>123.91666666666666</v>
      </c>
      <c r="F139" s="274">
        <v>122.23333333333333</v>
      </c>
      <c r="G139" s="274">
        <v>119.71666666666667</v>
      </c>
      <c r="H139" s="274">
        <v>128.11666666666665</v>
      </c>
      <c r="I139" s="274">
        <v>130.63333333333333</v>
      </c>
      <c r="J139" s="274">
        <v>132.31666666666663</v>
      </c>
      <c r="K139" s="272">
        <v>128.94999999999999</v>
      </c>
      <c r="L139" s="272">
        <v>124.75</v>
      </c>
      <c r="M139" s="272">
        <v>3.4793400000000001</v>
      </c>
    </row>
    <row r="140" spans="1:13">
      <c r="A140" s="263">
        <v>130</v>
      </c>
      <c r="B140" s="272" t="s">
        <v>90</v>
      </c>
      <c r="C140" s="273">
        <v>3750.35</v>
      </c>
      <c r="D140" s="274">
        <v>3728.5833333333335</v>
      </c>
      <c r="E140" s="274">
        <v>3697.166666666667</v>
      </c>
      <c r="F140" s="274">
        <v>3643.9833333333336</v>
      </c>
      <c r="G140" s="274">
        <v>3612.5666666666671</v>
      </c>
      <c r="H140" s="274">
        <v>3781.7666666666669</v>
      </c>
      <c r="I140" s="274">
        <v>3813.1833333333338</v>
      </c>
      <c r="J140" s="274">
        <v>3866.3666666666668</v>
      </c>
      <c r="K140" s="272">
        <v>3760</v>
      </c>
      <c r="L140" s="272">
        <v>3675.4</v>
      </c>
      <c r="M140" s="272">
        <v>9.5344599999999993</v>
      </c>
    </row>
    <row r="141" spans="1:13">
      <c r="A141" s="263">
        <v>131</v>
      </c>
      <c r="B141" s="272" t="s">
        <v>348</v>
      </c>
      <c r="C141" s="273">
        <v>18728.45</v>
      </c>
      <c r="D141" s="274">
        <v>18605.833333333336</v>
      </c>
      <c r="E141" s="274">
        <v>18131.76666666667</v>
      </c>
      <c r="F141" s="274">
        <v>17535.083333333336</v>
      </c>
      <c r="G141" s="274">
        <v>17061.01666666667</v>
      </c>
      <c r="H141" s="274">
        <v>19202.51666666667</v>
      </c>
      <c r="I141" s="274">
        <v>19676.583333333336</v>
      </c>
      <c r="J141" s="274">
        <v>20273.26666666667</v>
      </c>
      <c r="K141" s="272">
        <v>19079.900000000001</v>
      </c>
      <c r="L141" s="272">
        <v>18009.150000000001</v>
      </c>
      <c r="M141" s="272">
        <v>1.3322400000000001</v>
      </c>
    </row>
    <row r="142" spans="1:13">
      <c r="A142" s="263">
        <v>132</v>
      </c>
      <c r="B142" s="272" t="s">
        <v>349</v>
      </c>
      <c r="C142" s="273">
        <v>2391.4</v>
      </c>
      <c r="D142" s="274">
        <v>2383.5333333333333</v>
      </c>
      <c r="E142" s="274">
        <v>2358.4166666666665</v>
      </c>
      <c r="F142" s="274">
        <v>2325.4333333333334</v>
      </c>
      <c r="G142" s="274">
        <v>2300.3166666666666</v>
      </c>
      <c r="H142" s="274">
        <v>2416.5166666666664</v>
      </c>
      <c r="I142" s="274">
        <v>2441.6333333333332</v>
      </c>
      <c r="J142" s="274">
        <v>2474.6166666666663</v>
      </c>
      <c r="K142" s="272">
        <v>2408.65</v>
      </c>
      <c r="L142" s="272">
        <v>2350.5500000000002</v>
      </c>
      <c r="M142" s="272">
        <v>0.97894999999999999</v>
      </c>
    </row>
    <row r="143" spans="1:13">
      <c r="A143" s="263">
        <v>133</v>
      </c>
      <c r="B143" s="272" t="s">
        <v>93</v>
      </c>
      <c r="C143" s="273">
        <v>4824.05</v>
      </c>
      <c r="D143" s="274">
        <v>4823.05</v>
      </c>
      <c r="E143" s="274">
        <v>4762</v>
      </c>
      <c r="F143" s="274">
        <v>4699.95</v>
      </c>
      <c r="G143" s="274">
        <v>4638.8999999999996</v>
      </c>
      <c r="H143" s="274">
        <v>4885.1000000000004</v>
      </c>
      <c r="I143" s="274">
        <v>4946.1500000000015</v>
      </c>
      <c r="J143" s="274">
        <v>5008.2000000000007</v>
      </c>
      <c r="K143" s="272">
        <v>4884.1000000000004</v>
      </c>
      <c r="L143" s="272">
        <v>4761</v>
      </c>
      <c r="M143" s="272">
        <v>11.534230000000001</v>
      </c>
    </row>
    <row r="144" spans="1:13">
      <c r="A144" s="263">
        <v>134</v>
      </c>
      <c r="B144" s="272" t="s">
        <v>350</v>
      </c>
      <c r="C144" s="273">
        <v>329.25</v>
      </c>
      <c r="D144" s="274">
        <v>332.28333333333336</v>
      </c>
      <c r="E144" s="274">
        <v>324.56666666666672</v>
      </c>
      <c r="F144" s="274">
        <v>319.88333333333338</v>
      </c>
      <c r="G144" s="274">
        <v>312.16666666666674</v>
      </c>
      <c r="H144" s="274">
        <v>336.9666666666667</v>
      </c>
      <c r="I144" s="274">
        <v>344.68333333333328</v>
      </c>
      <c r="J144" s="274">
        <v>349.36666666666667</v>
      </c>
      <c r="K144" s="272">
        <v>340</v>
      </c>
      <c r="L144" s="272">
        <v>327.60000000000002</v>
      </c>
      <c r="M144" s="272">
        <v>5.4244199999999996</v>
      </c>
    </row>
    <row r="145" spans="1:13">
      <c r="A145" s="263">
        <v>135</v>
      </c>
      <c r="B145" s="272" t="s">
        <v>351</v>
      </c>
      <c r="C145" s="273">
        <v>97.4</v>
      </c>
      <c r="D145" s="274">
        <v>96.966666666666654</v>
      </c>
      <c r="E145" s="274">
        <v>95.933333333333309</v>
      </c>
      <c r="F145" s="274">
        <v>94.466666666666654</v>
      </c>
      <c r="G145" s="274">
        <v>93.433333333333309</v>
      </c>
      <c r="H145" s="274">
        <v>98.433333333333309</v>
      </c>
      <c r="I145" s="274">
        <v>99.46666666666664</v>
      </c>
      <c r="J145" s="274">
        <v>100.93333333333331</v>
      </c>
      <c r="K145" s="272">
        <v>98</v>
      </c>
      <c r="L145" s="272">
        <v>95.5</v>
      </c>
      <c r="M145" s="272">
        <v>14.970050000000001</v>
      </c>
    </row>
    <row r="146" spans="1:13">
      <c r="A146" s="263">
        <v>136</v>
      </c>
      <c r="B146" s="272" t="s">
        <v>842</v>
      </c>
      <c r="C146" s="273">
        <v>204.9</v>
      </c>
      <c r="D146" s="274">
        <v>206.91666666666666</v>
      </c>
      <c r="E146" s="274">
        <v>201.5333333333333</v>
      </c>
      <c r="F146" s="274">
        <v>198.16666666666666</v>
      </c>
      <c r="G146" s="274">
        <v>192.7833333333333</v>
      </c>
      <c r="H146" s="274">
        <v>210.2833333333333</v>
      </c>
      <c r="I146" s="274">
        <v>215.66666666666669</v>
      </c>
      <c r="J146" s="274">
        <v>219.0333333333333</v>
      </c>
      <c r="K146" s="272">
        <v>212.3</v>
      </c>
      <c r="L146" s="272">
        <v>203.55</v>
      </c>
      <c r="M146" s="272">
        <v>5.1428200000000004</v>
      </c>
    </row>
    <row r="147" spans="1:13">
      <c r="A147" s="263">
        <v>137</v>
      </c>
      <c r="B147" s="272" t="s">
        <v>743</v>
      </c>
      <c r="C147" s="273">
        <v>1932.3</v>
      </c>
      <c r="D147" s="274">
        <v>1951.1000000000001</v>
      </c>
      <c r="E147" s="274">
        <v>1873.4500000000003</v>
      </c>
      <c r="F147" s="274">
        <v>1814.6000000000001</v>
      </c>
      <c r="G147" s="274">
        <v>1736.9500000000003</v>
      </c>
      <c r="H147" s="274">
        <v>2009.9500000000003</v>
      </c>
      <c r="I147" s="274">
        <v>2087.6000000000004</v>
      </c>
      <c r="J147" s="274">
        <v>2146.4500000000003</v>
      </c>
      <c r="K147" s="272">
        <v>2028.75</v>
      </c>
      <c r="L147" s="272">
        <v>1892.25</v>
      </c>
      <c r="M147" s="272">
        <v>0.14699000000000001</v>
      </c>
    </row>
    <row r="148" spans="1:13">
      <c r="A148" s="263">
        <v>138</v>
      </c>
      <c r="B148" s="272" t="s">
        <v>236</v>
      </c>
      <c r="C148" s="273">
        <v>64</v>
      </c>
      <c r="D148" s="274">
        <v>64.38333333333334</v>
      </c>
      <c r="E148" s="274">
        <v>63.26666666666668</v>
      </c>
      <c r="F148" s="274">
        <v>62.533333333333339</v>
      </c>
      <c r="G148" s="274">
        <v>61.416666666666679</v>
      </c>
      <c r="H148" s="274">
        <v>65.116666666666674</v>
      </c>
      <c r="I148" s="274">
        <v>66.23333333333332</v>
      </c>
      <c r="J148" s="274">
        <v>66.966666666666683</v>
      </c>
      <c r="K148" s="272">
        <v>65.5</v>
      </c>
      <c r="L148" s="272">
        <v>63.65</v>
      </c>
      <c r="M148" s="272">
        <v>9.7548499999999994</v>
      </c>
    </row>
    <row r="149" spans="1:13">
      <c r="A149" s="263">
        <v>139</v>
      </c>
      <c r="B149" s="272" t="s">
        <v>94</v>
      </c>
      <c r="C149" s="273">
        <v>2901.3</v>
      </c>
      <c r="D149" s="274">
        <v>2925.65</v>
      </c>
      <c r="E149" s="274">
        <v>2852.4</v>
      </c>
      <c r="F149" s="274">
        <v>2803.5</v>
      </c>
      <c r="G149" s="274">
        <v>2730.25</v>
      </c>
      <c r="H149" s="274">
        <v>2974.55</v>
      </c>
      <c r="I149" s="274">
        <v>3047.8</v>
      </c>
      <c r="J149" s="274">
        <v>3096.7000000000003</v>
      </c>
      <c r="K149" s="272">
        <v>2998.9</v>
      </c>
      <c r="L149" s="272">
        <v>2876.75</v>
      </c>
      <c r="M149" s="272">
        <v>21.60932</v>
      </c>
    </row>
    <row r="150" spans="1:13">
      <c r="A150" s="263">
        <v>140</v>
      </c>
      <c r="B150" s="272" t="s">
        <v>352</v>
      </c>
      <c r="C150" s="273">
        <v>169.7</v>
      </c>
      <c r="D150" s="274">
        <v>171.41666666666666</v>
      </c>
      <c r="E150" s="274">
        <v>166.83333333333331</v>
      </c>
      <c r="F150" s="274">
        <v>163.96666666666667</v>
      </c>
      <c r="G150" s="274">
        <v>159.38333333333333</v>
      </c>
      <c r="H150" s="274">
        <v>174.2833333333333</v>
      </c>
      <c r="I150" s="274">
        <v>178.86666666666662</v>
      </c>
      <c r="J150" s="274">
        <v>181.73333333333329</v>
      </c>
      <c r="K150" s="272">
        <v>176</v>
      </c>
      <c r="L150" s="272">
        <v>168.55</v>
      </c>
      <c r="M150" s="272">
        <v>2.7242799999999998</v>
      </c>
    </row>
    <row r="151" spans="1:13">
      <c r="A151" s="263">
        <v>141</v>
      </c>
      <c r="B151" s="272" t="s">
        <v>237</v>
      </c>
      <c r="C151" s="273">
        <v>489.65</v>
      </c>
      <c r="D151" s="274">
        <v>487.7</v>
      </c>
      <c r="E151" s="274">
        <v>475.25</v>
      </c>
      <c r="F151" s="274">
        <v>460.85</v>
      </c>
      <c r="G151" s="274">
        <v>448.40000000000003</v>
      </c>
      <c r="H151" s="274">
        <v>502.09999999999997</v>
      </c>
      <c r="I151" s="274">
        <v>514.54999999999995</v>
      </c>
      <c r="J151" s="274">
        <v>528.94999999999993</v>
      </c>
      <c r="K151" s="272">
        <v>500.15</v>
      </c>
      <c r="L151" s="272">
        <v>473.3</v>
      </c>
      <c r="M151" s="272">
        <v>7.1092500000000003</v>
      </c>
    </row>
    <row r="152" spans="1:13">
      <c r="A152" s="263">
        <v>142</v>
      </c>
      <c r="B152" s="272" t="s">
        <v>238</v>
      </c>
      <c r="C152" s="273">
        <v>1482.95</v>
      </c>
      <c r="D152" s="274">
        <v>1478.3166666666666</v>
      </c>
      <c r="E152" s="274">
        <v>1464.6333333333332</v>
      </c>
      <c r="F152" s="274">
        <v>1446.3166666666666</v>
      </c>
      <c r="G152" s="274">
        <v>1432.6333333333332</v>
      </c>
      <c r="H152" s="274">
        <v>1496.6333333333332</v>
      </c>
      <c r="I152" s="274">
        <v>1510.3166666666666</v>
      </c>
      <c r="J152" s="274">
        <v>1528.6333333333332</v>
      </c>
      <c r="K152" s="272">
        <v>1492</v>
      </c>
      <c r="L152" s="272">
        <v>1460</v>
      </c>
      <c r="M152" s="272">
        <v>1.4380999999999999</v>
      </c>
    </row>
    <row r="153" spans="1:13">
      <c r="A153" s="263">
        <v>143</v>
      </c>
      <c r="B153" s="272" t="s">
        <v>239</v>
      </c>
      <c r="C153" s="273">
        <v>76.099999999999994</v>
      </c>
      <c r="D153" s="274">
        <v>76.399999999999991</v>
      </c>
      <c r="E153" s="274">
        <v>75.299999999999983</v>
      </c>
      <c r="F153" s="274">
        <v>74.499999999999986</v>
      </c>
      <c r="G153" s="274">
        <v>73.399999999999977</v>
      </c>
      <c r="H153" s="274">
        <v>77.199999999999989</v>
      </c>
      <c r="I153" s="274">
        <v>78.299999999999983</v>
      </c>
      <c r="J153" s="274">
        <v>79.099999999999994</v>
      </c>
      <c r="K153" s="272">
        <v>77.5</v>
      </c>
      <c r="L153" s="272">
        <v>75.599999999999994</v>
      </c>
      <c r="M153" s="272">
        <v>12.66034</v>
      </c>
    </row>
    <row r="154" spans="1:13">
      <c r="A154" s="263">
        <v>144</v>
      </c>
      <c r="B154" s="272" t="s">
        <v>95</v>
      </c>
      <c r="C154" s="273">
        <v>84.8</v>
      </c>
      <c r="D154" s="274">
        <v>85.3</v>
      </c>
      <c r="E154" s="274">
        <v>83.8</v>
      </c>
      <c r="F154" s="274">
        <v>82.8</v>
      </c>
      <c r="G154" s="274">
        <v>81.3</v>
      </c>
      <c r="H154" s="274">
        <v>86.3</v>
      </c>
      <c r="I154" s="274">
        <v>87.8</v>
      </c>
      <c r="J154" s="274">
        <v>88.8</v>
      </c>
      <c r="K154" s="272">
        <v>86.8</v>
      </c>
      <c r="L154" s="272">
        <v>84.3</v>
      </c>
      <c r="M154" s="272">
        <v>9.8836499999999994</v>
      </c>
    </row>
    <row r="155" spans="1:13">
      <c r="A155" s="263">
        <v>145</v>
      </c>
      <c r="B155" s="272" t="s">
        <v>353</v>
      </c>
      <c r="C155" s="273">
        <v>577.15</v>
      </c>
      <c r="D155" s="274">
        <v>584.54999999999995</v>
      </c>
      <c r="E155" s="274">
        <v>567.14999999999986</v>
      </c>
      <c r="F155" s="274">
        <v>557.14999999999986</v>
      </c>
      <c r="G155" s="274">
        <v>539.74999999999977</v>
      </c>
      <c r="H155" s="274">
        <v>594.54999999999995</v>
      </c>
      <c r="I155" s="274">
        <v>611.95000000000005</v>
      </c>
      <c r="J155" s="274">
        <v>621.95000000000005</v>
      </c>
      <c r="K155" s="272">
        <v>601.95000000000005</v>
      </c>
      <c r="L155" s="272">
        <v>574.54999999999995</v>
      </c>
      <c r="M155" s="272">
        <v>0.99341999999999997</v>
      </c>
    </row>
    <row r="156" spans="1:13">
      <c r="A156" s="263">
        <v>146</v>
      </c>
      <c r="B156" s="272" t="s">
        <v>96</v>
      </c>
      <c r="C156" s="273">
        <v>1442.4</v>
      </c>
      <c r="D156" s="274">
        <v>1434.7833333333335</v>
      </c>
      <c r="E156" s="274">
        <v>1415.616666666667</v>
      </c>
      <c r="F156" s="274">
        <v>1388.8333333333335</v>
      </c>
      <c r="G156" s="274">
        <v>1369.666666666667</v>
      </c>
      <c r="H156" s="274">
        <v>1461.5666666666671</v>
      </c>
      <c r="I156" s="274">
        <v>1480.7333333333336</v>
      </c>
      <c r="J156" s="274">
        <v>1507.5166666666671</v>
      </c>
      <c r="K156" s="272">
        <v>1453.95</v>
      </c>
      <c r="L156" s="272">
        <v>1408</v>
      </c>
      <c r="M156" s="272">
        <v>19.683409999999999</v>
      </c>
    </row>
    <row r="157" spans="1:13">
      <c r="A157" s="263">
        <v>147</v>
      </c>
      <c r="B157" s="272" t="s">
        <v>97</v>
      </c>
      <c r="C157" s="273">
        <v>214.5</v>
      </c>
      <c r="D157" s="274">
        <v>213.20000000000002</v>
      </c>
      <c r="E157" s="274">
        <v>210.90000000000003</v>
      </c>
      <c r="F157" s="274">
        <v>207.3</v>
      </c>
      <c r="G157" s="274">
        <v>205.00000000000003</v>
      </c>
      <c r="H157" s="274">
        <v>216.80000000000004</v>
      </c>
      <c r="I157" s="274">
        <v>219.10000000000005</v>
      </c>
      <c r="J157" s="274">
        <v>222.70000000000005</v>
      </c>
      <c r="K157" s="272">
        <v>215.5</v>
      </c>
      <c r="L157" s="272">
        <v>209.6</v>
      </c>
      <c r="M157" s="272">
        <v>60.323189999999997</v>
      </c>
    </row>
    <row r="158" spans="1:13">
      <c r="A158" s="263">
        <v>148</v>
      </c>
      <c r="B158" s="272" t="s">
        <v>355</v>
      </c>
      <c r="C158" s="273">
        <v>277.64999999999998</v>
      </c>
      <c r="D158" s="274">
        <v>278.16666666666669</v>
      </c>
      <c r="E158" s="274">
        <v>272.33333333333337</v>
      </c>
      <c r="F158" s="274">
        <v>267.01666666666671</v>
      </c>
      <c r="G158" s="274">
        <v>261.18333333333339</v>
      </c>
      <c r="H158" s="274">
        <v>283.48333333333335</v>
      </c>
      <c r="I158" s="274">
        <v>289.31666666666672</v>
      </c>
      <c r="J158" s="274">
        <v>294.63333333333333</v>
      </c>
      <c r="K158" s="272">
        <v>284</v>
      </c>
      <c r="L158" s="272">
        <v>272.85000000000002</v>
      </c>
      <c r="M158" s="272">
        <v>2.5274000000000001</v>
      </c>
    </row>
    <row r="159" spans="1:13">
      <c r="A159" s="263">
        <v>149</v>
      </c>
      <c r="B159" s="272" t="s">
        <v>98</v>
      </c>
      <c r="C159" s="273">
        <v>82.85</v>
      </c>
      <c r="D159" s="274">
        <v>82.8</v>
      </c>
      <c r="E159" s="274">
        <v>81.849999999999994</v>
      </c>
      <c r="F159" s="274">
        <v>80.849999999999994</v>
      </c>
      <c r="G159" s="274">
        <v>79.899999999999991</v>
      </c>
      <c r="H159" s="274">
        <v>83.8</v>
      </c>
      <c r="I159" s="274">
        <v>84.750000000000014</v>
      </c>
      <c r="J159" s="274">
        <v>85.75</v>
      </c>
      <c r="K159" s="272">
        <v>83.75</v>
      </c>
      <c r="L159" s="272">
        <v>81.8</v>
      </c>
      <c r="M159" s="272">
        <v>200.62934000000001</v>
      </c>
    </row>
    <row r="160" spans="1:13">
      <c r="A160" s="263">
        <v>150</v>
      </c>
      <c r="B160" s="272" t="s">
        <v>356</v>
      </c>
      <c r="C160" s="273">
        <v>2351.35</v>
      </c>
      <c r="D160" s="274">
        <v>2358.6</v>
      </c>
      <c r="E160" s="274">
        <v>2338.25</v>
      </c>
      <c r="F160" s="274">
        <v>2325.15</v>
      </c>
      <c r="G160" s="274">
        <v>2304.8000000000002</v>
      </c>
      <c r="H160" s="274">
        <v>2371.6999999999998</v>
      </c>
      <c r="I160" s="274">
        <v>2392.0499999999993</v>
      </c>
      <c r="J160" s="274">
        <v>2405.1499999999996</v>
      </c>
      <c r="K160" s="272">
        <v>2378.9499999999998</v>
      </c>
      <c r="L160" s="272">
        <v>2345.5</v>
      </c>
      <c r="M160" s="272">
        <v>0.12798999999999999</v>
      </c>
    </row>
    <row r="161" spans="1:13">
      <c r="A161" s="263">
        <v>151</v>
      </c>
      <c r="B161" s="272" t="s">
        <v>357</v>
      </c>
      <c r="C161" s="273">
        <v>369.4</v>
      </c>
      <c r="D161" s="274">
        <v>369.2</v>
      </c>
      <c r="E161" s="274">
        <v>367.4</v>
      </c>
      <c r="F161" s="274">
        <v>365.4</v>
      </c>
      <c r="G161" s="274">
        <v>363.59999999999997</v>
      </c>
      <c r="H161" s="274">
        <v>371.2</v>
      </c>
      <c r="I161" s="274">
        <v>373.00000000000006</v>
      </c>
      <c r="J161" s="274">
        <v>375</v>
      </c>
      <c r="K161" s="272">
        <v>371</v>
      </c>
      <c r="L161" s="272">
        <v>367.2</v>
      </c>
      <c r="M161" s="272">
        <v>1.3867100000000001</v>
      </c>
    </row>
    <row r="162" spans="1:13">
      <c r="A162" s="263">
        <v>152</v>
      </c>
      <c r="B162" s="272" t="s">
        <v>358</v>
      </c>
      <c r="C162" s="273">
        <v>679.6</v>
      </c>
      <c r="D162" s="274">
        <v>674.86666666666667</v>
      </c>
      <c r="E162" s="274">
        <v>664.73333333333335</v>
      </c>
      <c r="F162" s="274">
        <v>649.86666666666667</v>
      </c>
      <c r="G162" s="274">
        <v>639.73333333333335</v>
      </c>
      <c r="H162" s="274">
        <v>689.73333333333335</v>
      </c>
      <c r="I162" s="274">
        <v>699.86666666666679</v>
      </c>
      <c r="J162" s="274">
        <v>714.73333333333335</v>
      </c>
      <c r="K162" s="272">
        <v>685</v>
      </c>
      <c r="L162" s="272">
        <v>660</v>
      </c>
      <c r="M162" s="272">
        <v>2.4095599999999999</v>
      </c>
    </row>
    <row r="163" spans="1:13">
      <c r="A163" s="263">
        <v>153</v>
      </c>
      <c r="B163" s="272" t="s">
        <v>359</v>
      </c>
      <c r="C163" s="273">
        <v>98.35</v>
      </c>
      <c r="D163" s="274">
        <v>99.033333333333346</v>
      </c>
      <c r="E163" s="274">
        <v>96.416666666666686</v>
      </c>
      <c r="F163" s="274">
        <v>94.483333333333334</v>
      </c>
      <c r="G163" s="274">
        <v>91.866666666666674</v>
      </c>
      <c r="H163" s="274">
        <v>100.9666666666667</v>
      </c>
      <c r="I163" s="274">
        <v>103.58333333333334</v>
      </c>
      <c r="J163" s="274">
        <v>105.51666666666671</v>
      </c>
      <c r="K163" s="272">
        <v>101.65</v>
      </c>
      <c r="L163" s="272">
        <v>97.1</v>
      </c>
      <c r="M163" s="272">
        <v>48.780900000000003</v>
      </c>
    </row>
    <row r="164" spans="1:13">
      <c r="A164" s="263">
        <v>154</v>
      </c>
      <c r="B164" s="272" t="s">
        <v>360</v>
      </c>
      <c r="C164" s="273">
        <v>177.8</v>
      </c>
      <c r="D164" s="274">
        <v>176.45000000000002</v>
      </c>
      <c r="E164" s="274">
        <v>172.90000000000003</v>
      </c>
      <c r="F164" s="274">
        <v>168.00000000000003</v>
      </c>
      <c r="G164" s="274">
        <v>164.45000000000005</v>
      </c>
      <c r="H164" s="274">
        <v>181.35000000000002</v>
      </c>
      <c r="I164" s="274">
        <v>184.90000000000003</v>
      </c>
      <c r="J164" s="274">
        <v>189.8</v>
      </c>
      <c r="K164" s="272">
        <v>180</v>
      </c>
      <c r="L164" s="272">
        <v>171.55</v>
      </c>
      <c r="M164" s="272">
        <v>51.066540000000003</v>
      </c>
    </row>
    <row r="165" spans="1:13">
      <c r="A165" s="263">
        <v>155</v>
      </c>
      <c r="B165" s="272" t="s">
        <v>240</v>
      </c>
      <c r="C165" s="273">
        <v>8.3000000000000007</v>
      </c>
      <c r="D165" s="274">
        <v>8.4166666666666661</v>
      </c>
      <c r="E165" s="274">
        <v>8.0833333333333321</v>
      </c>
      <c r="F165" s="274">
        <v>7.8666666666666654</v>
      </c>
      <c r="G165" s="274">
        <v>7.5333333333333314</v>
      </c>
      <c r="H165" s="274">
        <v>8.6333333333333329</v>
      </c>
      <c r="I165" s="274">
        <v>8.966666666666665</v>
      </c>
      <c r="J165" s="274">
        <v>9.1833333333333336</v>
      </c>
      <c r="K165" s="272">
        <v>8.75</v>
      </c>
      <c r="L165" s="272">
        <v>8.1999999999999993</v>
      </c>
      <c r="M165" s="272">
        <v>114.21628</v>
      </c>
    </row>
    <row r="166" spans="1:13">
      <c r="A166" s="263">
        <v>156</v>
      </c>
      <c r="B166" s="272" t="s">
        <v>241</v>
      </c>
      <c r="C166" s="273">
        <v>77.25</v>
      </c>
      <c r="D166" s="274">
        <v>78.13333333333334</v>
      </c>
      <c r="E166" s="274">
        <v>74.866666666666674</v>
      </c>
      <c r="F166" s="274">
        <v>72.483333333333334</v>
      </c>
      <c r="G166" s="274">
        <v>69.216666666666669</v>
      </c>
      <c r="H166" s="274">
        <v>80.51666666666668</v>
      </c>
      <c r="I166" s="274">
        <v>83.78333333333336</v>
      </c>
      <c r="J166" s="274">
        <v>86.166666666666686</v>
      </c>
      <c r="K166" s="272">
        <v>81.400000000000006</v>
      </c>
      <c r="L166" s="272">
        <v>75.75</v>
      </c>
      <c r="M166" s="272">
        <v>54.969430000000003</v>
      </c>
    </row>
    <row r="167" spans="1:13">
      <c r="A167" s="263">
        <v>157</v>
      </c>
      <c r="B167" s="272" t="s">
        <v>99</v>
      </c>
      <c r="C167" s="273">
        <v>133.6</v>
      </c>
      <c r="D167" s="274">
        <v>132.80000000000001</v>
      </c>
      <c r="E167" s="274">
        <v>131.60000000000002</v>
      </c>
      <c r="F167" s="274">
        <v>129.60000000000002</v>
      </c>
      <c r="G167" s="274">
        <v>128.40000000000003</v>
      </c>
      <c r="H167" s="274">
        <v>134.80000000000001</v>
      </c>
      <c r="I167" s="274">
        <v>136</v>
      </c>
      <c r="J167" s="274">
        <v>138</v>
      </c>
      <c r="K167" s="272">
        <v>134</v>
      </c>
      <c r="L167" s="272">
        <v>130.80000000000001</v>
      </c>
      <c r="M167" s="272">
        <v>290.17415999999997</v>
      </c>
    </row>
    <row r="168" spans="1:13">
      <c r="A168" s="263">
        <v>158</v>
      </c>
      <c r="B168" s="272" t="s">
        <v>361</v>
      </c>
      <c r="C168" s="273">
        <v>283.8</v>
      </c>
      <c r="D168" s="274">
        <v>284.05</v>
      </c>
      <c r="E168" s="274">
        <v>280.60000000000002</v>
      </c>
      <c r="F168" s="274">
        <v>277.40000000000003</v>
      </c>
      <c r="G168" s="274">
        <v>273.95000000000005</v>
      </c>
      <c r="H168" s="274">
        <v>287.25</v>
      </c>
      <c r="I168" s="274">
        <v>290.69999999999993</v>
      </c>
      <c r="J168" s="274">
        <v>293.89999999999998</v>
      </c>
      <c r="K168" s="272">
        <v>287.5</v>
      </c>
      <c r="L168" s="272">
        <v>280.85000000000002</v>
      </c>
      <c r="M168" s="272">
        <v>0.67047999999999996</v>
      </c>
    </row>
    <row r="169" spans="1:13">
      <c r="A169" s="263">
        <v>159</v>
      </c>
      <c r="B169" s="272" t="s">
        <v>362</v>
      </c>
      <c r="C169" s="273">
        <v>211.7</v>
      </c>
      <c r="D169" s="274">
        <v>210.65</v>
      </c>
      <c r="E169" s="274">
        <v>208.15</v>
      </c>
      <c r="F169" s="274">
        <v>204.6</v>
      </c>
      <c r="G169" s="274">
        <v>202.1</v>
      </c>
      <c r="H169" s="274">
        <v>214.20000000000002</v>
      </c>
      <c r="I169" s="274">
        <v>216.70000000000002</v>
      </c>
      <c r="J169" s="274">
        <v>220.25000000000003</v>
      </c>
      <c r="K169" s="272">
        <v>213.15</v>
      </c>
      <c r="L169" s="272">
        <v>207.1</v>
      </c>
      <c r="M169" s="272">
        <v>1.1338900000000001</v>
      </c>
    </row>
    <row r="170" spans="1:13">
      <c r="A170" s="263">
        <v>160</v>
      </c>
      <c r="B170" s="272" t="s">
        <v>745</v>
      </c>
      <c r="C170" s="273">
        <v>3688.15</v>
      </c>
      <c r="D170" s="274">
        <v>3702.9166666666665</v>
      </c>
      <c r="E170" s="274">
        <v>3657.2333333333331</v>
      </c>
      <c r="F170" s="274">
        <v>3626.3166666666666</v>
      </c>
      <c r="G170" s="274">
        <v>3580.6333333333332</v>
      </c>
      <c r="H170" s="274">
        <v>3733.833333333333</v>
      </c>
      <c r="I170" s="274">
        <v>3779.5166666666664</v>
      </c>
      <c r="J170" s="274">
        <v>3810.4333333333329</v>
      </c>
      <c r="K170" s="272">
        <v>3748.6</v>
      </c>
      <c r="L170" s="272">
        <v>3672</v>
      </c>
      <c r="M170" s="272">
        <v>0.28056999999999999</v>
      </c>
    </row>
    <row r="171" spans="1:13">
      <c r="A171" s="263">
        <v>161</v>
      </c>
      <c r="B171" s="272" t="s">
        <v>102</v>
      </c>
      <c r="C171" s="273">
        <v>26.3</v>
      </c>
      <c r="D171" s="274">
        <v>26.383333333333336</v>
      </c>
      <c r="E171" s="274">
        <v>25.916666666666671</v>
      </c>
      <c r="F171" s="274">
        <v>25.533333333333335</v>
      </c>
      <c r="G171" s="274">
        <v>25.06666666666667</v>
      </c>
      <c r="H171" s="274">
        <v>26.766666666666673</v>
      </c>
      <c r="I171" s="274">
        <v>27.233333333333334</v>
      </c>
      <c r="J171" s="274">
        <v>27.616666666666674</v>
      </c>
      <c r="K171" s="272">
        <v>26.85</v>
      </c>
      <c r="L171" s="272">
        <v>26</v>
      </c>
      <c r="M171" s="272">
        <v>93.788529999999994</v>
      </c>
    </row>
    <row r="172" spans="1:13">
      <c r="A172" s="263">
        <v>162</v>
      </c>
      <c r="B172" s="272" t="s">
        <v>363</v>
      </c>
      <c r="C172" s="273">
        <v>2180.9</v>
      </c>
      <c r="D172" s="274">
        <v>2203.4</v>
      </c>
      <c r="E172" s="274">
        <v>2140.8000000000002</v>
      </c>
      <c r="F172" s="274">
        <v>2100.7000000000003</v>
      </c>
      <c r="G172" s="274">
        <v>2038.1000000000004</v>
      </c>
      <c r="H172" s="274">
        <v>2243.5</v>
      </c>
      <c r="I172" s="274">
        <v>2306.0999999999995</v>
      </c>
      <c r="J172" s="274">
        <v>2346.1999999999998</v>
      </c>
      <c r="K172" s="272">
        <v>2266</v>
      </c>
      <c r="L172" s="272">
        <v>2163.3000000000002</v>
      </c>
      <c r="M172" s="272">
        <v>0.23474999999999999</v>
      </c>
    </row>
    <row r="173" spans="1:13">
      <c r="A173" s="263">
        <v>163</v>
      </c>
      <c r="B173" s="272" t="s">
        <v>746</v>
      </c>
      <c r="C173" s="273">
        <v>193.35</v>
      </c>
      <c r="D173" s="274">
        <v>195.16666666666666</v>
      </c>
      <c r="E173" s="274">
        <v>190.48333333333332</v>
      </c>
      <c r="F173" s="274">
        <v>187.61666666666667</v>
      </c>
      <c r="G173" s="274">
        <v>182.93333333333334</v>
      </c>
      <c r="H173" s="274">
        <v>198.0333333333333</v>
      </c>
      <c r="I173" s="274">
        <v>202.71666666666664</v>
      </c>
      <c r="J173" s="274">
        <v>205.58333333333329</v>
      </c>
      <c r="K173" s="272">
        <v>199.85</v>
      </c>
      <c r="L173" s="272">
        <v>192.3</v>
      </c>
      <c r="M173" s="272">
        <v>1.8717600000000001</v>
      </c>
    </row>
    <row r="174" spans="1:13">
      <c r="A174" s="263">
        <v>164</v>
      </c>
      <c r="B174" s="272" t="s">
        <v>364</v>
      </c>
      <c r="C174" s="273">
        <v>2318.1</v>
      </c>
      <c r="D174" s="274">
        <v>2311.9166666666665</v>
      </c>
      <c r="E174" s="274">
        <v>2256.2333333333331</v>
      </c>
      <c r="F174" s="274">
        <v>2194.3666666666668</v>
      </c>
      <c r="G174" s="274">
        <v>2138.6833333333334</v>
      </c>
      <c r="H174" s="274">
        <v>2373.7833333333328</v>
      </c>
      <c r="I174" s="274">
        <v>2429.4666666666662</v>
      </c>
      <c r="J174" s="274">
        <v>2491.3333333333326</v>
      </c>
      <c r="K174" s="272">
        <v>2367.6</v>
      </c>
      <c r="L174" s="272">
        <v>2250.0500000000002</v>
      </c>
      <c r="M174" s="272">
        <v>0.16500000000000001</v>
      </c>
    </row>
    <row r="175" spans="1:13">
      <c r="A175" s="263">
        <v>165</v>
      </c>
      <c r="B175" s="272" t="s">
        <v>242</v>
      </c>
      <c r="C175" s="273">
        <v>137.1</v>
      </c>
      <c r="D175" s="274">
        <v>136.63333333333335</v>
      </c>
      <c r="E175" s="274">
        <v>135.26666666666671</v>
      </c>
      <c r="F175" s="274">
        <v>133.43333333333337</v>
      </c>
      <c r="G175" s="274">
        <v>132.06666666666672</v>
      </c>
      <c r="H175" s="274">
        <v>138.4666666666667</v>
      </c>
      <c r="I175" s="274">
        <v>139.83333333333331</v>
      </c>
      <c r="J175" s="274">
        <v>141.66666666666669</v>
      </c>
      <c r="K175" s="272">
        <v>138</v>
      </c>
      <c r="L175" s="272">
        <v>134.80000000000001</v>
      </c>
      <c r="M175" s="272">
        <v>3.1259899999999998</v>
      </c>
    </row>
    <row r="176" spans="1:13">
      <c r="A176" s="263">
        <v>166</v>
      </c>
      <c r="B176" s="272" t="s">
        <v>365</v>
      </c>
      <c r="C176" s="273">
        <v>5697.8</v>
      </c>
      <c r="D176" s="274">
        <v>5686.666666666667</v>
      </c>
      <c r="E176" s="274">
        <v>5648.3333333333339</v>
      </c>
      <c r="F176" s="274">
        <v>5598.8666666666668</v>
      </c>
      <c r="G176" s="274">
        <v>5560.5333333333338</v>
      </c>
      <c r="H176" s="274">
        <v>5736.1333333333341</v>
      </c>
      <c r="I176" s="274">
        <v>5774.4666666666681</v>
      </c>
      <c r="J176" s="274">
        <v>5823.9333333333343</v>
      </c>
      <c r="K176" s="272">
        <v>5725</v>
      </c>
      <c r="L176" s="272">
        <v>5637.2</v>
      </c>
      <c r="M176" s="272">
        <v>4.8649999999999999E-2</v>
      </c>
    </row>
    <row r="177" spans="1:13">
      <c r="A177" s="263">
        <v>167</v>
      </c>
      <c r="B177" s="272" t="s">
        <v>366</v>
      </c>
      <c r="C177" s="273">
        <v>1446.85</v>
      </c>
      <c r="D177" s="274">
        <v>1453.0833333333333</v>
      </c>
      <c r="E177" s="274">
        <v>1437.1666666666665</v>
      </c>
      <c r="F177" s="274">
        <v>1427.4833333333333</v>
      </c>
      <c r="G177" s="274">
        <v>1411.5666666666666</v>
      </c>
      <c r="H177" s="274">
        <v>1462.7666666666664</v>
      </c>
      <c r="I177" s="274">
        <v>1478.6833333333329</v>
      </c>
      <c r="J177" s="274">
        <v>1488.3666666666663</v>
      </c>
      <c r="K177" s="272">
        <v>1469</v>
      </c>
      <c r="L177" s="272">
        <v>1443.4</v>
      </c>
      <c r="M177" s="272">
        <v>0.68342000000000003</v>
      </c>
    </row>
    <row r="178" spans="1:13">
      <c r="A178" s="263">
        <v>168</v>
      </c>
      <c r="B178" s="272" t="s">
        <v>100</v>
      </c>
      <c r="C178" s="273">
        <v>507.7</v>
      </c>
      <c r="D178" s="274">
        <v>503.33333333333331</v>
      </c>
      <c r="E178" s="274">
        <v>496.66666666666663</v>
      </c>
      <c r="F178" s="274">
        <v>485.63333333333333</v>
      </c>
      <c r="G178" s="274">
        <v>478.96666666666664</v>
      </c>
      <c r="H178" s="274">
        <v>514.36666666666656</v>
      </c>
      <c r="I178" s="274">
        <v>521.0333333333333</v>
      </c>
      <c r="J178" s="274">
        <v>532.06666666666661</v>
      </c>
      <c r="K178" s="272">
        <v>510</v>
      </c>
      <c r="L178" s="272">
        <v>492.3</v>
      </c>
      <c r="M178" s="272">
        <v>20.650390000000002</v>
      </c>
    </row>
    <row r="179" spans="1:13">
      <c r="A179" s="263">
        <v>169</v>
      </c>
      <c r="B179" s="272" t="s">
        <v>367</v>
      </c>
      <c r="C179" s="273">
        <v>917.3</v>
      </c>
      <c r="D179" s="274">
        <v>918.1</v>
      </c>
      <c r="E179" s="274">
        <v>912.2</v>
      </c>
      <c r="F179" s="274">
        <v>907.1</v>
      </c>
      <c r="G179" s="274">
        <v>901.2</v>
      </c>
      <c r="H179" s="274">
        <v>923.2</v>
      </c>
      <c r="I179" s="274">
        <v>929.09999999999991</v>
      </c>
      <c r="J179" s="274">
        <v>934.2</v>
      </c>
      <c r="K179" s="272">
        <v>924</v>
      </c>
      <c r="L179" s="272">
        <v>913</v>
      </c>
      <c r="M179" s="272">
        <v>0.40575</v>
      </c>
    </row>
    <row r="180" spans="1:13">
      <c r="A180" s="263">
        <v>170</v>
      </c>
      <c r="B180" s="272" t="s">
        <v>243</v>
      </c>
      <c r="C180" s="273">
        <v>503.25</v>
      </c>
      <c r="D180" s="274">
        <v>501.0333333333333</v>
      </c>
      <c r="E180" s="274">
        <v>493.21666666666658</v>
      </c>
      <c r="F180" s="274">
        <v>483.18333333333328</v>
      </c>
      <c r="G180" s="274">
        <v>475.36666666666656</v>
      </c>
      <c r="H180" s="274">
        <v>511.06666666666661</v>
      </c>
      <c r="I180" s="274">
        <v>518.88333333333333</v>
      </c>
      <c r="J180" s="274">
        <v>528.91666666666663</v>
      </c>
      <c r="K180" s="272">
        <v>508.85</v>
      </c>
      <c r="L180" s="272">
        <v>491</v>
      </c>
      <c r="M180" s="272">
        <v>1.4201699999999999</v>
      </c>
    </row>
    <row r="181" spans="1:13">
      <c r="A181" s="263">
        <v>171</v>
      </c>
      <c r="B181" s="272" t="s">
        <v>103</v>
      </c>
      <c r="C181" s="273">
        <v>749.7</v>
      </c>
      <c r="D181" s="274">
        <v>746.9</v>
      </c>
      <c r="E181" s="274">
        <v>742.8</v>
      </c>
      <c r="F181" s="274">
        <v>735.9</v>
      </c>
      <c r="G181" s="274">
        <v>731.8</v>
      </c>
      <c r="H181" s="274">
        <v>753.8</v>
      </c>
      <c r="I181" s="274">
        <v>757.90000000000009</v>
      </c>
      <c r="J181" s="274">
        <v>764.8</v>
      </c>
      <c r="K181" s="272">
        <v>751</v>
      </c>
      <c r="L181" s="272">
        <v>740</v>
      </c>
      <c r="M181" s="272">
        <v>9.2112700000000007</v>
      </c>
    </row>
    <row r="182" spans="1:13">
      <c r="A182" s="263">
        <v>172</v>
      </c>
      <c r="B182" s="272" t="s">
        <v>244</v>
      </c>
      <c r="C182" s="273">
        <v>449.95</v>
      </c>
      <c r="D182" s="274">
        <v>451.15000000000003</v>
      </c>
      <c r="E182" s="274">
        <v>444.10000000000008</v>
      </c>
      <c r="F182" s="274">
        <v>438.25000000000006</v>
      </c>
      <c r="G182" s="274">
        <v>431.2000000000001</v>
      </c>
      <c r="H182" s="274">
        <v>457.00000000000006</v>
      </c>
      <c r="I182" s="274">
        <v>464.05</v>
      </c>
      <c r="J182" s="274">
        <v>469.90000000000003</v>
      </c>
      <c r="K182" s="272">
        <v>458.2</v>
      </c>
      <c r="L182" s="272">
        <v>445.3</v>
      </c>
      <c r="M182" s="272">
        <v>2.1363099999999999</v>
      </c>
    </row>
    <row r="183" spans="1:13">
      <c r="A183" s="263">
        <v>173</v>
      </c>
      <c r="B183" s="272" t="s">
        <v>245</v>
      </c>
      <c r="C183" s="273">
        <v>1464.75</v>
      </c>
      <c r="D183" s="274">
        <v>1452.5333333333335</v>
      </c>
      <c r="E183" s="274">
        <v>1435.0666666666671</v>
      </c>
      <c r="F183" s="274">
        <v>1405.3833333333334</v>
      </c>
      <c r="G183" s="274">
        <v>1387.916666666667</v>
      </c>
      <c r="H183" s="274">
        <v>1482.2166666666672</v>
      </c>
      <c r="I183" s="274">
        <v>1499.6833333333338</v>
      </c>
      <c r="J183" s="274">
        <v>1529.3666666666672</v>
      </c>
      <c r="K183" s="272">
        <v>1470</v>
      </c>
      <c r="L183" s="272">
        <v>1422.85</v>
      </c>
      <c r="M183" s="272">
        <v>14.906560000000001</v>
      </c>
    </row>
    <row r="184" spans="1:13">
      <c r="A184" s="263">
        <v>174</v>
      </c>
      <c r="B184" s="272" t="s">
        <v>368</v>
      </c>
      <c r="C184" s="273">
        <v>338.5</v>
      </c>
      <c r="D184" s="274">
        <v>338.08333333333331</v>
      </c>
      <c r="E184" s="274">
        <v>333.21666666666664</v>
      </c>
      <c r="F184" s="274">
        <v>327.93333333333334</v>
      </c>
      <c r="G184" s="274">
        <v>323.06666666666666</v>
      </c>
      <c r="H184" s="274">
        <v>343.36666666666662</v>
      </c>
      <c r="I184" s="274">
        <v>348.23333333333329</v>
      </c>
      <c r="J184" s="274">
        <v>353.51666666666659</v>
      </c>
      <c r="K184" s="272">
        <v>342.95</v>
      </c>
      <c r="L184" s="272">
        <v>332.8</v>
      </c>
      <c r="M184" s="272">
        <v>21.105730000000001</v>
      </c>
    </row>
    <row r="185" spans="1:13">
      <c r="A185" s="263">
        <v>175</v>
      </c>
      <c r="B185" s="272" t="s">
        <v>246</v>
      </c>
      <c r="C185" s="273">
        <v>442.3</v>
      </c>
      <c r="D185" s="274">
        <v>430.09999999999997</v>
      </c>
      <c r="E185" s="274">
        <v>413.19999999999993</v>
      </c>
      <c r="F185" s="274">
        <v>384.09999999999997</v>
      </c>
      <c r="G185" s="274">
        <v>367.19999999999993</v>
      </c>
      <c r="H185" s="274">
        <v>459.19999999999993</v>
      </c>
      <c r="I185" s="274">
        <v>476.09999999999991</v>
      </c>
      <c r="J185" s="274">
        <v>505.19999999999993</v>
      </c>
      <c r="K185" s="272">
        <v>447</v>
      </c>
      <c r="L185" s="272">
        <v>401</v>
      </c>
      <c r="M185" s="272">
        <v>55.457700000000003</v>
      </c>
    </row>
    <row r="186" spans="1:13">
      <c r="A186" s="263">
        <v>176</v>
      </c>
      <c r="B186" s="272" t="s">
        <v>104</v>
      </c>
      <c r="C186" s="273">
        <v>1231.4000000000001</v>
      </c>
      <c r="D186" s="274">
        <v>1232.1333333333334</v>
      </c>
      <c r="E186" s="274">
        <v>1215.2666666666669</v>
      </c>
      <c r="F186" s="274">
        <v>1199.1333333333334</v>
      </c>
      <c r="G186" s="274">
        <v>1182.2666666666669</v>
      </c>
      <c r="H186" s="274">
        <v>1248.2666666666669</v>
      </c>
      <c r="I186" s="274">
        <v>1265.1333333333332</v>
      </c>
      <c r="J186" s="274">
        <v>1281.2666666666669</v>
      </c>
      <c r="K186" s="272">
        <v>1249</v>
      </c>
      <c r="L186" s="272">
        <v>1216</v>
      </c>
      <c r="M186" s="272">
        <v>32.640090000000001</v>
      </c>
    </row>
    <row r="187" spans="1:13">
      <c r="A187" s="263">
        <v>177</v>
      </c>
      <c r="B187" s="272" t="s">
        <v>369</v>
      </c>
      <c r="C187" s="273">
        <v>257.39999999999998</v>
      </c>
      <c r="D187" s="274">
        <v>258.8</v>
      </c>
      <c r="E187" s="274">
        <v>254.10000000000002</v>
      </c>
      <c r="F187" s="274">
        <v>250.8</v>
      </c>
      <c r="G187" s="274">
        <v>246.10000000000002</v>
      </c>
      <c r="H187" s="274">
        <v>262.10000000000002</v>
      </c>
      <c r="I187" s="274">
        <v>266.79999999999995</v>
      </c>
      <c r="J187" s="274">
        <v>270.10000000000002</v>
      </c>
      <c r="K187" s="272">
        <v>263.5</v>
      </c>
      <c r="L187" s="272">
        <v>255.5</v>
      </c>
      <c r="M187" s="272">
        <v>1.55006</v>
      </c>
    </row>
    <row r="188" spans="1:13">
      <c r="A188" s="263">
        <v>178</v>
      </c>
      <c r="B188" s="272" t="s">
        <v>370</v>
      </c>
      <c r="C188" s="273">
        <v>86.8</v>
      </c>
      <c r="D188" s="274">
        <v>86.366666666666674</v>
      </c>
      <c r="E188" s="274">
        <v>85.533333333333346</v>
      </c>
      <c r="F188" s="274">
        <v>84.266666666666666</v>
      </c>
      <c r="G188" s="274">
        <v>83.433333333333337</v>
      </c>
      <c r="H188" s="274">
        <v>87.633333333333354</v>
      </c>
      <c r="I188" s="274">
        <v>88.466666666666669</v>
      </c>
      <c r="J188" s="274">
        <v>89.733333333333363</v>
      </c>
      <c r="K188" s="272">
        <v>87.2</v>
      </c>
      <c r="L188" s="272">
        <v>85.1</v>
      </c>
      <c r="M188" s="272">
        <v>6.9700100000000003</v>
      </c>
    </row>
    <row r="189" spans="1:13">
      <c r="A189" s="263">
        <v>179</v>
      </c>
      <c r="B189" s="272" t="s">
        <v>371</v>
      </c>
      <c r="C189" s="273">
        <v>838.65</v>
      </c>
      <c r="D189" s="274">
        <v>846.18333333333339</v>
      </c>
      <c r="E189" s="274">
        <v>823.36666666666679</v>
      </c>
      <c r="F189" s="274">
        <v>808.08333333333337</v>
      </c>
      <c r="G189" s="274">
        <v>785.26666666666677</v>
      </c>
      <c r="H189" s="274">
        <v>861.46666666666681</v>
      </c>
      <c r="I189" s="274">
        <v>884.28333333333342</v>
      </c>
      <c r="J189" s="274">
        <v>899.56666666666683</v>
      </c>
      <c r="K189" s="272">
        <v>869</v>
      </c>
      <c r="L189" s="272">
        <v>830.9</v>
      </c>
      <c r="M189" s="272">
        <v>0.44747999999999999</v>
      </c>
    </row>
    <row r="190" spans="1:13">
      <c r="A190" s="263">
        <v>180</v>
      </c>
      <c r="B190" s="272" t="s">
        <v>372</v>
      </c>
      <c r="C190" s="273">
        <v>314.2</v>
      </c>
      <c r="D190" s="274">
        <v>316.90000000000003</v>
      </c>
      <c r="E190" s="274">
        <v>310.80000000000007</v>
      </c>
      <c r="F190" s="274">
        <v>307.40000000000003</v>
      </c>
      <c r="G190" s="274">
        <v>301.30000000000007</v>
      </c>
      <c r="H190" s="274">
        <v>320.30000000000007</v>
      </c>
      <c r="I190" s="274">
        <v>326.40000000000009</v>
      </c>
      <c r="J190" s="274">
        <v>329.80000000000007</v>
      </c>
      <c r="K190" s="272">
        <v>323</v>
      </c>
      <c r="L190" s="272">
        <v>313.5</v>
      </c>
      <c r="M190" s="272">
        <v>5.5069100000000004</v>
      </c>
    </row>
    <row r="191" spans="1:13">
      <c r="A191" s="263">
        <v>181</v>
      </c>
      <c r="B191" s="272" t="s">
        <v>744</v>
      </c>
      <c r="C191" s="273">
        <v>131.19999999999999</v>
      </c>
      <c r="D191" s="274">
        <v>131.65</v>
      </c>
      <c r="E191" s="274">
        <v>129.05000000000001</v>
      </c>
      <c r="F191" s="274">
        <v>126.9</v>
      </c>
      <c r="G191" s="274">
        <v>124.30000000000001</v>
      </c>
      <c r="H191" s="274">
        <v>133.80000000000001</v>
      </c>
      <c r="I191" s="274">
        <v>136.39999999999998</v>
      </c>
      <c r="J191" s="274">
        <v>138.55000000000001</v>
      </c>
      <c r="K191" s="272">
        <v>134.25</v>
      </c>
      <c r="L191" s="272">
        <v>129.5</v>
      </c>
      <c r="M191" s="272">
        <v>2.04237</v>
      </c>
    </row>
    <row r="192" spans="1:13">
      <c r="A192" s="263">
        <v>182</v>
      </c>
      <c r="B192" s="272" t="s">
        <v>775</v>
      </c>
      <c r="C192" s="273">
        <v>583.85</v>
      </c>
      <c r="D192" s="274">
        <v>576.44999999999993</v>
      </c>
      <c r="E192" s="274">
        <v>563.49999999999989</v>
      </c>
      <c r="F192" s="274">
        <v>543.15</v>
      </c>
      <c r="G192" s="274">
        <v>530.19999999999993</v>
      </c>
      <c r="H192" s="274">
        <v>596.79999999999984</v>
      </c>
      <c r="I192" s="274">
        <v>609.74999999999989</v>
      </c>
      <c r="J192" s="274">
        <v>630.0999999999998</v>
      </c>
      <c r="K192" s="272">
        <v>589.4</v>
      </c>
      <c r="L192" s="272">
        <v>556.1</v>
      </c>
      <c r="M192" s="272">
        <v>0.77646000000000004</v>
      </c>
    </row>
    <row r="193" spans="1:13">
      <c r="A193" s="263">
        <v>183</v>
      </c>
      <c r="B193" s="272" t="s">
        <v>373</v>
      </c>
      <c r="C193" s="273">
        <v>453.3</v>
      </c>
      <c r="D193" s="274">
        <v>457.70000000000005</v>
      </c>
      <c r="E193" s="274">
        <v>438.80000000000007</v>
      </c>
      <c r="F193" s="274">
        <v>424.3</v>
      </c>
      <c r="G193" s="274">
        <v>405.40000000000003</v>
      </c>
      <c r="H193" s="274">
        <v>472.2000000000001</v>
      </c>
      <c r="I193" s="274">
        <v>491.10000000000008</v>
      </c>
      <c r="J193" s="274">
        <v>505.60000000000014</v>
      </c>
      <c r="K193" s="272">
        <v>476.6</v>
      </c>
      <c r="L193" s="272">
        <v>443.2</v>
      </c>
      <c r="M193" s="272">
        <v>23.80002</v>
      </c>
    </row>
    <row r="194" spans="1:13">
      <c r="A194" s="263">
        <v>184</v>
      </c>
      <c r="B194" s="272" t="s">
        <v>374</v>
      </c>
      <c r="C194" s="273">
        <v>56.65</v>
      </c>
      <c r="D194" s="274">
        <v>56.35</v>
      </c>
      <c r="E194" s="274">
        <v>55.300000000000004</v>
      </c>
      <c r="F194" s="274">
        <v>53.95</v>
      </c>
      <c r="G194" s="274">
        <v>52.900000000000006</v>
      </c>
      <c r="H194" s="274">
        <v>57.7</v>
      </c>
      <c r="I194" s="274">
        <v>58.75</v>
      </c>
      <c r="J194" s="274">
        <v>60.1</v>
      </c>
      <c r="K194" s="272">
        <v>57.4</v>
      </c>
      <c r="L194" s="272">
        <v>55</v>
      </c>
      <c r="M194" s="272">
        <v>42.074590000000001</v>
      </c>
    </row>
    <row r="195" spans="1:13">
      <c r="A195" s="263">
        <v>185</v>
      </c>
      <c r="B195" s="272" t="s">
        <v>375</v>
      </c>
      <c r="C195" s="273">
        <v>223.2</v>
      </c>
      <c r="D195" s="274">
        <v>224.66666666666666</v>
      </c>
      <c r="E195" s="274">
        <v>220.5333333333333</v>
      </c>
      <c r="F195" s="274">
        <v>217.86666666666665</v>
      </c>
      <c r="G195" s="274">
        <v>213.73333333333329</v>
      </c>
      <c r="H195" s="274">
        <v>227.33333333333331</v>
      </c>
      <c r="I195" s="274">
        <v>231.4666666666667</v>
      </c>
      <c r="J195" s="274">
        <v>234.13333333333333</v>
      </c>
      <c r="K195" s="272">
        <v>228.8</v>
      </c>
      <c r="L195" s="272">
        <v>222</v>
      </c>
      <c r="M195" s="272">
        <v>5.5183</v>
      </c>
    </row>
    <row r="196" spans="1:13">
      <c r="A196" s="263">
        <v>186</v>
      </c>
      <c r="B196" s="272" t="s">
        <v>376</v>
      </c>
      <c r="C196" s="273">
        <v>97.4</v>
      </c>
      <c r="D196" s="274">
        <v>96.466666666666654</v>
      </c>
      <c r="E196" s="274">
        <v>95.283333333333303</v>
      </c>
      <c r="F196" s="274">
        <v>93.166666666666643</v>
      </c>
      <c r="G196" s="274">
        <v>91.983333333333292</v>
      </c>
      <c r="H196" s="274">
        <v>98.583333333333314</v>
      </c>
      <c r="I196" s="274">
        <v>99.76666666666668</v>
      </c>
      <c r="J196" s="274">
        <v>101.88333333333333</v>
      </c>
      <c r="K196" s="272">
        <v>97.65</v>
      </c>
      <c r="L196" s="272">
        <v>94.35</v>
      </c>
      <c r="M196" s="272">
        <v>5.3418200000000002</v>
      </c>
    </row>
    <row r="197" spans="1:13">
      <c r="A197" s="263">
        <v>187</v>
      </c>
      <c r="B197" s="272" t="s">
        <v>377</v>
      </c>
      <c r="C197" s="273">
        <v>77.7</v>
      </c>
      <c r="D197" s="274">
        <v>78.066666666666677</v>
      </c>
      <c r="E197" s="274">
        <v>77.03333333333336</v>
      </c>
      <c r="F197" s="274">
        <v>76.366666666666688</v>
      </c>
      <c r="G197" s="274">
        <v>75.333333333333371</v>
      </c>
      <c r="H197" s="274">
        <v>78.733333333333348</v>
      </c>
      <c r="I197" s="274">
        <v>79.76666666666668</v>
      </c>
      <c r="J197" s="274">
        <v>80.433333333333337</v>
      </c>
      <c r="K197" s="272">
        <v>79.099999999999994</v>
      </c>
      <c r="L197" s="272">
        <v>77.400000000000006</v>
      </c>
      <c r="M197" s="272">
        <v>6.0997899999999996</v>
      </c>
    </row>
    <row r="198" spans="1:13">
      <c r="A198" s="263">
        <v>188</v>
      </c>
      <c r="B198" s="272" t="s">
        <v>247</v>
      </c>
      <c r="C198" s="273">
        <v>226.6</v>
      </c>
      <c r="D198" s="274">
        <v>225.66666666666666</v>
      </c>
      <c r="E198" s="274">
        <v>222.93333333333331</v>
      </c>
      <c r="F198" s="274">
        <v>219.26666666666665</v>
      </c>
      <c r="G198" s="274">
        <v>216.5333333333333</v>
      </c>
      <c r="H198" s="274">
        <v>229.33333333333331</v>
      </c>
      <c r="I198" s="274">
        <v>232.06666666666666</v>
      </c>
      <c r="J198" s="274">
        <v>235.73333333333332</v>
      </c>
      <c r="K198" s="272">
        <v>228.4</v>
      </c>
      <c r="L198" s="272">
        <v>222</v>
      </c>
      <c r="M198" s="272">
        <v>17.371880000000001</v>
      </c>
    </row>
    <row r="199" spans="1:13">
      <c r="A199" s="263">
        <v>189</v>
      </c>
      <c r="B199" s="272" t="s">
        <v>378</v>
      </c>
      <c r="C199" s="273">
        <v>742.25</v>
      </c>
      <c r="D199" s="274">
        <v>732.58333333333337</v>
      </c>
      <c r="E199" s="274">
        <v>720.16666666666674</v>
      </c>
      <c r="F199" s="274">
        <v>698.08333333333337</v>
      </c>
      <c r="G199" s="274">
        <v>685.66666666666674</v>
      </c>
      <c r="H199" s="274">
        <v>754.66666666666674</v>
      </c>
      <c r="I199" s="274">
        <v>767.08333333333348</v>
      </c>
      <c r="J199" s="274">
        <v>789.16666666666674</v>
      </c>
      <c r="K199" s="272">
        <v>745</v>
      </c>
      <c r="L199" s="272">
        <v>710.5</v>
      </c>
      <c r="M199" s="272">
        <v>0.23100999999999999</v>
      </c>
    </row>
    <row r="200" spans="1:13">
      <c r="A200" s="263">
        <v>190</v>
      </c>
      <c r="B200" s="272" t="s">
        <v>248</v>
      </c>
      <c r="C200" s="273">
        <v>1217.45</v>
      </c>
      <c r="D200" s="274">
        <v>1177.4666666666669</v>
      </c>
      <c r="E200" s="274">
        <v>1120.0333333333338</v>
      </c>
      <c r="F200" s="274">
        <v>1022.6166666666668</v>
      </c>
      <c r="G200" s="274">
        <v>965.18333333333362</v>
      </c>
      <c r="H200" s="274">
        <v>1274.8833333333339</v>
      </c>
      <c r="I200" s="274">
        <v>1332.3166666666668</v>
      </c>
      <c r="J200" s="274">
        <v>1429.733333333334</v>
      </c>
      <c r="K200" s="272">
        <v>1234.9000000000001</v>
      </c>
      <c r="L200" s="272">
        <v>1080.05</v>
      </c>
      <c r="M200" s="272">
        <v>30.454789999999999</v>
      </c>
    </row>
    <row r="201" spans="1:13">
      <c r="A201" s="263">
        <v>191</v>
      </c>
      <c r="B201" s="272" t="s">
        <v>107</v>
      </c>
      <c r="C201" s="273">
        <v>959.45</v>
      </c>
      <c r="D201" s="274">
        <v>956.90000000000009</v>
      </c>
      <c r="E201" s="274">
        <v>948.70000000000016</v>
      </c>
      <c r="F201" s="274">
        <v>937.95</v>
      </c>
      <c r="G201" s="274">
        <v>929.75000000000011</v>
      </c>
      <c r="H201" s="274">
        <v>967.6500000000002</v>
      </c>
      <c r="I201" s="274">
        <v>975.85</v>
      </c>
      <c r="J201" s="274">
        <v>986.60000000000025</v>
      </c>
      <c r="K201" s="272">
        <v>965.1</v>
      </c>
      <c r="L201" s="272">
        <v>946.15</v>
      </c>
      <c r="M201" s="272">
        <v>48.969630000000002</v>
      </c>
    </row>
    <row r="202" spans="1:13">
      <c r="A202" s="263">
        <v>192</v>
      </c>
      <c r="B202" s="272" t="s">
        <v>249</v>
      </c>
      <c r="C202" s="273">
        <v>2999.3</v>
      </c>
      <c r="D202" s="274">
        <v>3004.1</v>
      </c>
      <c r="E202" s="274">
        <v>2979.2</v>
      </c>
      <c r="F202" s="274">
        <v>2959.1</v>
      </c>
      <c r="G202" s="274">
        <v>2934.2</v>
      </c>
      <c r="H202" s="274">
        <v>3024.2</v>
      </c>
      <c r="I202" s="274">
        <v>3049.1000000000004</v>
      </c>
      <c r="J202" s="274">
        <v>3069.2</v>
      </c>
      <c r="K202" s="272">
        <v>3029</v>
      </c>
      <c r="L202" s="272">
        <v>2984</v>
      </c>
      <c r="M202" s="272">
        <v>2.2235900000000002</v>
      </c>
    </row>
    <row r="203" spans="1:13">
      <c r="A203" s="263">
        <v>193</v>
      </c>
      <c r="B203" s="272" t="s">
        <v>109</v>
      </c>
      <c r="C203" s="273">
        <v>1581.75</v>
      </c>
      <c r="D203" s="274">
        <v>1587.8666666666668</v>
      </c>
      <c r="E203" s="274">
        <v>1560.8833333333337</v>
      </c>
      <c r="F203" s="274">
        <v>1540.0166666666669</v>
      </c>
      <c r="G203" s="274">
        <v>1513.0333333333338</v>
      </c>
      <c r="H203" s="274">
        <v>1608.7333333333336</v>
      </c>
      <c r="I203" s="274">
        <v>1635.7166666666667</v>
      </c>
      <c r="J203" s="274">
        <v>1656.5833333333335</v>
      </c>
      <c r="K203" s="272">
        <v>1614.85</v>
      </c>
      <c r="L203" s="272">
        <v>1567</v>
      </c>
      <c r="M203" s="272">
        <v>98.940029999999993</v>
      </c>
    </row>
    <row r="204" spans="1:13">
      <c r="A204" s="263">
        <v>194</v>
      </c>
      <c r="B204" s="272" t="s">
        <v>250</v>
      </c>
      <c r="C204" s="273">
        <v>719.05</v>
      </c>
      <c r="D204" s="274">
        <v>717.65</v>
      </c>
      <c r="E204" s="274">
        <v>711.4</v>
      </c>
      <c r="F204" s="274">
        <v>703.75</v>
      </c>
      <c r="G204" s="274">
        <v>697.5</v>
      </c>
      <c r="H204" s="274">
        <v>725.3</v>
      </c>
      <c r="I204" s="274">
        <v>731.55</v>
      </c>
      <c r="J204" s="274">
        <v>739.19999999999993</v>
      </c>
      <c r="K204" s="272">
        <v>723.9</v>
      </c>
      <c r="L204" s="272">
        <v>710</v>
      </c>
      <c r="M204" s="272">
        <v>85.145449999999997</v>
      </c>
    </row>
    <row r="205" spans="1:13">
      <c r="A205" s="263">
        <v>195</v>
      </c>
      <c r="B205" s="272" t="s">
        <v>383</v>
      </c>
      <c r="C205" s="273">
        <v>28.4</v>
      </c>
      <c r="D205" s="274">
        <v>27.900000000000002</v>
      </c>
      <c r="E205" s="274">
        <v>27.200000000000003</v>
      </c>
      <c r="F205" s="274">
        <v>26</v>
      </c>
      <c r="G205" s="274">
        <v>25.3</v>
      </c>
      <c r="H205" s="274">
        <v>29.100000000000005</v>
      </c>
      <c r="I205" s="274">
        <v>29.8</v>
      </c>
      <c r="J205" s="274">
        <v>31.000000000000007</v>
      </c>
      <c r="K205" s="272">
        <v>28.6</v>
      </c>
      <c r="L205" s="272">
        <v>26.7</v>
      </c>
      <c r="M205" s="272">
        <v>197.69128000000001</v>
      </c>
    </row>
    <row r="206" spans="1:13">
      <c r="A206" s="263">
        <v>196</v>
      </c>
      <c r="B206" s="272" t="s">
        <v>379</v>
      </c>
      <c r="C206" s="273">
        <v>29.95</v>
      </c>
      <c r="D206" s="274">
        <v>30.049999999999997</v>
      </c>
      <c r="E206" s="274">
        <v>29.199999999999996</v>
      </c>
      <c r="F206" s="274">
        <v>28.45</v>
      </c>
      <c r="G206" s="274">
        <v>27.599999999999998</v>
      </c>
      <c r="H206" s="274">
        <v>30.799999999999994</v>
      </c>
      <c r="I206" s="274">
        <v>31.649999999999995</v>
      </c>
      <c r="J206" s="274">
        <v>32.399999999999991</v>
      </c>
      <c r="K206" s="272">
        <v>30.9</v>
      </c>
      <c r="L206" s="272">
        <v>29.3</v>
      </c>
      <c r="M206" s="272">
        <v>8.5229400000000002</v>
      </c>
    </row>
    <row r="207" spans="1:13">
      <c r="A207" s="263">
        <v>197</v>
      </c>
      <c r="B207" s="272" t="s">
        <v>380</v>
      </c>
      <c r="C207" s="273">
        <v>727.8</v>
      </c>
      <c r="D207" s="274">
        <v>727.2833333333333</v>
      </c>
      <c r="E207" s="274">
        <v>721.56666666666661</v>
      </c>
      <c r="F207" s="274">
        <v>715.33333333333326</v>
      </c>
      <c r="G207" s="274">
        <v>709.61666666666656</v>
      </c>
      <c r="H207" s="274">
        <v>733.51666666666665</v>
      </c>
      <c r="I207" s="274">
        <v>739.23333333333335</v>
      </c>
      <c r="J207" s="274">
        <v>745.4666666666667</v>
      </c>
      <c r="K207" s="272">
        <v>733</v>
      </c>
      <c r="L207" s="272">
        <v>721.05</v>
      </c>
      <c r="M207" s="272">
        <v>0.23163</v>
      </c>
    </row>
    <row r="208" spans="1:13">
      <c r="A208" s="263">
        <v>198</v>
      </c>
      <c r="B208" s="272" t="s">
        <v>105</v>
      </c>
      <c r="C208" s="273">
        <v>1136.55</v>
      </c>
      <c r="D208" s="274">
        <v>1138.0666666666666</v>
      </c>
      <c r="E208" s="274">
        <v>1124.4833333333331</v>
      </c>
      <c r="F208" s="274">
        <v>1112.4166666666665</v>
      </c>
      <c r="G208" s="274">
        <v>1098.833333333333</v>
      </c>
      <c r="H208" s="274">
        <v>1150.1333333333332</v>
      </c>
      <c r="I208" s="274">
        <v>1163.7166666666667</v>
      </c>
      <c r="J208" s="274">
        <v>1175.7833333333333</v>
      </c>
      <c r="K208" s="272">
        <v>1151.6500000000001</v>
      </c>
      <c r="L208" s="272">
        <v>1126</v>
      </c>
      <c r="M208" s="272">
        <v>13.893700000000001</v>
      </c>
    </row>
    <row r="209" spans="1:13">
      <c r="A209" s="263">
        <v>199</v>
      </c>
      <c r="B209" s="272" t="s">
        <v>381</v>
      </c>
      <c r="C209" s="273">
        <v>232.5</v>
      </c>
      <c r="D209" s="274">
        <v>230.66666666666666</v>
      </c>
      <c r="E209" s="274">
        <v>227.5333333333333</v>
      </c>
      <c r="F209" s="274">
        <v>222.56666666666663</v>
      </c>
      <c r="G209" s="274">
        <v>219.43333333333328</v>
      </c>
      <c r="H209" s="274">
        <v>235.63333333333333</v>
      </c>
      <c r="I209" s="274">
        <v>238.76666666666671</v>
      </c>
      <c r="J209" s="274">
        <v>243.73333333333335</v>
      </c>
      <c r="K209" s="272">
        <v>233.8</v>
      </c>
      <c r="L209" s="272">
        <v>225.7</v>
      </c>
      <c r="M209" s="272">
        <v>3.3162500000000001</v>
      </c>
    </row>
    <row r="210" spans="1:13">
      <c r="A210" s="263">
        <v>200</v>
      </c>
      <c r="B210" s="272" t="s">
        <v>382</v>
      </c>
      <c r="C210" s="273">
        <v>276.25</v>
      </c>
      <c r="D210" s="274">
        <v>277.40000000000003</v>
      </c>
      <c r="E210" s="274">
        <v>273.10000000000008</v>
      </c>
      <c r="F210" s="274">
        <v>269.95000000000005</v>
      </c>
      <c r="G210" s="274">
        <v>265.65000000000009</v>
      </c>
      <c r="H210" s="274">
        <v>280.55000000000007</v>
      </c>
      <c r="I210" s="274">
        <v>284.85000000000002</v>
      </c>
      <c r="J210" s="274">
        <v>288.00000000000006</v>
      </c>
      <c r="K210" s="272">
        <v>281.7</v>
      </c>
      <c r="L210" s="272">
        <v>274.25</v>
      </c>
      <c r="M210" s="272">
        <v>0.80686999999999998</v>
      </c>
    </row>
    <row r="211" spans="1:13">
      <c r="A211" s="263">
        <v>201</v>
      </c>
      <c r="B211" s="272" t="s">
        <v>110</v>
      </c>
      <c r="C211" s="273">
        <v>3538.95</v>
      </c>
      <c r="D211" s="274">
        <v>3530.9833333333336</v>
      </c>
      <c r="E211" s="274">
        <v>3493.2166666666672</v>
      </c>
      <c r="F211" s="274">
        <v>3447.4833333333336</v>
      </c>
      <c r="G211" s="274">
        <v>3409.7166666666672</v>
      </c>
      <c r="H211" s="274">
        <v>3576.7166666666672</v>
      </c>
      <c r="I211" s="274">
        <v>3614.4833333333336</v>
      </c>
      <c r="J211" s="274">
        <v>3660.2166666666672</v>
      </c>
      <c r="K211" s="272">
        <v>3568.75</v>
      </c>
      <c r="L211" s="272">
        <v>3485.25</v>
      </c>
      <c r="M211" s="272">
        <v>14.770820000000001</v>
      </c>
    </row>
    <row r="212" spans="1:13">
      <c r="A212" s="263">
        <v>202</v>
      </c>
      <c r="B212" s="272" t="s">
        <v>384</v>
      </c>
      <c r="C212" s="273">
        <v>45.1</v>
      </c>
      <c r="D212" s="274">
        <v>45.483333333333327</v>
      </c>
      <c r="E212" s="274">
        <v>44.416666666666657</v>
      </c>
      <c r="F212" s="274">
        <v>43.733333333333327</v>
      </c>
      <c r="G212" s="274">
        <v>42.666666666666657</v>
      </c>
      <c r="H212" s="274">
        <v>46.166666666666657</v>
      </c>
      <c r="I212" s="274">
        <v>47.233333333333334</v>
      </c>
      <c r="J212" s="274">
        <v>47.916666666666657</v>
      </c>
      <c r="K212" s="272">
        <v>46.55</v>
      </c>
      <c r="L212" s="272">
        <v>44.8</v>
      </c>
      <c r="M212" s="272">
        <v>43.769860000000001</v>
      </c>
    </row>
    <row r="213" spans="1:13">
      <c r="A213" s="263">
        <v>203</v>
      </c>
      <c r="B213" s="272" t="s">
        <v>112</v>
      </c>
      <c r="C213" s="273">
        <v>279.39999999999998</v>
      </c>
      <c r="D213" s="274">
        <v>279.15000000000003</v>
      </c>
      <c r="E213" s="274">
        <v>274.95000000000005</v>
      </c>
      <c r="F213" s="274">
        <v>270.5</v>
      </c>
      <c r="G213" s="274">
        <v>266.3</v>
      </c>
      <c r="H213" s="274">
        <v>283.60000000000008</v>
      </c>
      <c r="I213" s="274">
        <v>287.8</v>
      </c>
      <c r="J213" s="274">
        <v>292.25000000000011</v>
      </c>
      <c r="K213" s="272">
        <v>283.35000000000002</v>
      </c>
      <c r="L213" s="272">
        <v>274.7</v>
      </c>
      <c r="M213" s="272">
        <v>167.89591999999999</v>
      </c>
    </row>
    <row r="214" spans="1:13">
      <c r="A214" s="263">
        <v>204</v>
      </c>
      <c r="B214" s="272" t="s">
        <v>385</v>
      </c>
      <c r="C214" s="273">
        <v>1009.65</v>
      </c>
      <c r="D214" s="274">
        <v>1008.5500000000001</v>
      </c>
      <c r="E214" s="274">
        <v>993.10000000000014</v>
      </c>
      <c r="F214" s="274">
        <v>976.55000000000007</v>
      </c>
      <c r="G214" s="274">
        <v>961.10000000000014</v>
      </c>
      <c r="H214" s="274">
        <v>1025.1000000000001</v>
      </c>
      <c r="I214" s="274">
        <v>1040.5500000000002</v>
      </c>
      <c r="J214" s="274">
        <v>1057.1000000000001</v>
      </c>
      <c r="K214" s="272">
        <v>1024</v>
      </c>
      <c r="L214" s="272">
        <v>992</v>
      </c>
      <c r="M214" s="272">
        <v>5.6680599999999997</v>
      </c>
    </row>
    <row r="215" spans="1:13">
      <c r="A215" s="263">
        <v>205</v>
      </c>
      <c r="B215" s="272" t="s">
        <v>386</v>
      </c>
      <c r="C215" s="273">
        <v>74</v>
      </c>
      <c r="D215" s="274">
        <v>74.36666666666666</v>
      </c>
      <c r="E215" s="274">
        <v>72.23333333333332</v>
      </c>
      <c r="F215" s="274">
        <v>70.466666666666654</v>
      </c>
      <c r="G215" s="274">
        <v>68.333333333333314</v>
      </c>
      <c r="H215" s="274">
        <v>76.133333333333326</v>
      </c>
      <c r="I215" s="274">
        <v>78.26666666666668</v>
      </c>
      <c r="J215" s="274">
        <v>80.033333333333331</v>
      </c>
      <c r="K215" s="272">
        <v>76.5</v>
      </c>
      <c r="L215" s="272">
        <v>72.599999999999994</v>
      </c>
      <c r="M215" s="272">
        <v>27.994769999999999</v>
      </c>
    </row>
    <row r="216" spans="1:13">
      <c r="A216" s="263">
        <v>206</v>
      </c>
      <c r="B216" s="272" t="s">
        <v>113</v>
      </c>
      <c r="C216" s="273">
        <v>224.9</v>
      </c>
      <c r="D216" s="274">
        <v>225.26666666666665</v>
      </c>
      <c r="E216" s="274">
        <v>221.2833333333333</v>
      </c>
      <c r="F216" s="274">
        <v>217.66666666666666</v>
      </c>
      <c r="G216" s="274">
        <v>213.68333333333331</v>
      </c>
      <c r="H216" s="274">
        <v>228.8833333333333</v>
      </c>
      <c r="I216" s="274">
        <v>232.86666666666665</v>
      </c>
      <c r="J216" s="274">
        <v>236.48333333333329</v>
      </c>
      <c r="K216" s="272">
        <v>229.25</v>
      </c>
      <c r="L216" s="272">
        <v>221.65</v>
      </c>
      <c r="M216" s="272">
        <v>105.28622</v>
      </c>
    </row>
    <row r="217" spans="1:13">
      <c r="A217" s="263">
        <v>207</v>
      </c>
      <c r="B217" s="272" t="s">
        <v>114</v>
      </c>
      <c r="C217" s="273">
        <v>2235.5</v>
      </c>
      <c r="D217" s="274">
        <v>2229.75</v>
      </c>
      <c r="E217" s="274">
        <v>2218.5</v>
      </c>
      <c r="F217" s="274">
        <v>2201.5</v>
      </c>
      <c r="G217" s="274">
        <v>2190.25</v>
      </c>
      <c r="H217" s="274">
        <v>2246.75</v>
      </c>
      <c r="I217" s="274">
        <v>2258</v>
      </c>
      <c r="J217" s="274">
        <v>2275</v>
      </c>
      <c r="K217" s="272">
        <v>2241</v>
      </c>
      <c r="L217" s="272">
        <v>2212.75</v>
      </c>
      <c r="M217" s="272">
        <v>20.555199999999999</v>
      </c>
    </row>
    <row r="218" spans="1:13">
      <c r="A218" s="263">
        <v>208</v>
      </c>
      <c r="B218" s="272" t="s">
        <v>251</v>
      </c>
      <c r="C218" s="273">
        <v>298.60000000000002</v>
      </c>
      <c r="D218" s="274">
        <v>297.95</v>
      </c>
      <c r="E218" s="274">
        <v>294.89999999999998</v>
      </c>
      <c r="F218" s="274">
        <v>291.2</v>
      </c>
      <c r="G218" s="274">
        <v>288.14999999999998</v>
      </c>
      <c r="H218" s="274">
        <v>301.64999999999998</v>
      </c>
      <c r="I218" s="274">
        <v>304.70000000000005</v>
      </c>
      <c r="J218" s="274">
        <v>308.39999999999998</v>
      </c>
      <c r="K218" s="272">
        <v>301</v>
      </c>
      <c r="L218" s="272">
        <v>294.25</v>
      </c>
      <c r="M218" s="272">
        <v>7.7160200000000003</v>
      </c>
    </row>
    <row r="219" spans="1:13">
      <c r="A219" s="263">
        <v>209</v>
      </c>
      <c r="B219" s="272" t="s">
        <v>387</v>
      </c>
      <c r="C219" s="273">
        <v>42340.65</v>
      </c>
      <c r="D219" s="274">
        <v>42423.549999999996</v>
      </c>
      <c r="E219" s="274">
        <v>41847.099999999991</v>
      </c>
      <c r="F219" s="274">
        <v>41353.549999999996</v>
      </c>
      <c r="G219" s="274">
        <v>40777.099999999991</v>
      </c>
      <c r="H219" s="274">
        <v>42917.099999999991</v>
      </c>
      <c r="I219" s="274">
        <v>43493.549999999988</v>
      </c>
      <c r="J219" s="274">
        <v>43987.099999999991</v>
      </c>
      <c r="K219" s="272">
        <v>43000</v>
      </c>
      <c r="L219" s="272">
        <v>41930</v>
      </c>
      <c r="M219" s="272">
        <v>3.8859999999999999E-2</v>
      </c>
    </row>
    <row r="220" spans="1:13">
      <c r="A220" s="263">
        <v>210</v>
      </c>
      <c r="B220" s="272" t="s">
        <v>252</v>
      </c>
      <c r="C220" s="273">
        <v>43.6</v>
      </c>
      <c r="D220" s="274">
        <v>43.583333333333336</v>
      </c>
      <c r="E220" s="274">
        <v>43.06666666666667</v>
      </c>
      <c r="F220" s="274">
        <v>42.533333333333331</v>
      </c>
      <c r="G220" s="274">
        <v>42.016666666666666</v>
      </c>
      <c r="H220" s="274">
        <v>44.116666666666674</v>
      </c>
      <c r="I220" s="274">
        <v>44.63333333333334</v>
      </c>
      <c r="J220" s="274">
        <v>45.166666666666679</v>
      </c>
      <c r="K220" s="272">
        <v>44.1</v>
      </c>
      <c r="L220" s="272">
        <v>43.05</v>
      </c>
      <c r="M220" s="272">
        <v>12.95513</v>
      </c>
    </row>
    <row r="221" spans="1:13">
      <c r="A221" s="263">
        <v>211</v>
      </c>
      <c r="B221" s="272" t="s">
        <v>108</v>
      </c>
      <c r="C221" s="273">
        <v>2767.1</v>
      </c>
      <c r="D221" s="274">
        <v>2762.1</v>
      </c>
      <c r="E221" s="274">
        <v>2744.2</v>
      </c>
      <c r="F221" s="274">
        <v>2721.2999999999997</v>
      </c>
      <c r="G221" s="274">
        <v>2703.3999999999996</v>
      </c>
      <c r="H221" s="274">
        <v>2785</v>
      </c>
      <c r="I221" s="274">
        <v>2802.9000000000005</v>
      </c>
      <c r="J221" s="274">
        <v>2825.8</v>
      </c>
      <c r="K221" s="272">
        <v>2780</v>
      </c>
      <c r="L221" s="272">
        <v>2739.2</v>
      </c>
      <c r="M221" s="272">
        <v>56.029150000000001</v>
      </c>
    </row>
    <row r="222" spans="1:13">
      <c r="A222" s="263">
        <v>212</v>
      </c>
      <c r="B222" s="272" t="s">
        <v>843</v>
      </c>
      <c r="C222" s="273">
        <v>302.35000000000002</v>
      </c>
      <c r="D222" s="274">
        <v>303.01666666666665</v>
      </c>
      <c r="E222" s="274">
        <v>299.33333333333331</v>
      </c>
      <c r="F222" s="274">
        <v>296.31666666666666</v>
      </c>
      <c r="G222" s="274">
        <v>292.63333333333333</v>
      </c>
      <c r="H222" s="274">
        <v>306.0333333333333</v>
      </c>
      <c r="I222" s="274">
        <v>309.7166666666667</v>
      </c>
      <c r="J222" s="274">
        <v>312.73333333333329</v>
      </c>
      <c r="K222" s="272">
        <v>306.7</v>
      </c>
      <c r="L222" s="272">
        <v>300</v>
      </c>
      <c r="M222" s="272">
        <v>0.42880000000000001</v>
      </c>
    </row>
    <row r="223" spans="1:13">
      <c r="A223" s="263">
        <v>213</v>
      </c>
      <c r="B223" s="272" t="s">
        <v>116</v>
      </c>
      <c r="C223" s="273">
        <v>632.15</v>
      </c>
      <c r="D223" s="274">
        <v>632.25</v>
      </c>
      <c r="E223" s="274">
        <v>626.29999999999995</v>
      </c>
      <c r="F223" s="274">
        <v>620.44999999999993</v>
      </c>
      <c r="G223" s="274">
        <v>614.49999999999989</v>
      </c>
      <c r="H223" s="274">
        <v>638.1</v>
      </c>
      <c r="I223" s="274">
        <v>644.05000000000007</v>
      </c>
      <c r="J223" s="274">
        <v>649.90000000000009</v>
      </c>
      <c r="K223" s="272">
        <v>638.20000000000005</v>
      </c>
      <c r="L223" s="272">
        <v>626.4</v>
      </c>
      <c r="M223" s="272">
        <v>239.67386999999999</v>
      </c>
    </row>
    <row r="224" spans="1:13">
      <c r="A224" s="263">
        <v>214</v>
      </c>
      <c r="B224" s="272" t="s">
        <v>253</v>
      </c>
      <c r="C224" s="273">
        <v>1501</v>
      </c>
      <c r="D224" s="274">
        <v>1501</v>
      </c>
      <c r="E224" s="274">
        <v>1472</v>
      </c>
      <c r="F224" s="274">
        <v>1443</v>
      </c>
      <c r="G224" s="274">
        <v>1414</v>
      </c>
      <c r="H224" s="274">
        <v>1530</v>
      </c>
      <c r="I224" s="274">
        <v>1559</v>
      </c>
      <c r="J224" s="274">
        <v>1588</v>
      </c>
      <c r="K224" s="272">
        <v>1530</v>
      </c>
      <c r="L224" s="272">
        <v>1472</v>
      </c>
      <c r="M224" s="272">
        <v>12.45064</v>
      </c>
    </row>
    <row r="225" spans="1:13">
      <c r="A225" s="263">
        <v>215</v>
      </c>
      <c r="B225" s="272" t="s">
        <v>117</v>
      </c>
      <c r="C225" s="273">
        <v>476.15</v>
      </c>
      <c r="D225" s="274">
        <v>477.25</v>
      </c>
      <c r="E225" s="274">
        <v>470.5</v>
      </c>
      <c r="F225" s="274">
        <v>464.85</v>
      </c>
      <c r="G225" s="274">
        <v>458.1</v>
      </c>
      <c r="H225" s="274">
        <v>482.9</v>
      </c>
      <c r="I225" s="274">
        <v>489.65</v>
      </c>
      <c r="J225" s="274">
        <v>495.29999999999995</v>
      </c>
      <c r="K225" s="272">
        <v>484</v>
      </c>
      <c r="L225" s="272">
        <v>471.6</v>
      </c>
      <c r="M225" s="272">
        <v>45.955010000000001</v>
      </c>
    </row>
    <row r="226" spans="1:13">
      <c r="A226" s="263">
        <v>216</v>
      </c>
      <c r="B226" s="272" t="s">
        <v>388</v>
      </c>
      <c r="C226" s="273">
        <v>417.4</v>
      </c>
      <c r="D226" s="274">
        <v>417.31666666666661</v>
      </c>
      <c r="E226" s="274">
        <v>410.23333333333323</v>
      </c>
      <c r="F226" s="274">
        <v>403.06666666666661</v>
      </c>
      <c r="G226" s="274">
        <v>395.98333333333323</v>
      </c>
      <c r="H226" s="274">
        <v>424.48333333333323</v>
      </c>
      <c r="I226" s="274">
        <v>431.56666666666661</v>
      </c>
      <c r="J226" s="274">
        <v>438.73333333333323</v>
      </c>
      <c r="K226" s="272">
        <v>424.4</v>
      </c>
      <c r="L226" s="272">
        <v>410.15</v>
      </c>
      <c r="M226" s="272">
        <v>13.08966</v>
      </c>
    </row>
    <row r="227" spans="1:13">
      <c r="A227" s="263">
        <v>217</v>
      </c>
      <c r="B227" s="272" t="s">
        <v>389</v>
      </c>
      <c r="C227" s="273">
        <v>2817</v>
      </c>
      <c r="D227" s="274">
        <v>2816.0333333333333</v>
      </c>
      <c r="E227" s="274">
        <v>2800.9666666666667</v>
      </c>
      <c r="F227" s="274">
        <v>2784.9333333333334</v>
      </c>
      <c r="G227" s="274">
        <v>2769.8666666666668</v>
      </c>
      <c r="H227" s="274">
        <v>2832.0666666666666</v>
      </c>
      <c r="I227" s="274">
        <v>2847.1333333333332</v>
      </c>
      <c r="J227" s="274">
        <v>2863.1666666666665</v>
      </c>
      <c r="K227" s="272">
        <v>2831.1</v>
      </c>
      <c r="L227" s="272">
        <v>2800</v>
      </c>
      <c r="M227" s="272">
        <v>6.77E-3</v>
      </c>
    </row>
    <row r="228" spans="1:13">
      <c r="A228" s="263">
        <v>218</v>
      </c>
      <c r="B228" s="272" t="s">
        <v>254</v>
      </c>
      <c r="C228" s="273">
        <v>29.65</v>
      </c>
      <c r="D228" s="274">
        <v>29.833333333333332</v>
      </c>
      <c r="E228" s="274">
        <v>29.266666666666666</v>
      </c>
      <c r="F228" s="274">
        <v>28.883333333333333</v>
      </c>
      <c r="G228" s="274">
        <v>28.316666666666666</v>
      </c>
      <c r="H228" s="274">
        <v>30.216666666666665</v>
      </c>
      <c r="I228" s="274">
        <v>30.783333333333335</v>
      </c>
      <c r="J228" s="274">
        <v>31.166666666666664</v>
      </c>
      <c r="K228" s="272">
        <v>30.4</v>
      </c>
      <c r="L228" s="272">
        <v>29.45</v>
      </c>
      <c r="M228" s="272">
        <v>87.601140000000001</v>
      </c>
    </row>
    <row r="229" spans="1:13">
      <c r="A229" s="263">
        <v>219</v>
      </c>
      <c r="B229" s="272" t="s">
        <v>119</v>
      </c>
      <c r="C229" s="273">
        <v>50.55</v>
      </c>
      <c r="D229" s="274">
        <v>50.35</v>
      </c>
      <c r="E229" s="274">
        <v>49.7</v>
      </c>
      <c r="F229" s="274">
        <v>48.85</v>
      </c>
      <c r="G229" s="274">
        <v>48.2</v>
      </c>
      <c r="H229" s="274">
        <v>51.2</v>
      </c>
      <c r="I229" s="274">
        <v>51.849999999999994</v>
      </c>
      <c r="J229" s="274">
        <v>52.7</v>
      </c>
      <c r="K229" s="272">
        <v>51</v>
      </c>
      <c r="L229" s="272">
        <v>49.5</v>
      </c>
      <c r="M229" s="272">
        <v>399.25668999999999</v>
      </c>
    </row>
    <row r="230" spans="1:13">
      <c r="A230" s="263">
        <v>220</v>
      </c>
      <c r="B230" s="272" t="s">
        <v>390</v>
      </c>
      <c r="C230" s="273">
        <v>47.15</v>
      </c>
      <c r="D230" s="274">
        <v>46.5</v>
      </c>
      <c r="E230" s="274">
        <v>45</v>
      </c>
      <c r="F230" s="274">
        <v>42.85</v>
      </c>
      <c r="G230" s="274">
        <v>41.35</v>
      </c>
      <c r="H230" s="274">
        <v>48.65</v>
      </c>
      <c r="I230" s="274">
        <v>50.15</v>
      </c>
      <c r="J230" s="274">
        <v>52.3</v>
      </c>
      <c r="K230" s="272">
        <v>48</v>
      </c>
      <c r="L230" s="272">
        <v>44.35</v>
      </c>
      <c r="M230" s="272">
        <v>334.36399999999998</v>
      </c>
    </row>
    <row r="231" spans="1:13">
      <c r="A231" s="263">
        <v>221</v>
      </c>
      <c r="B231" s="272" t="s">
        <v>391</v>
      </c>
      <c r="C231" s="273">
        <v>1334.15</v>
      </c>
      <c r="D231" s="274">
        <v>1386.5666666666668</v>
      </c>
      <c r="E231" s="274">
        <v>1270.2333333333336</v>
      </c>
      <c r="F231" s="274">
        <v>1206.3166666666668</v>
      </c>
      <c r="G231" s="274">
        <v>1089.9833333333336</v>
      </c>
      <c r="H231" s="274">
        <v>1450.4833333333336</v>
      </c>
      <c r="I231" s="274">
        <v>1566.8166666666671</v>
      </c>
      <c r="J231" s="274">
        <v>1630.7333333333336</v>
      </c>
      <c r="K231" s="272">
        <v>1502.9</v>
      </c>
      <c r="L231" s="272">
        <v>1322.65</v>
      </c>
      <c r="M231" s="272">
        <v>0.84655999999999998</v>
      </c>
    </row>
    <row r="232" spans="1:13">
      <c r="A232" s="263">
        <v>222</v>
      </c>
      <c r="B232" s="272" t="s">
        <v>392</v>
      </c>
      <c r="C232" s="273">
        <v>244.4</v>
      </c>
      <c r="D232" s="274">
        <v>238.26666666666665</v>
      </c>
      <c r="E232" s="274">
        <v>232.1333333333333</v>
      </c>
      <c r="F232" s="274">
        <v>219.86666666666665</v>
      </c>
      <c r="G232" s="274">
        <v>213.73333333333329</v>
      </c>
      <c r="H232" s="274">
        <v>250.5333333333333</v>
      </c>
      <c r="I232" s="274">
        <v>256.66666666666663</v>
      </c>
      <c r="J232" s="274">
        <v>268.93333333333328</v>
      </c>
      <c r="K232" s="272">
        <v>244.4</v>
      </c>
      <c r="L232" s="272">
        <v>226</v>
      </c>
      <c r="M232" s="272">
        <v>22.659410000000001</v>
      </c>
    </row>
    <row r="233" spans="1:13">
      <c r="A233" s="263">
        <v>223</v>
      </c>
      <c r="B233" s="272" t="s">
        <v>747</v>
      </c>
      <c r="C233" s="273">
        <v>1217.7</v>
      </c>
      <c r="D233" s="274">
        <v>1214.8999999999999</v>
      </c>
      <c r="E233" s="274">
        <v>1204.7999999999997</v>
      </c>
      <c r="F233" s="274">
        <v>1191.8999999999999</v>
      </c>
      <c r="G233" s="274">
        <v>1181.7999999999997</v>
      </c>
      <c r="H233" s="274">
        <v>1227.7999999999997</v>
      </c>
      <c r="I233" s="274">
        <v>1237.8999999999996</v>
      </c>
      <c r="J233" s="274">
        <v>1250.7999999999997</v>
      </c>
      <c r="K233" s="272">
        <v>1225</v>
      </c>
      <c r="L233" s="272">
        <v>1202</v>
      </c>
      <c r="M233" s="272">
        <v>0.33095000000000002</v>
      </c>
    </row>
    <row r="234" spans="1:13">
      <c r="A234" s="263">
        <v>224</v>
      </c>
      <c r="B234" s="272" t="s">
        <v>751</v>
      </c>
      <c r="C234" s="273">
        <v>702.2</v>
      </c>
      <c r="D234" s="274">
        <v>705.63333333333333</v>
      </c>
      <c r="E234" s="274">
        <v>696.66666666666663</v>
      </c>
      <c r="F234" s="274">
        <v>691.13333333333333</v>
      </c>
      <c r="G234" s="274">
        <v>682.16666666666663</v>
      </c>
      <c r="H234" s="274">
        <v>711.16666666666663</v>
      </c>
      <c r="I234" s="274">
        <v>720.13333333333333</v>
      </c>
      <c r="J234" s="274">
        <v>725.66666666666663</v>
      </c>
      <c r="K234" s="272">
        <v>714.6</v>
      </c>
      <c r="L234" s="272">
        <v>700.1</v>
      </c>
      <c r="M234" s="272">
        <v>4.12148</v>
      </c>
    </row>
    <row r="235" spans="1:13">
      <c r="A235" s="263">
        <v>225</v>
      </c>
      <c r="B235" s="272" t="s">
        <v>393</v>
      </c>
      <c r="C235" s="273">
        <v>111.95</v>
      </c>
      <c r="D235" s="274">
        <v>111.76666666666667</v>
      </c>
      <c r="E235" s="274">
        <v>110.73333333333333</v>
      </c>
      <c r="F235" s="274">
        <v>109.51666666666667</v>
      </c>
      <c r="G235" s="274">
        <v>108.48333333333333</v>
      </c>
      <c r="H235" s="274">
        <v>112.98333333333333</v>
      </c>
      <c r="I235" s="274">
        <v>114.01666666666667</v>
      </c>
      <c r="J235" s="274">
        <v>115.23333333333333</v>
      </c>
      <c r="K235" s="272">
        <v>112.8</v>
      </c>
      <c r="L235" s="272">
        <v>110.55</v>
      </c>
      <c r="M235" s="272">
        <v>7.8576199999999998</v>
      </c>
    </row>
    <row r="236" spans="1:13">
      <c r="A236" s="263">
        <v>226</v>
      </c>
      <c r="B236" s="272" t="s">
        <v>394</v>
      </c>
      <c r="C236" s="273">
        <v>103.35</v>
      </c>
      <c r="D236" s="274">
        <v>101.03333333333335</v>
      </c>
      <c r="E236" s="274">
        <v>97.616666666666688</v>
      </c>
      <c r="F236" s="274">
        <v>91.88333333333334</v>
      </c>
      <c r="G236" s="274">
        <v>88.466666666666683</v>
      </c>
      <c r="H236" s="274">
        <v>106.76666666666669</v>
      </c>
      <c r="I236" s="274">
        <v>110.18333333333335</v>
      </c>
      <c r="J236" s="274">
        <v>115.9166666666667</v>
      </c>
      <c r="K236" s="272">
        <v>104.45</v>
      </c>
      <c r="L236" s="272">
        <v>95.3</v>
      </c>
      <c r="M236" s="272">
        <v>270.88864000000001</v>
      </c>
    </row>
    <row r="237" spans="1:13">
      <c r="A237" s="263">
        <v>227</v>
      </c>
      <c r="B237" s="272" t="s">
        <v>126</v>
      </c>
      <c r="C237" s="273">
        <v>227.55</v>
      </c>
      <c r="D237" s="274">
        <v>227.25</v>
      </c>
      <c r="E237" s="274">
        <v>223.4</v>
      </c>
      <c r="F237" s="274">
        <v>219.25</v>
      </c>
      <c r="G237" s="274">
        <v>215.4</v>
      </c>
      <c r="H237" s="274">
        <v>231.4</v>
      </c>
      <c r="I237" s="274">
        <v>235.25000000000003</v>
      </c>
      <c r="J237" s="274">
        <v>239.4</v>
      </c>
      <c r="K237" s="272">
        <v>231.1</v>
      </c>
      <c r="L237" s="272">
        <v>223.1</v>
      </c>
      <c r="M237" s="272">
        <v>472.83127000000002</v>
      </c>
    </row>
    <row r="238" spans="1:13">
      <c r="A238" s="263">
        <v>228</v>
      </c>
      <c r="B238" s="272" t="s">
        <v>396</v>
      </c>
      <c r="C238" s="273">
        <v>125.5</v>
      </c>
      <c r="D238" s="274">
        <v>125.95</v>
      </c>
      <c r="E238" s="274">
        <v>124.60000000000001</v>
      </c>
      <c r="F238" s="274">
        <v>123.7</v>
      </c>
      <c r="G238" s="274">
        <v>122.35000000000001</v>
      </c>
      <c r="H238" s="274">
        <v>126.85000000000001</v>
      </c>
      <c r="I238" s="274">
        <v>128.19999999999999</v>
      </c>
      <c r="J238" s="274">
        <v>129.10000000000002</v>
      </c>
      <c r="K238" s="272">
        <v>127.3</v>
      </c>
      <c r="L238" s="272">
        <v>125.05</v>
      </c>
      <c r="M238" s="272">
        <v>3.13829</v>
      </c>
    </row>
    <row r="239" spans="1:13">
      <c r="A239" s="263">
        <v>229</v>
      </c>
      <c r="B239" s="272" t="s">
        <v>397</v>
      </c>
      <c r="C239" s="273">
        <v>167.2</v>
      </c>
      <c r="D239" s="274">
        <v>167.41666666666666</v>
      </c>
      <c r="E239" s="274">
        <v>165.33333333333331</v>
      </c>
      <c r="F239" s="274">
        <v>163.46666666666667</v>
      </c>
      <c r="G239" s="274">
        <v>161.38333333333333</v>
      </c>
      <c r="H239" s="274">
        <v>169.2833333333333</v>
      </c>
      <c r="I239" s="274">
        <v>171.36666666666662</v>
      </c>
      <c r="J239" s="274">
        <v>173.23333333333329</v>
      </c>
      <c r="K239" s="272">
        <v>169.5</v>
      </c>
      <c r="L239" s="272">
        <v>165.55</v>
      </c>
      <c r="M239" s="272">
        <v>12.945130000000001</v>
      </c>
    </row>
    <row r="240" spans="1:13">
      <c r="A240" s="263">
        <v>230</v>
      </c>
      <c r="B240" s="272" t="s">
        <v>115</v>
      </c>
      <c r="C240" s="273">
        <v>231.15</v>
      </c>
      <c r="D240" s="274">
        <v>227.53333333333333</v>
      </c>
      <c r="E240" s="274">
        <v>220.66666666666666</v>
      </c>
      <c r="F240" s="274">
        <v>210.18333333333334</v>
      </c>
      <c r="G240" s="274">
        <v>203.31666666666666</v>
      </c>
      <c r="H240" s="274">
        <v>238.01666666666665</v>
      </c>
      <c r="I240" s="274">
        <v>244.88333333333333</v>
      </c>
      <c r="J240" s="274">
        <v>255.36666666666665</v>
      </c>
      <c r="K240" s="272">
        <v>234.4</v>
      </c>
      <c r="L240" s="272">
        <v>217.05</v>
      </c>
      <c r="M240" s="272">
        <v>441.82875999999999</v>
      </c>
    </row>
    <row r="241" spans="1:13">
      <c r="A241" s="263">
        <v>231</v>
      </c>
      <c r="B241" s="272" t="s">
        <v>398</v>
      </c>
      <c r="C241" s="273">
        <v>84.8</v>
      </c>
      <c r="D241" s="274">
        <v>85.283333333333331</v>
      </c>
      <c r="E241" s="274">
        <v>83.11666666666666</v>
      </c>
      <c r="F241" s="274">
        <v>81.433333333333323</v>
      </c>
      <c r="G241" s="274">
        <v>79.266666666666652</v>
      </c>
      <c r="H241" s="274">
        <v>86.966666666666669</v>
      </c>
      <c r="I241" s="274">
        <v>89.133333333333354</v>
      </c>
      <c r="J241" s="274">
        <v>90.816666666666677</v>
      </c>
      <c r="K241" s="272">
        <v>87.45</v>
      </c>
      <c r="L241" s="272">
        <v>83.6</v>
      </c>
      <c r="M241" s="272">
        <v>40.367379999999997</v>
      </c>
    </row>
    <row r="242" spans="1:13">
      <c r="A242" s="263">
        <v>232</v>
      </c>
      <c r="B242" s="272" t="s">
        <v>748</v>
      </c>
      <c r="C242" s="273">
        <v>9326</v>
      </c>
      <c r="D242" s="274">
        <v>9334.3833333333332</v>
      </c>
      <c r="E242" s="274">
        <v>9128.7666666666664</v>
      </c>
      <c r="F242" s="274">
        <v>8931.5333333333328</v>
      </c>
      <c r="G242" s="274">
        <v>8725.9166666666661</v>
      </c>
      <c r="H242" s="274">
        <v>9531.6166666666668</v>
      </c>
      <c r="I242" s="274">
        <v>9737.2333333333318</v>
      </c>
      <c r="J242" s="274">
        <v>9934.4666666666672</v>
      </c>
      <c r="K242" s="272">
        <v>9540</v>
      </c>
      <c r="L242" s="272">
        <v>9137.15</v>
      </c>
      <c r="M242" s="272">
        <v>1.5550299999999999</v>
      </c>
    </row>
    <row r="243" spans="1:13">
      <c r="A243" s="263">
        <v>233</v>
      </c>
      <c r="B243" s="272" t="s">
        <v>255</v>
      </c>
      <c r="C243" s="273">
        <v>122.65</v>
      </c>
      <c r="D243" s="274">
        <v>123.59999999999998</v>
      </c>
      <c r="E243" s="274">
        <v>120.39999999999996</v>
      </c>
      <c r="F243" s="274">
        <v>118.14999999999998</v>
      </c>
      <c r="G243" s="274">
        <v>114.94999999999996</v>
      </c>
      <c r="H243" s="274">
        <v>125.84999999999997</v>
      </c>
      <c r="I243" s="274">
        <v>129.04999999999998</v>
      </c>
      <c r="J243" s="274">
        <v>131.29999999999995</v>
      </c>
      <c r="K243" s="272">
        <v>126.8</v>
      </c>
      <c r="L243" s="272">
        <v>121.35</v>
      </c>
      <c r="M243" s="272">
        <v>34.791319999999999</v>
      </c>
    </row>
    <row r="244" spans="1:13">
      <c r="A244" s="263">
        <v>234</v>
      </c>
      <c r="B244" s="272" t="s">
        <v>399</v>
      </c>
      <c r="C244" s="273">
        <v>270.64999999999998</v>
      </c>
      <c r="D244" s="274">
        <v>275.06666666666666</v>
      </c>
      <c r="E244" s="274">
        <v>264.13333333333333</v>
      </c>
      <c r="F244" s="274">
        <v>257.61666666666667</v>
      </c>
      <c r="G244" s="274">
        <v>246.68333333333334</v>
      </c>
      <c r="H244" s="274">
        <v>281.58333333333331</v>
      </c>
      <c r="I244" s="274">
        <v>292.51666666666659</v>
      </c>
      <c r="J244" s="274">
        <v>299.0333333333333</v>
      </c>
      <c r="K244" s="272">
        <v>286</v>
      </c>
      <c r="L244" s="272">
        <v>268.55</v>
      </c>
      <c r="M244" s="272">
        <v>38.67745</v>
      </c>
    </row>
    <row r="245" spans="1:13">
      <c r="A245" s="263">
        <v>235</v>
      </c>
      <c r="B245" s="272" t="s">
        <v>256</v>
      </c>
      <c r="C245" s="273">
        <v>126.85</v>
      </c>
      <c r="D245" s="274">
        <v>125.83333333333333</v>
      </c>
      <c r="E245" s="274">
        <v>124.11666666666666</v>
      </c>
      <c r="F245" s="274">
        <v>121.38333333333333</v>
      </c>
      <c r="G245" s="274">
        <v>119.66666666666666</v>
      </c>
      <c r="H245" s="274">
        <v>128.56666666666666</v>
      </c>
      <c r="I245" s="274">
        <v>130.28333333333333</v>
      </c>
      <c r="J245" s="274">
        <v>133.01666666666665</v>
      </c>
      <c r="K245" s="272">
        <v>127.55</v>
      </c>
      <c r="L245" s="272">
        <v>123.1</v>
      </c>
      <c r="M245" s="272">
        <v>20.60042</v>
      </c>
    </row>
    <row r="246" spans="1:13">
      <c r="A246" s="263">
        <v>236</v>
      </c>
      <c r="B246" s="272" t="s">
        <v>125</v>
      </c>
      <c r="C246" s="273">
        <v>96.75</v>
      </c>
      <c r="D246" s="274">
        <v>97.2</v>
      </c>
      <c r="E246" s="274">
        <v>95.65</v>
      </c>
      <c r="F246" s="274">
        <v>94.55</v>
      </c>
      <c r="G246" s="274">
        <v>93</v>
      </c>
      <c r="H246" s="274">
        <v>98.300000000000011</v>
      </c>
      <c r="I246" s="274">
        <v>99.85</v>
      </c>
      <c r="J246" s="274">
        <v>100.95000000000002</v>
      </c>
      <c r="K246" s="272">
        <v>98.75</v>
      </c>
      <c r="L246" s="272">
        <v>96.1</v>
      </c>
      <c r="M246" s="272">
        <v>226.72022000000001</v>
      </c>
    </row>
    <row r="247" spans="1:13">
      <c r="A247" s="263">
        <v>237</v>
      </c>
      <c r="B247" s="272" t="s">
        <v>400</v>
      </c>
      <c r="C247" s="273">
        <v>11.35</v>
      </c>
      <c r="D247" s="274">
        <v>11.4</v>
      </c>
      <c r="E247" s="274">
        <v>11.200000000000001</v>
      </c>
      <c r="F247" s="274">
        <v>11.05</v>
      </c>
      <c r="G247" s="274">
        <v>10.850000000000001</v>
      </c>
      <c r="H247" s="274">
        <v>11.55</v>
      </c>
      <c r="I247" s="274">
        <v>11.75</v>
      </c>
      <c r="J247" s="274">
        <v>11.9</v>
      </c>
      <c r="K247" s="272">
        <v>11.6</v>
      </c>
      <c r="L247" s="272">
        <v>11.25</v>
      </c>
      <c r="M247" s="272">
        <v>56.830509999999997</v>
      </c>
    </row>
    <row r="248" spans="1:13">
      <c r="A248" s="263">
        <v>238</v>
      </c>
      <c r="B248" s="272" t="s">
        <v>773</v>
      </c>
      <c r="C248" s="273">
        <v>1618.4</v>
      </c>
      <c r="D248" s="274">
        <v>1634.5</v>
      </c>
      <c r="E248" s="274">
        <v>1595</v>
      </c>
      <c r="F248" s="274">
        <v>1571.6</v>
      </c>
      <c r="G248" s="274">
        <v>1532.1</v>
      </c>
      <c r="H248" s="274">
        <v>1657.9</v>
      </c>
      <c r="I248" s="274">
        <v>1697.4</v>
      </c>
      <c r="J248" s="274">
        <v>1720.8000000000002</v>
      </c>
      <c r="K248" s="272">
        <v>1674</v>
      </c>
      <c r="L248" s="272">
        <v>1611.1</v>
      </c>
      <c r="M248" s="272">
        <v>30.510539999999999</v>
      </c>
    </row>
    <row r="249" spans="1:13">
      <c r="A249" s="263">
        <v>239</v>
      </c>
      <c r="B249" s="272" t="s">
        <v>749</v>
      </c>
      <c r="C249" s="273">
        <v>301.75</v>
      </c>
      <c r="D249" s="274">
        <v>306.08333333333331</v>
      </c>
      <c r="E249" s="274">
        <v>294.41666666666663</v>
      </c>
      <c r="F249" s="274">
        <v>287.08333333333331</v>
      </c>
      <c r="G249" s="274">
        <v>275.41666666666663</v>
      </c>
      <c r="H249" s="274">
        <v>313.41666666666663</v>
      </c>
      <c r="I249" s="274">
        <v>325.08333333333326</v>
      </c>
      <c r="J249" s="274">
        <v>332.41666666666663</v>
      </c>
      <c r="K249" s="272">
        <v>317.75</v>
      </c>
      <c r="L249" s="272">
        <v>298.75</v>
      </c>
      <c r="M249" s="272">
        <v>2.1554700000000002</v>
      </c>
    </row>
    <row r="250" spans="1:13">
      <c r="A250" s="263">
        <v>240</v>
      </c>
      <c r="B250" s="272" t="s">
        <v>120</v>
      </c>
      <c r="C250" s="273">
        <v>556.5</v>
      </c>
      <c r="D250" s="274">
        <v>556.76666666666665</v>
      </c>
      <c r="E250" s="274">
        <v>549.73333333333335</v>
      </c>
      <c r="F250" s="274">
        <v>542.9666666666667</v>
      </c>
      <c r="G250" s="274">
        <v>535.93333333333339</v>
      </c>
      <c r="H250" s="274">
        <v>563.5333333333333</v>
      </c>
      <c r="I250" s="274">
        <v>570.56666666666661</v>
      </c>
      <c r="J250" s="274">
        <v>577.33333333333326</v>
      </c>
      <c r="K250" s="272">
        <v>563.79999999999995</v>
      </c>
      <c r="L250" s="272">
        <v>550</v>
      </c>
      <c r="M250" s="272">
        <v>22.320799999999998</v>
      </c>
    </row>
    <row r="251" spans="1:13">
      <c r="A251" s="263">
        <v>241</v>
      </c>
      <c r="B251" s="272" t="s">
        <v>832</v>
      </c>
      <c r="C251" s="273">
        <v>247.6</v>
      </c>
      <c r="D251" s="274">
        <v>248.5333333333333</v>
      </c>
      <c r="E251" s="274">
        <v>243.36666666666662</v>
      </c>
      <c r="F251" s="274">
        <v>239.13333333333333</v>
      </c>
      <c r="G251" s="274">
        <v>233.96666666666664</v>
      </c>
      <c r="H251" s="274">
        <v>252.76666666666659</v>
      </c>
      <c r="I251" s="274">
        <v>257.93333333333328</v>
      </c>
      <c r="J251" s="274">
        <v>262.16666666666657</v>
      </c>
      <c r="K251" s="272">
        <v>253.7</v>
      </c>
      <c r="L251" s="272">
        <v>244.3</v>
      </c>
      <c r="M251" s="272">
        <v>74.491380000000007</v>
      </c>
    </row>
    <row r="252" spans="1:13">
      <c r="A252" s="263">
        <v>242</v>
      </c>
      <c r="B252" s="272" t="s">
        <v>122</v>
      </c>
      <c r="C252" s="273">
        <v>1022.8</v>
      </c>
      <c r="D252" s="274">
        <v>1021.6166666666667</v>
      </c>
      <c r="E252" s="274">
        <v>1004.7833333333333</v>
      </c>
      <c r="F252" s="274">
        <v>986.76666666666665</v>
      </c>
      <c r="G252" s="274">
        <v>969.93333333333328</v>
      </c>
      <c r="H252" s="274">
        <v>1039.6333333333332</v>
      </c>
      <c r="I252" s="274">
        <v>1056.4666666666667</v>
      </c>
      <c r="J252" s="274">
        <v>1074.4833333333333</v>
      </c>
      <c r="K252" s="272">
        <v>1038.45</v>
      </c>
      <c r="L252" s="272">
        <v>1003.6</v>
      </c>
      <c r="M252" s="272">
        <v>78.15034</v>
      </c>
    </row>
    <row r="253" spans="1:13">
      <c r="A253" s="263">
        <v>243</v>
      </c>
      <c r="B253" s="272" t="s">
        <v>257</v>
      </c>
      <c r="C253" s="273">
        <v>5119.6499999999996</v>
      </c>
      <c r="D253" s="274">
        <v>5057.916666666667</v>
      </c>
      <c r="E253" s="274">
        <v>4938.8333333333339</v>
      </c>
      <c r="F253" s="274">
        <v>4758.0166666666673</v>
      </c>
      <c r="G253" s="274">
        <v>4638.9333333333343</v>
      </c>
      <c r="H253" s="274">
        <v>5238.7333333333336</v>
      </c>
      <c r="I253" s="274">
        <v>5357.8166666666675</v>
      </c>
      <c r="J253" s="274">
        <v>5538.6333333333332</v>
      </c>
      <c r="K253" s="272">
        <v>5177</v>
      </c>
      <c r="L253" s="272">
        <v>4877.1000000000004</v>
      </c>
      <c r="M253" s="272">
        <v>9.5447500000000005</v>
      </c>
    </row>
    <row r="254" spans="1:13">
      <c r="A254" s="263">
        <v>244</v>
      </c>
      <c r="B254" s="272" t="s">
        <v>124</v>
      </c>
      <c r="C254" s="273">
        <v>1296.5</v>
      </c>
      <c r="D254" s="274">
        <v>1294.8166666666666</v>
      </c>
      <c r="E254" s="274">
        <v>1285.2833333333333</v>
      </c>
      <c r="F254" s="274">
        <v>1274.0666666666666</v>
      </c>
      <c r="G254" s="274">
        <v>1264.5333333333333</v>
      </c>
      <c r="H254" s="274">
        <v>1306.0333333333333</v>
      </c>
      <c r="I254" s="274">
        <v>1315.5666666666666</v>
      </c>
      <c r="J254" s="274">
        <v>1326.7833333333333</v>
      </c>
      <c r="K254" s="272">
        <v>1304.3499999999999</v>
      </c>
      <c r="L254" s="272">
        <v>1283.5999999999999</v>
      </c>
      <c r="M254" s="272">
        <v>59.512070000000001</v>
      </c>
    </row>
    <row r="255" spans="1:13">
      <c r="A255" s="263">
        <v>245</v>
      </c>
      <c r="B255" s="272" t="s">
        <v>750</v>
      </c>
      <c r="C255" s="273">
        <v>737.05</v>
      </c>
      <c r="D255" s="274">
        <v>740.29999999999984</v>
      </c>
      <c r="E255" s="274">
        <v>728.04999999999973</v>
      </c>
      <c r="F255" s="274">
        <v>719.04999999999984</v>
      </c>
      <c r="G255" s="274">
        <v>706.79999999999973</v>
      </c>
      <c r="H255" s="274">
        <v>749.29999999999973</v>
      </c>
      <c r="I255" s="274">
        <v>761.55</v>
      </c>
      <c r="J255" s="274">
        <v>770.54999999999973</v>
      </c>
      <c r="K255" s="272">
        <v>752.55</v>
      </c>
      <c r="L255" s="272">
        <v>731.3</v>
      </c>
      <c r="M255" s="272">
        <v>0.56388000000000005</v>
      </c>
    </row>
    <row r="256" spans="1:13">
      <c r="A256" s="263">
        <v>246</v>
      </c>
      <c r="B256" s="272" t="s">
        <v>401</v>
      </c>
      <c r="C256" s="273">
        <v>331.4</v>
      </c>
      <c r="D256" s="274">
        <v>332.4666666666667</v>
      </c>
      <c r="E256" s="274">
        <v>328.13333333333338</v>
      </c>
      <c r="F256" s="274">
        <v>324.86666666666667</v>
      </c>
      <c r="G256" s="274">
        <v>320.53333333333336</v>
      </c>
      <c r="H256" s="274">
        <v>335.73333333333341</v>
      </c>
      <c r="I256" s="274">
        <v>340.06666666666666</v>
      </c>
      <c r="J256" s="274">
        <v>343.33333333333343</v>
      </c>
      <c r="K256" s="272">
        <v>336.8</v>
      </c>
      <c r="L256" s="272">
        <v>329.2</v>
      </c>
      <c r="M256" s="272">
        <v>3.9927299999999999</v>
      </c>
    </row>
    <row r="257" spans="1:13">
      <c r="A257" s="263">
        <v>247</v>
      </c>
      <c r="B257" s="272" t="s">
        <v>121</v>
      </c>
      <c r="C257" s="273">
        <v>1623.65</v>
      </c>
      <c r="D257" s="274">
        <v>1643.2666666666667</v>
      </c>
      <c r="E257" s="274">
        <v>1595.3833333333332</v>
      </c>
      <c r="F257" s="274">
        <v>1567.1166666666666</v>
      </c>
      <c r="G257" s="274">
        <v>1519.2333333333331</v>
      </c>
      <c r="H257" s="274">
        <v>1671.5333333333333</v>
      </c>
      <c r="I257" s="274">
        <v>1719.416666666667</v>
      </c>
      <c r="J257" s="274">
        <v>1747.6833333333334</v>
      </c>
      <c r="K257" s="272">
        <v>1691.15</v>
      </c>
      <c r="L257" s="272">
        <v>1615</v>
      </c>
      <c r="M257" s="272">
        <v>16.571870000000001</v>
      </c>
    </row>
    <row r="258" spans="1:13">
      <c r="A258" s="263">
        <v>248</v>
      </c>
      <c r="B258" s="272" t="s">
        <v>258</v>
      </c>
      <c r="C258" s="273">
        <v>1972.85</v>
      </c>
      <c r="D258" s="274">
        <v>1973.9166666666667</v>
      </c>
      <c r="E258" s="274">
        <v>1959.8333333333335</v>
      </c>
      <c r="F258" s="274">
        <v>1946.8166666666668</v>
      </c>
      <c r="G258" s="274">
        <v>1932.7333333333336</v>
      </c>
      <c r="H258" s="274">
        <v>1986.9333333333334</v>
      </c>
      <c r="I258" s="274">
        <v>2001.0166666666669</v>
      </c>
      <c r="J258" s="274">
        <v>2014.0333333333333</v>
      </c>
      <c r="K258" s="272">
        <v>1988</v>
      </c>
      <c r="L258" s="272">
        <v>1960.9</v>
      </c>
      <c r="M258" s="272">
        <v>1.0040500000000001</v>
      </c>
    </row>
    <row r="259" spans="1:13">
      <c r="A259" s="263">
        <v>249</v>
      </c>
      <c r="B259" s="272" t="s">
        <v>402</v>
      </c>
      <c r="C259" s="273">
        <v>1077.5</v>
      </c>
      <c r="D259" s="274">
        <v>1075.4833333333333</v>
      </c>
      <c r="E259" s="274">
        <v>1052.0166666666667</v>
      </c>
      <c r="F259" s="274">
        <v>1026.5333333333333</v>
      </c>
      <c r="G259" s="274">
        <v>1003.0666666666666</v>
      </c>
      <c r="H259" s="274">
        <v>1100.9666666666667</v>
      </c>
      <c r="I259" s="274">
        <v>1124.4333333333334</v>
      </c>
      <c r="J259" s="274">
        <v>1149.9166666666667</v>
      </c>
      <c r="K259" s="272">
        <v>1098.95</v>
      </c>
      <c r="L259" s="272">
        <v>1050</v>
      </c>
      <c r="M259" s="272">
        <v>6.3769299999999998</v>
      </c>
    </row>
    <row r="260" spans="1:13">
      <c r="A260" s="263">
        <v>250</v>
      </c>
      <c r="B260" s="272" t="s">
        <v>403</v>
      </c>
      <c r="C260" s="273">
        <v>2385.6</v>
      </c>
      <c r="D260" s="274">
        <v>2371.1833333333334</v>
      </c>
      <c r="E260" s="274">
        <v>2314.3666666666668</v>
      </c>
      <c r="F260" s="274">
        <v>2243.1333333333332</v>
      </c>
      <c r="G260" s="274">
        <v>2186.3166666666666</v>
      </c>
      <c r="H260" s="274">
        <v>2442.416666666667</v>
      </c>
      <c r="I260" s="274">
        <v>2499.2333333333336</v>
      </c>
      <c r="J260" s="274">
        <v>2570.4666666666672</v>
      </c>
      <c r="K260" s="272">
        <v>2428</v>
      </c>
      <c r="L260" s="272">
        <v>2299.9499999999998</v>
      </c>
      <c r="M260" s="272">
        <v>4.1342100000000004</v>
      </c>
    </row>
    <row r="261" spans="1:13">
      <c r="A261" s="263">
        <v>251</v>
      </c>
      <c r="B261" s="272" t="s">
        <v>404</v>
      </c>
      <c r="C261" s="273">
        <v>373.5</v>
      </c>
      <c r="D261" s="274">
        <v>372.11666666666662</v>
      </c>
      <c r="E261" s="274">
        <v>363.73333333333323</v>
      </c>
      <c r="F261" s="274">
        <v>353.96666666666664</v>
      </c>
      <c r="G261" s="274">
        <v>345.58333333333326</v>
      </c>
      <c r="H261" s="274">
        <v>381.88333333333321</v>
      </c>
      <c r="I261" s="274">
        <v>390.26666666666654</v>
      </c>
      <c r="J261" s="274">
        <v>400.03333333333319</v>
      </c>
      <c r="K261" s="272">
        <v>380.5</v>
      </c>
      <c r="L261" s="272">
        <v>362.35</v>
      </c>
      <c r="M261" s="272">
        <v>6.3299399999999997</v>
      </c>
    </row>
    <row r="262" spans="1:13">
      <c r="A262" s="263">
        <v>252</v>
      </c>
      <c r="B262" s="272" t="s">
        <v>405</v>
      </c>
      <c r="C262" s="273">
        <v>138.65</v>
      </c>
      <c r="D262" s="274">
        <v>137.38333333333333</v>
      </c>
      <c r="E262" s="274">
        <v>134.76666666666665</v>
      </c>
      <c r="F262" s="274">
        <v>130.88333333333333</v>
      </c>
      <c r="G262" s="274">
        <v>128.26666666666665</v>
      </c>
      <c r="H262" s="274">
        <v>141.26666666666665</v>
      </c>
      <c r="I262" s="274">
        <v>143.88333333333333</v>
      </c>
      <c r="J262" s="274">
        <v>147.76666666666665</v>
      </c>
      <c r="K262" s="272">
        <v>140</v>
      </c>
      <c r="L262" s="272">
        <v>133.5</v>
      </c>
      <c r="M262" s="272">
        <v>28.38908</v>
      </c>
    </row>
    <row r="263" spans="1:13">
      <c r="A263" s="263">
        <v>253</v>
      </c>
      <c r="B263" s="272" t="s">
        <v>406</v>
      </c>
      <c r="C263" s="273">
        <v>127.35</v>
      </c>
      <c r="D263" s="274">
        <v>127.78333333333332</v>
      </c>
      <c r="E263" s="274">
        <v>124.86666666666665</v>
      </c>
      <c r="F263" s="274">
        <v>122.38333333333333</v>
      </c>
      <c r="G263" s="274">
        <v>119.46666666666665</v>
      </c>
      <c r="H263" s="274">
        <v>130.26666666666665</v>
      </c>
      <c r="I263" s="274">
        <v>133.18333333333328</v>
      </c>
      <c r="J263" s="274">
        <v>135.66666666666663</v>
      </c>
      <c r="K263" s="272">
        <v>130.69999999999999</v>
      </c>
      <c r="L263" s="272">
        <v>125.3</v>
      </c>
      <c r="M263" s="272">
        <v>28.35322</v>
      </c>
    </row>
    <row r="264" spans="1:13">
      <c r="A264" s="263">
        <v>254</v>
      </c>
      <c r="B264" s="272" t="s">
        <v>407</v>
      </c>
      <c r="C264" s="273">
        <v>90.2</v>
      </c>
      <c r="D264" s="274">
        <v>89.466666666666654</v>
      </c>
      <c r="E264" s="274">
        <v>88.233333333333306</v>
      </c>
      <c r="F264" s="274">
        <v>86.266666666666652</v>
      </c>
      <c r="G264" s="274">
        <v>85.033333333333303</v>
      </c>
      <c r="H264" s="274">
        <v>91.433333333333309</v>
      </c>
      <c r="I264" s="274">
        <v>92.666666666666657</v>
      </c>
      <c r="J264" s="274">
        <v>94.633333333333312</v>
      </c>
      <c r="K264" s="272">
        <v>90.7</v>
      </c>
      <c r="L264" s="272">
        <v>87.5</v>
      </c>
      <c r="M264" s="272">
        <v>18.102540000000001</v>
      </c>
    </row>
    <row r="265" spans="1:13">
      <c r="A265" s="263">
        <v>255</v>
      </c>
      <c r="B265" s="272" t="s">
        <v>259</v>
      </c>
      <c r="C265" s="273">
        <v>72.650000000000006</v>
      </c>
      <c r="D265" s="274">
        <v>72.366666666666674</v>
      </c>
      <c r="E265" s="274">
        <v>70.733333333333348</v>
      </c>
      <c r="F265" s="274">
        <v>68.816666666666677</v>
      </c>
      <c r="G265" s="274">
        <v>67.183333333333351</v>
      </c>
      <c r="H265" s="274">
        <v>74.283333333333346</v>
      </c>
      <c r="I265" s="274">
        <v>75.916666666666671</v>
      </c>
      <c r="J265" s="274">
        <v>77.833333333333343</v>
      </c>
      <c r="K265" s="272">
        <v>74</v>
      </c>
      <c r="L265" s="272">
        <v>70.45</v>
      </c>
      <c r="M265" s="272">
        <v>31.085740000000001</v>
      </c>
    </row>
    <row r="266" spans="1:13">
      <c r="A266" s="263">
        <v>256</v>
      </c>
      <c r="B266" s="272" t="s">
        <v>128</v>
      </c>
      <c r="C266" s="273">
        <v>410.75</v>
      </c>
      <c r="D266" s="274">
        <v>408.23333333333335</v>
      </c>
      <c r="E266" s="274">
        <v>402.51666666666671</v>
      </c>
      <c r="F266" s="274">
        <v>394.28333333333336</v>
      </c>
      <c r="G266" s="274">
        <v>388.56666666666672</v>
      </c>
      <c r="H266" s="274">
        <v>416.4666666666667</v>
      </c>
      <c r="I266" s="274">
        <v>422.18333333333339</v>
      </c>
      <c r="J266" s="274">
        <v>430.41666666666669</v>
      </c>
      <c r="K266" s="272">
        <v>413.95</v>
      </c>
      <c r="L266" s="272">
        <v>400</v>
      </c>
      <c r="M266" s="272">
        <v>80.081239999999994</v>
      </c>
    </row>
    <row r="267" spans="1:13">
      <c r="A267" s="263">
        <v>257</v>
      </c>
      <c r="B267" s="272" t="s">
        <v>752</v>
      </c>
      <c r="C267" s="273">
        <v>89.75</v>
      </c>
      <c r="D267" s="274">
        <v>90.083333333333329</v>
      </c>
      <c r="E267" s="274">
        <v>88.516666666666652</v>
      </c>
      <c r="F267" s="274">
        <v>87.283333333333317</v>
      </c>
      <c r="G267" s="274">
        <v>85.71666666666664</v>
      </c>
      <c r="H267" s="274">
        <v>91.316666666666663</v>
      </c>
      <c r="I267" s="274">
        <v>92.883333333333354</v>
      </c>
      <c r="J267" s="274">
        <v>94.116666666666674</v>
      </c>
      <c r="K267" s="272">
        <v>91.65</v>
      </c>
      <c r="L267" s="272">
        <v>88.85</v>
      </c>
      <c r="M267" s="272">
        <v>2.0199400000000001</v>
      </c>
    </row>
    <row r="268" spans="1:13">
      <c r="A268" s="263">
        <v>258</v>
      </c>
      <c r="B268" s="272" t="s">
        <v>408</v>
      </c>
      <c r="C268" s="273">
        <v>44.25</v>
      </c>
      <c r="D268" s="274">
        <v>44.466666666666669</v>
      </c>
      <c r="E268" s="274">
        <v>43.783333333333339</v>
      </c>
      <c r="F268" s="274">
        <v>43.31666666666667</v>
      </c>
      <c r="G268" s="274">
        <v>42.63333333333334</v>
      </c>
      <c r="H268" s="274">
        <v>44.933333333333337</v>
      </c>
      <c r="I268" s="274">
        <v>45.616666666666674</v>
      </c>
      <c r="J268" s="274">
        <v>46.083333333333336</v>
      </c>
      <c r="K268" s="272">
        <v>45.15</v>
      </c>
      <c r="L268" s="272">
        <v>44</v>
      </c>
      <c r="M268" s="272">
        <v>1.7784199999999999</v>
      </c>
    </row>
    <row r="269" spans="1:13">
      <c r="A269" s="263">
        <v>259</v>
      </c>
      <c r="B269" s="272" t="s">
        <v>409</v>
      </c>
      <c r="C269" s="273">
        <v>89.45</v>
      </c>
      <c r="D269" s="274">
        <v>89.55</v>
      </c>
      <c r="E269" s="274">
        <v>88.3</v>
      </c>
      <c r="F269" s="274">
        <v>87.15</v>
      </c>
      <c r="G269" s="274">
        <v>85.9</v>
      </c>
      <c r="H269" s="274">
        <v>90.699999999999989</v>
      </c>
      <c r="I269" s="274">
        <v>91.949999999999989</v>
      </c>
      <c r="J269" s="274">
        <v>93.09999999999998</v>
      </c>
      <c r="K269" s="272">
        <v>90.8</v>
      </c>
      <c r="L269" s="272">
        <v>88.4</v>
      </c>
      <c r="M269" s="272">
        <v>4.9369100000000001</v>
      </c>
    </row>
    <row r="270" spans="1:13">
      <c r="A270" s="263">
        <v>260</v>
      </c>
      <c r="B270" s="272" t="s">
        <v>410</v>
      </c>
      <c r="C270" s="273">
        <v>29.75</v>
      </c>
      <c r="D270" s="274">
        <v>30.316666666666666</v>
      </c>
      <c r="E270" s="274">
        <v>28.43333333333333</v>
      </c>
      <c r="F270" s="274">
        <v>27.116666666666664</v>
      </c>
      <c r="G270" s="274">
        <v>25.233333333333327</v>
      </c>
      <c r="H270" s="274">
        <v>31.633333333333333</v>
      </c>
      <c r="I270" s="274">
        <v>33.516666666666666</v>
      </c>
      <c r="J270" s="274">
        <v>34.833333333333336</v>
      </c>
      <c r="K270" s="272">
        <v>32.200000000000003</v>
      </c>
      <c r="L270" s="272">
        <v>29</v>
      </c>
      <c r="M270" s="272">
        <v>69.145970000000005</v>
      </c>
    </row>
    <row r="271" spans="1:13">
      <c r="A271" s="263">
        <v>261</v>
      </c>
      <c r="B271" s="272" t="s">
        <v>411</v>
      </c>
      <c r="C271" s="273">
        <v>70.2</v>
      </c>
      <c r="D271" s="274">
        <v>70.166666666666671</v>
      </c>
      <c r="E271" s="274">
        <v>69.233333333333348</v>
      </c>
      <c r="F271" s="274">
        <v>68.26666666666668</v>
      </c>
      <c r="G271" s="274">
        <v>67.333333333333357</v>
      </c>
      <c r="H271" s="274">
        <v>71.13333333333334</v>
      </c>
      <c r="I271" s="274">
        <v>72.066666666666649</v>
      </c>
      <c r="J271" s="274">
        <v>73.033333333333331</v>
      </c>
      <c r="K271" s="272">
        <v>71.099999999999994</v>
      </c>
      <c r="L271" s="272">
        <v>69.2</v>
      </c>
      <c r="M271" s="272">
        <v>10.080489999999999</v>
      </c>
    </row>
    <row r="272" spans="1:13">
      <c r="A272" s="263">
        <v>262</v>
      </c>
      <c r="B272" s="272" t="s">
        <v>412</v>
      </c>
      <c r="C272" s="273">
        <v>72.25</v>
      </c>
      <c r="D272" s="274">
        <v>72.483333333333334</v>
      </c>
      <c r="E272" s="274">
        <v>71.016666666666666</v>
      </c>
      <c r="F272" s="274">
        <v>69.783333333333331</v>
      </c>
      <c r="G272" s="274">
        <v>68.316666666666663</v>
      </c>
      <c r="H272" s="274">
        <v>73.716666666666669</v>
      </c>
      <c r="I272" s="274">
        <v>75.183333333333337</v>
      </c>
      <c r="J272" s="274">
        <v>76.416666666666671</v>
      </c>
      <c r="K272" s="272">
        <v>73.95</v>
      </c>
      <c r="L272" s="272">
        <v>71.25</v>
      </c>
      <c r="M272" s="272">
        <v>5.4276</v>
      </c>
    </row>
    <row r="273" spans="1:13">
      <c r="A273" s="263">
        <v>263</v>
      </c>
      <c r="B273" s="272" t="s">
        <v>413</v>
      </c>
      <c r="C273" s="273">
        <v>125.15</v>
      </c>
      <c r="D273" s="274">
        <v>126.06666666666666</v>
      </c>
      <c r="E273" s="274">
        <v>122.43333333333334</v>
      </c>
      <c r="F273" s="274">
        <v>119.71666666666667</v>
      </c>
      <c r="G273" s="274">
        <v>116.08333333333334</v>
      </c>
      <c r="H273" s="274">
        <v>128.78333333333333</v>
      </c>
      <c r="I273" s="274">
        <v>132.41666666666666</v>
      </c>
      <c r="J273" s="274">
        <v>135.13333333333333</v>
      </c>
      <c r="K273" s="272">
        <v>129.69999999999999</v>
      </c>
      <c r="L273" s="272">
        <v>123.35</v>
      </c>
      <c r="M273" s="272">
        <v>6.9251300000000002</v>
      </c>
    </row>
    <row r="274" spans="1:13">
      <c r="A274" s="263">
        <v>264</v>
      </c>
      <c r="B274" s="272" t="s">
        <v>414</v>
      </c>
      <c r="C274" s="273">
        <v>75.2</v>
      </c>
      <c r="D274" s="274">
        <v>75.083333333333329</v>
      </c>
      <c r="E274" s="274">
        <v>73.916666666666657</v>
      </c>
      <c r="F274" s="274">
        <v>72.633333333333326</v>
      </c>
      <c r="G274" s="274">
        <v>71.466666666666654</v>
      </c>
      <c r="H274" s="274">
        <v>76.36666666666666</v>
      </c>
      <c r="I274" s="274">
        <v>77.533333333333317</v>
      </c>
      <c r="J274" s="274">
        <v>78.816666666666663</v>
      </c>
      <c r="K274" s="272">
        <v>76.25</v>
      </c>
      <c r="L274" s="272">
        <v>73.8</v>
      </c>
      <c r="M274" s="272">
        <v>9.2699599999999993</v>
      </c>
    </row>
    <row r="275" spans="1:13">
      <c r="A275" s="263">
        <v>265</v>
      </c>
      <c r="B275" s="272" t="s">
        <v>127</v>
      </c>
      <c r="C275" s="273">
        <v>311.45</v>
      </c>
      <c r="D275" s="274">
        <v>311.26666666666665</v>
      </c>
      <c r="E275" s="274">
        <v>304.13333333333333</v>
      </c>
      <c r="F275" s="274">
        <v>296.81666666666666</v>
      </c>
      <c r="G275" s="274">
        <v>289.68333333333334</v>
      </c>
      <c r="H275" s="274">
        <v>318.58333333333331</v>
      </c>
      <c r="I275" s="274">
        <v>325.71666666666664</v>
      </c>
      <c r="J275" s="274">
        <v>333.0333333333333</v>
      </c>
      <c r="K275" s="272">
        <v>318.39999999999998</v>
      </c>
      <c r="L275" s="272">
        <v>303.95</v>
      </c>
      <c r="M275" s="272">
        <v>152.72126</v>
      </c>
    </row>
    <row r="276" spans="1:13">
      <c r="A276" s="263">
        <v>266</v>
      </c>
      <c r="B276" s="272" t="s">
        <v>415</v>
      </c>
      <c r="C276" s="273">
        <v>2491.4499999999998</v>
      </c>
      <c r="D276" s="274">
        <v>2497.1833333333329</v>
      </c>
      <c r="E276" s="274">
        <v>2444.3666666666659</v>
      </c>
      <c r="F276" s="274">
        <v>2397.2833333333328</v>
      </c>
      <c r="G276" s="274">
        <v>2344.4666666666658</v>
      </c>
      <c r="H276" s="274">
        <v>2544.266666666666</v>
      </c>
      <c r="I276" s="274">
        <v>2597.0833333333326</v>
      </c>
      <c r="J276" s="274">
        <v>2644.1666666666661</v>
      </c>
      <c r="K276" s="272">
        <v>2550</v>
      </c>
      <c r="L276" s="272">
        <v>2450.1</v>
      </c>
      <c r="M276" s="272">
        <v>0.35802</v>
      </c>
    </row>
    <row r="277" spans="1:13">
      <c r="A277" s="263">
        <v>267</v>
      </c>
      <c r="B277" s="272" t="s">
        <v>129</v>
      </c>
      <c r="C277" s="273">
        <v>2781</v>
      </c>
      <c r="D277" s="274">
        <v>2792.0833333333335</v>
      </c>
      <c r="E277" s="274">
        <v>2761.2666666666669</v>
      </c>
      <c r="F277" s="274">
        <v>2741.5333333333333</v>
      </c>
      <c r="G277" s="274">
        <v>2710.7166666666667</v>
      </c>
      <c r="H277" s="274">
        <v>2811.8166666666671</v>
      </c>
      <c r="I277" s="274">
        <v>2842.6333333333337</v>
      </c>
      <c r="J277" s="274">
        <v>2862.3666666666672</v>
      </c>
      <c r="K277" s="272">
        <v>2822.9</v>
      </c>
      <c r="L277" s="272">
        <v>2772.35</v>
      </c>
      <c r="M277" s="272">
        <v>4.4306000000000001</v>
      </c>
    </row>
    <row r="278" spans="1:13">
      <c r="A278" s="263">
        <v>268</v>
      </c>
      <c r="B278" s="272" t="s">
        <v>130</v>
      </c>
      <c r="C278" s="273">
        <v>641.6</v>
      </c>
      <c r="D278" s="274">
        <v>643.48333333333323</v>
      </c>
      <c r="E278" s="274">
        <v>623.21666666666647</v>
      </c>
      <c r="F278" s="274">
        <v>604.83333333333326</v>
      </c>
      <c r="G278" s="274">
        <v>584.56666666666649</v>
      </c>
      <c r="H278" s="274">
        <v>661.86666666666645</v>
      </c>
      <c r="I278" s="274">
        <v>682.1333333333331</v>
      </c>
      <c r="J278" s="274">
        <v>700.51666666666642</v>
      </c>
      <c r="K278" s="272">
        <v>663.75</v>
      </c>
      <c r="L278" s="272">
        <v>625.1</v>
      </c>
      <c r="M278" s="272">
        <v>23.993099999999998</v>
      </c>
    </row>
    <row r="279" spans="1:13">
      <c r="A279" s="263">
        <v>269</v>
      </c>
      <c r="B279" s="272" t="s">
        <v>416</v>
      </c>
      <c r="C279" s="273">
        <v>153.30000000000001</v>
      </c>
      <c r="D279" s="274">
        <v>153.88333333333333</v>
      </c>
      <c r="E279" s="274">
        <v>151.91666666666666</v>
      </c>
      <c r="F279" s="274">
        <v>150.53333333333333</v>
      </c>
      <c r="G279" s="274">
        <v>148.56666666666666</v>
      </c>
      <c r="H279" s="274">
        <v>155.26666666666665</v>
      </c>
      <c r="I279" s="274">
        <v>157.23333333333335</v>
      </c>
      <c r="J279" s="274">
        <v>158.61666666666665</v>
      </c>
      <c r="K279" s="272">
        <v>155.85</v>
      </c>
      <c r="L279" s="272">
        <v>152.5</v>
      </c>
      <c r="M279" s="272">
        <v>2.5222899999999999</v>
      </c>
    </row>
    <row r="280" spans="1:13">
      <c r="A280" s="263">
        <v>270</v>
      </c>
      <c r="B280" s="272" t="s">
        <v>418</v>
      </c>
      <c r="C280" s="273">
        <v>499.4</v>
      </c>
      <c r="D280" s="274">
        <v>495.4666666666667</v>
      </c>
      <c r="E280" s="274">
        <v>488.03333333333342</v>
      </c>
      <c r="F280" s="274">
        <v>476.66666666666674</v>
      </c>
      <c r="G280" s="274">
        <v>469.23333333333346</v>
      </c>
      <c r="H280" s="274">
        <v>506.83333333333337</v>
      </c>
      <c r="I280" s="274">
        <v>514.26666666666665</v>
      </c>
      <c r="J280" s="274">
        <v>525.63333333333333</v>
      </c>
      <c r="K280" s="272">
        <v>502.9</v>
      </c>
      <c r="L280" s="272">
        <v>484.1</v>
      </c>
      <c r="M280" s="272">
        <v>1.99708</v>
      </c>
    </row>
    <row r="281" spans="1:13">
      <c r="A281" s="263">
        <v>271</v>
      </c>
      <c r="B281" s="272" t="s">
        <v>419</v>
      </c>
      <c r="C281" s="273">
        <v>216.6</v>
      </c>
      <c r="D281" s="274">
        <v>215.76666666666665</v>
      </c>
      <c r="E281" s="274">
        <v>213.6333333333333</v>
      </c>
      <c r="F281" s="274">
        <v>210.66666666666666</v>
      </c>
      <c r="G281" s="274">
        <v>208.5333333333333</v>
      </c>
      <c r="H281" s="274">
        <v>218.73333333333329</v>
      </c>
      <c r="I281" s="274">
        <v>220.86666666666662</v>
      </c>
      <c r="J281" s="274">
        <v>223.83333333333329</v>
      </c>
      <c r="K281" s="272">
        <v>217.9</v>
      </c>
      <c r="L281" s="272">
        <v>212.8</v>
      </c>
      <c r="M281" s="272">
        <v>3.5980799999999999</v>
      </c>
    </row>
    <row r="282" spans="1:13">
      <c r="A282" s="263">
        <v>272</v>
      </c>
      <c r="B282" s="272" t="s">
        <v>420</v>
      </c>
      <c r="C282" s="273">
        <v>193.4</v>
      </c>
      <c r="D282" s="274">
        <v>197.4</v>
      </c>
      <c r="E282" s="274">
        <v>188.25</v>
      </c>
      <c r="F282" s="274">
        <v>183.1</v>
      </c>
      <c r="G282" s="274">
        <v>173.95</v>
      </c>
      <c r="H282" s="274">
        <v>202.55</v>
      </c>
      <c r="I282" s="274">
        <v>211.70000000000005</v>
      </c>
      <c r="J282" s="274">
        <v>216.85000000000002</v>
      </c>
      <c r="K282" s="272">
        <v>206.55</v>
      </c>
      <c r="L282" s="272">
        <v>192.25</v>
      </c>
      <c r="M282" s="272">
        <v>16.575700000000001</v>
      </c>
    </row>
    <row r="283" spans="1:13">
      <c r="A283" s="263">
        <v>273</v>
      </c>
      <c r="B283" s="272" t="s">
        <v>753</v>
      </c>
      <c r="C283" s="273">
        <v>656.85</v>
      </c>
      <c r="D283" s="274">
        <v>660.48333333333335</v>
      </c>
      <c r="E283" s="274">
        <v>648.61666666666667</v>
      </c>
      <c r="F283" s="274">
        <v>640.38333333333333</v>
      </c>
      <c r="G283" s="274">
        <v>628.51666666666665</v>
      </c>
      <c r="H283" s="274">
        <v>668.7166666666667</v>
      </c>
      <c r="I283" s="274">
        <v>680.58333333333348</v>
      </c>
      <c r="J283" s="274">
        <v>688.81666666666672</v>
      </c>
      <c r="K283" s="272">
        <v>672.35</v>
      </c>
      <c r="L283" s="272">
        <v>652.25</v>
      </c>
      <c r="M283" s="272">
        <v>0.23860999999999999</v>
      </c>
    </row>
    <row r="284" spans="1:13">
      <c r="A284" s="263">
        <v>274</v>
      </c>
      <c r="B284" s="272" t="s">
        <v>421</v>
      </c>
      <c r="C284" s="273">
        <v>917.55</v>
      </c>
      <c r="D284" s="274">
        <v>908.26666666666677</v>
      </c>
      <c r="E284" s="274">
        <v>891.78333333333353</v>
      </c>
      <c r="F284" s="274">
        <v>866.01666666666677</v>
      </c>
      <c r="G284" s="274">
        <v>849.53333333333353</v>
      </c>
      <c r="H284" s="274">
        <v>934.03333333333353</v>
      </c>
      <c r="I284" s="274">
        <v>950.51666666666688</v>
      </c>
      <c r="J284" s="274">
        <v>976.28333333333353</v>
      </c>
      <c r="K284" s="272">
        <v>924.75</v>
      </c>
      <c r="L284" s="272">
        <v>882.5</v>
      </c>
      <c r="M284" s="272">
        <v>9.1724499999999995</v>
      </c>
    </row>
    <row r="285" spans="1:13">
      <c r="A285" s="263">
        <v>275</v>
      </c>
      <c r="B285" s="272" t="s">
        <v>422</v>
      </c>
      <c r="C285" s="273">
        <v>365.3</v>
      </c>
      <c r="D285" s="274">
        <v>369.2166666666667</v>
      </c>
      <c r="E285" s="274">
        <v>358.63333333333338</v>
      </c>
      <c r="F285" s="274">
        <v>351.9666666666667</v>
      </c>
      <c r="G285" s="274">
        <v>341.38333333333338</v>
      </c>
      <c r="H285" s="274">
        <v>375.88333333333338</v>
      </c>
      <c r="I285" s="274">
        <v>386.46666666666664</v>
      </c>
      <c r="J285" s="274">
        <v>393.13333333333338</v>
      </c>
      <c r="K285" s="272">
        <v>379.8</v>
      </c>
      <c r="L285" s="272">
        <v>362.55</v>
      </c>
      <c r="M285" s="272">
        <v>2.4942299999999999</v>
      </c>
    </row>
    <row r="286" spans="1:13">
      <c r="A286" s="263">
        <v>276</v>
      </c>
      <c r="B286" s="272" t="s">
        <v>423</v>
      </c>
      <c r="C286" s="273">
        <v>586.5</v>
      </c>
      <c r="D286" s="274">
        <v>587.81666666666672</v>
      </c>
      <c r="E286" s="274">
        <v>579.68333333333339</v>
      </c>
      <c r="F286" s="274">
        <v>572.86666666666667</v>
      </c>
      <c r="G286" s="274">
        <v>564.73333333333335</v>
      </c>
      <c r="H286" s="274">
        <v>594.63333333333344</v>
      </c>
      <c r="I286" s="274">
        <v>602.76666666666688</v>
      </c>
      <c r="J286" s="274">
        <v>609.58333333333348</v>
      </c>
      <c r="K286" s="272">
        <v>595.95000000000005</v>
      </c>
      <c r="L286" s="272">
        <v>581</v>
      </c>
      <c r="M286" s="272">
        <v>1.1020700000000001</v>
      </c>
    </row>
    <row r="287" spans="1:13">
      <c r="A287" s="263">
        <v>277</v>
      </c>
      <c r="B287" s="272" t="s">
        <v>424</v>
      </c>
      <c r="C287" s="273">
        <v>65</v>
      </c>
      <c r="D287" s="274">
        <v>65.333333333333329</v>
      </c>
      <c r="E287" s="274">
        <v>64.316666666666663</v>
      </c>
      <c r="F287" s="274">
        <v>63.63333333333334</v>
      </c>
      <c r="G287" s="274">
        <v>62.616666666666674</v>
      </c>
      <c r="H287" s="274">
        <v>66.016666666666652</v>
      </c>
      <c r="I287" s="274">
        <v>67.033333333333331</v>
      </c>
      <c r="J287" s="274">
        <v>67.71666666666664</v>
      </c>
      <c r="K287" s="272">
        <v>66.349999999999994</v>
      </c>
      <c r="L287" s="272">
        <v>64.650000000000006</v>
      </c>
      <c r="M287" s="272">
        <v>17.404869999999999</v>
      </c>
    </row>
    <row r="288" spans="1:13">
      <c r="A288" s="263">
        <v>278</v>
      </c>
      <c r="B288" s="272" t="s">
        <v>425</v>
      </c>
      <c r="C288" s="273">
        <v>54.45</v>
      </c>
      <c r="D288" s="274">
        <v>54.883333333333333</v>
      </c>
      <c r="E288" s="274">
        <v>53.066666666666663</v>
      </c>
      <c r="F288" s="274">
        <v>51.68333333333333</v>
      </c>
      <c r="G288" s="274">
        <v>49.86666666666666</v>
      </c>
      <c r="H288" s="274">
        <v>56.266666666666666</v>
      </c>
      <c r="I288" s="274">
        <v>58.083333333333343</v>
      </c>
      <c r="J288" s="274">
        <v>59.466666666666669</v>
      </c>
      <c r="K288" s="272">
        <v>56.7</v>
      </c>
      <c r="L288" s="272">
        <v>53.5</v>
      </c>
      <c r="M288" s="272">
        <v>27.777570000000001</v>
      </c>
    </row>
    <row r="289" spans="1:13">
      <c r="A289" s="263">
        <v>279</v>
      </c>
      <c r="B289" s="272" t="s">
        <v>426</v>
      </c>
      <c r="C289" s="273">
        <v>521.29999999999995</v>
      </c>
      <c r="D289" s="274">
        <v>529.83333333333337</v>
      </c>
      <c r="E289" s="274">
        <v>511.7166666666667</v>
      </c>
      <c r="F289" s="274">
        <v>502.13333333333333</v>
      </c>
      <c r="G289" s="274">
        <v>484.01666666666665</v>
      </c>
      <c r="H289" s="274">
        <v>539.41666666666674</v>
      </c>
      <c r="I289" s="274">
        <v>557.5333333333333</v>
      </c>
      <c r="J289" s="274">
        <v>567.11666666666679</v>
      </c>
      <c r="K289" s="272">
        <v>547.95000000000005</v>
      </c>
      <c r="L289" s="272">
        <v>520.25</v>
      </c>
      <c r="M289" s="272">
        <v>4.1038899999999998</v>
      </c>
    </row>
    <row r="290" spans="1:13">
      <c r="A290" s="263">
        <v>280</v>
      </c>
      <c r="B290" s="272" t="s">
        <v>427</v>
      </c>
      <c r="C290" s="273">
        <v>423.7</v>
      </c>
      <c r="D290" s="274">
        <v>423.5</v>
      </c>
      <c r="E290" s="274">
        <v>419.55</v>
      </c>
      <c r="F290" s="274">
        <v>415.40000000000003</v>
      </c>
      <c r="G290" s="274">
        <v>411.45000000000005</v>
      </c>
      <c r="H290" s="274">
        <v>427.65</v>
      </c>
      <c r="I290" s="274">
        <v>431.6</v>
      </c>
      <c r="J290" s="274">
        <v>435.74999999999994</v>
      </c>
      <c r="K290" s="272">
        <v>427.45</v>
      </c>
      <c r="L290" s="272">
        <v>419.35</v>
      </c>
      <c r="M290" s="272">
        <v>3.9658500000000001</v>
      </c>
    </row>
    <row r="291" spans="1:13">
      <c r="A291" s="263">
        <v>281</v>
      </c>
      <c r="B291" s="272" t="s">
        <v>428</v>
      </c>
      <c r="C291" s="273">
        <v>254.15</v>
      </c>
      <c r="D291" s="274">
        <v>256.06666666666666</v>
      </c>
      <c r="E291" s="274">
        <v>250.48333333333335</v>
      </c>
      <c r="F291" s="274">
        <v>246.81666666666669</v>
      </c>
      <c r="G291" s="274">
        <v>241.23333333333338</v>
      </c>
      <c r="H291" s="274">
        <v>259.73333333333335</v>
      </c>
      <c r="I291" s="274">
        <v>265.31666666666672</v>
      </c>
      <c r="J291" s="274">
        <v>268.98333333333329</v>
      </c>
      <c r="K291" s="272">
        <v>261.64999999999998</v>
      </c>
      <c r="L291" s="272">
        <v>252.4</v>
      </c>
      <c r="M291" s="272">
        <v>1.2329000000000001</v>
      </c>
    </row>
    <row r="292" spans="1:13">
      <c r="A292" s="263">
        <v>282</v>
      </c>
      <c r="B292" s="272" t="s">
        <v>131</v>
      </c>
      <c r="C292" s="273">
        <v>1952.05</v>
      </c>
      <c r="D292" s="274">
        <v>1950.6499999999999</v>
      </c>
      <c r="E292" s="274">
        <v>1938.3999999999996</v>
      </c>
      <c r="F292" s="274">
        <v>1924.7499999999998</v>
      </c>
      <c r="G292" s="274">
        <v>1912.4999999999995</v>
      </c>
      <c r="H292" s="274">
        <v>1964.2999999999997</v>
      </c>
      <c r="I292" s="274">
        <v>1976.5500000000002</v>
      </c>
      <c r="J292" s="274">
        <v>1990.1999999999998</v>
      </c>
      <c r="K292" s="272">
        <v>1962.9</v>
      </c>
      <c r="L292" s="272">
        <v>1937</v>
      </c>
      <c r="M292" s="272">
        <v>28.60941</v>
      </c>
    </row>
    <row r="293" spans="1:13">
      <c r="A293" s="263">
        <v>283</v>
      </c>
      <c r="B293" s="272" t="s">
        <v>132</v>
      </c>
      <c r="C293" s="273">
        <v>90.7</v>
      </c>
      <c r="D293" s="274">
        <v>90.3</v>
      </c>
      <c r="E293" s="274">
        <v>89.149999999999991</v>
      </c>
      <c r="F293" s="274">
        <v>87.6</v>
      </c>
      <c r="G293" s="274">
        <v>86.449999999999989</v>
      </c>
      <c r="H293" s="274">
        <v>91.85</v>
      </c>
      <c r="I293" s="274">
        <v>93</v>
      </c>
      <c r="J293" s="274">
        <v>94.55</v>
      </c>
      <c r="K293" s="272">
        <v>91.45</v>
      </c>
      <c r="L293" s="272">
        <v>88.75</v>
      </c>
      <c r="M293" s="272">
        <v>150.50962999999999</v>
      </c>
    </row>
    <row r="294" spans="1:13">
      <c r="A294" s="263">
        <v>284</v>
      </c>
      <c r="B294" s="272" t="s">
        <v>260</v>
      </c>
      <c r="C294" s="273">
        <v>2622.15</v>
      </c>
      <c r="D294" s="274">
        <v>2625.3833333333332</v>
      </c>
      <c r="E294" s="274">
        <v>2561.7666666666664</v>
      </c>
      <c r="F294" s="274">
        <v>2501.3833333333332</v>
      </c>
      <c r="G294" s="274">
        <v>2437.7666666666664</v>
      </c>
      <c r="H294" s="274">
        <v>2685.7666666666664</v>
      </c>
      <c r="I294" s="274">
        <v>2749.3833333333332</v>
      </c>
      <c r="J294" s="274">
        <v>2809.7666666666664</v>
      </c>
      <c r="K294" s="272">
        <v>2689</v>
      </c>
      <c r="L294" s="272">
        <v>2565</v>
      </c>
      <c r="M294" s="272">
        <v>1.68571</v>
      </c>
    </row>
    <row r="295" spans="1:13">
      <c r="A295" s="263">
        <v>285</v>
      </c>
      <c r="B295" s="272" t="s">
        <v>133</v>
      </c>
      <c r="C295" s="273">
        <v>439.25</v>
      </c>
      <c r="D295" s="274">
        <v>438.25</v>
      </c>
      <c r="E295" s="274">
        <v>433.8</v>
      </c>
      <c r="F295" s="274">
        <v>428.35</v>
      </c>
      <c r="G295" s="274">
        <v>423.90000000000003</v>
      </c>
      <c r="H295" s="274">
        <v>443.7</v>
      </c>
      <c r="I295" s="274">
        <v>448.15000000000003</v>
      </c>
      <c r="J295" s="274">
        <v>453.59999999999997</v>
      </c>
      <c r="K295" s="272">
        <v>442.7</v>
      </c>
      <c r="L295" s="272">
        <v>432.8</v>
      </c>
      <c r="M295" s="272">
        <v>35.049280000000003</v>
      </c>
    </row>
    <row r="296" spans="1:13">
      <c r="A296" s="263">
        <v>286</v>
      </c>
      <c r="B296" s="272" t="s">
        <v>754</v>
      </c>
      <c r="C296" s="273">
        <v>210.1</v>
      </c>
      <c r="D296" s="274">
        <v>212</v>
      </c>
      <c r="E296" s="274">
        <v>207.1</v>
      </c>
      <c r="F296" s="274">
        <v>204.1</v>
      </c>
      <c r="G296" s="274">
        <v>199.2</v>
      </c>
      <c r="H296" s="274">
        <v>215</v>
      </c>
      <c r="I296" s="274">
        <v>219.89999999999998</v>
      </c>
      <c r="J296" s="274">
        <v>222.9</v>
      </c>
      <c r="K296" s="272">
        <v>216.9</v>
      </c>
      <c r="L296" s="272">
        <v>209</v>
      </c>
      <c r="M296" s="272">
        <v>2.00596</v>
      </c>
    </row>
    <row r="297" spans="1:13">
      <c r="A297" s="263">
        <v>287</v>
      </c>
      <c r="B297" s="272" t="s">
        <v>429</v>
      </c>
      <c r="C297" s="273">
        <v>6199.1</v>
      </c>
      <c r="D297" s="274">
        <v>6218.7</v>
      </c>
      <c r="E297" s="274">
        <v>6090.4</v>
      </c>
      <c r="F297" s="274">
        <v>5981.7</v>
      </c>
      <c r="G297" s="274">
        <v>5853.4</v>
      </c>
      <c r="H297" s="274">
        <v>6327.4</v>
      </c>
      <c r="I297" s="274">
        <v>6455.7000000000007</v>
      </c>
      <c r="J297" s="274">
        <v>6564.4</v>
      </c>
      <c r="K297" s="272">
        <v>6347</v>
      </c>
      <c r="L297" s="272">
        <v>6110</v>
      </c>
      <c r="M297" s="272">
        <v>7.4929999999999997E-2</v>
      </c>
    </row>
    <row r="298" spans="1:13">
      <c r="A298" s="263">
        <v>288</v>
      </c>
      <c r="B298" s="272" t="s">
        <v>261</v>
      </c>
      <c r="C298" s="273">
        <v>3999.9</v>
      </c>
      <c r="D298" s="274">
        <v>4019.2333333333336</v>
      </c>
      <c r="E298" s="274">
        <v>3938.4666666666672</v>
      </c>
      <c r="F298" s="274">
        <v>3877.0333333333338</v>
      </c>
      <c r="G298" s="274">
        <v>3796.2666666666673</v>
      </c>
      <c r="H298" s="274">
        <v>4080.666666666667</v>
      </c>
      <c r="I298" s="274">
        <v>4161.4333333333334</v>
      </c>
      <c r="J298" s="274">
        <v>4222.8666666666668</v>
      </c>
      <c r="K298" s="272">
        <v>4100</v>
      </c>
      <c r="L298" s="272">
        <v>3957.8</v>
      </c>
      <c r="M298" s="272">
        <v>1.09185</v>
      </c>
    </row>
    <row r="299" spans="1:13">
      <c r="A299" s="263">
        <v>289</v>
      </c>
      <c r="B299" s="272" t="s">
        <v>134</v>
      </c>
      <c r="C299" s="273">
        <v>1552.85</v>
      </c>
      <c r="D299" s="274">
        <v>1548.5166666666667</v>
      </c>
      <c r="E299" s="274">
        <v>1533.0333333333333</v>
      </c>
      <c r="F299" s="274">
        <v>1513.2166666666667</v>
      </c>
      <c r="G299" s="274">
        <v>1497.7333333333333</v>
      </c>
      <c r="H299" s="274">
        <v>1568.3333333333333</v>
      </c>
      <c r="I299" s="274">
        <v>1583.8166666666664</v>
      </c>
      <c r="J299" s="274">
        <v>1603.6333333333332</v>
      </c>
      <c r="K299" s="272">
        <v>1564</v>
      </c>
      <c r="L299" s="272">
        <v>1528.7</v>
      </c>
      <c r="M299" s="272">
        <v>25.787769999999998</v>
      </c>
    </row>
    <row r="300" spans="1:13">
      <c r="A300" s="263">
        <v>290</v>
      </c>
      <c r="B300" s="272" t="s">
        <v>430</v>
      </c>
      <c r="C300" s="273">
        <v>359.3</v>
      </c>
      <c r="D300" s="274">
        <v>359.4666666666667</v>
      </c>
      <c r="E300" s="274">
        <v>355.33333333333337</v>
      </c>
      <c r="F300" s="274">
        <v>351.36666666666667</v>
      </c>
      <c r="G300" s="274">
        <v>347.23333333333335</v>
      </c>
      <c r="H300" s="274">
        <v>363.43333333333339</v>
      </c>
      <c r="I300" s="274">
        <v>367.56666666666672</v>
      </c>
      <c r="J300" s="274">
        <v>371.53333333333342</v>
      </c>
      <c r="K300" s="272">
        <v>363.6</v>
      </c>
      <c r="L300" s="272">
        <v>355.5</v>
      </c>
      <c r="M300" s="272">
        <v>17.582270000000001</v>
      </c>
    </row>
    <row r="301" spans="1:13">
      <c r="A301" s="263">
        <v>291</v>
      </c>
      <c r="B301" s="272" t="s">
        <v>431</v>
      </c>
      <c r="C301" s="273">
        <v>41.4</v>
      </c>
      <c r="D301" s="274">
        <v>41.716666666666661</v>
      </c>
      <c r="E301" s="274">
        <v>40.883333333333326</v>
      </c>
      <c r="F301" s="274">
        <v>40.366666666666667</v>
      </c>
      <c r="G301" s="274">
        <v>39.533333333333331</v>
      </c>
      <c r="H301" s="274">
        <v>42.23333333333332</v>
      </c>
      <c r="I301" s="274">
        <v>43.066666666666649</v>
      </c>
      <c r="J301" s="274">
        <v>43.583333333333314</v>
      </c>
      <c r="K301" s="272">
        <v>42.55</v>
      </c>
      <c r="L301" s="272">
        <v>41.2</v>
      </c>
      <c r="M301" s="272">
        <v>10.18952</v>
      </c>
    </row>
    <row r="302" spans="1:13">
      <c r="A302" s="263">
        <v>292</v>
      </c>
      <c r="B302" s="272" t="s">
        <v>432</v>
      </c>
      <c r="C302" s="273">
        <v>1098.95</v>
      </c>
      <c r="D302" s="274">
        <v>1095.8666666666668</v>
      </c>
      <c r="E302" s="274">
        <v>1047.0833333333335</v>
      </c>
      <c r="F302" s="274">
        <v>995.2166666666667</v>
      </c>
      <c r="G302" s="274">
        <v>946.43333333333339</v>
      </c>
      <c r="H302" s="274">
        <v>1147.7333333333336</v>
      </c>
      <c r="I302" s="274">
        <v>1196.5166666666669</v>
      </c>
      <c r="J302" s="274">
        <v>1248.3833333333337</v>
      </c>
      <c r="K302" s="272">
        <v>1144.6500000000001</v>
      </c>
      <c r="L302" s="272">
        <v>1044</v>
      </c>
      <c r="M302" s="272">
        <v>4.1764200000000002</v>
      </c>
    </row>
    <row r="303" spans="1:13">
      <c r="A303" s="263">
        <v>293</v>
      </c>
      <c r="B303" s="272" t="s">
        <v>135</v>
      </c>
      <c r="C303" s="273">
        <v>1069.0999999999999</v>
      </c>
      <c r="D303" s="274">
        <v>1063.8333333333333</v>
      </c>
      <c r="E303" s="274">
        <v>1053.9666666666665</v>
      </c>
      <c r="F303" s="274">
        <v>1038.8333333333333</v>
      </c>
      <c r="G303" s="274">
        <v>1028.9666666666665</v>
      </c>
      <c r="H303" s="274">
        <v>1078.9666666666665</v>
      </c>
      <c r="I303" s="274">
        <v>1088.8333333333333</v>
      </c>
      <c r="J303" s="274">
        <v>1103.9666666666665</v>
      </c>
      <c r="K303" s="272">
        <v>1073.7</v>
      </c>
      <c r="L303" s="272">
        <v>1048.7</v>
      </c>
      <c r="M303" s="272">
        <v>12.816700000000001</v>
      </c>
    </row>
    <row r="304" spans="1:13">
      <c r="A304" s="263">
        <v>294</v>
      </c>
      <c r="B304" s="272" t="s">
        <v>433</v>
      </c>
      <c r="C304" s="273">
        <v>1765.2</v>
      </c>
      <c r="D304" s="274">
        <v>1750.2</v>
      </c>
      <c r="E304" s="274">
        <v>1710.4</v>
      </c>
      <c r="F304" s="274">
        <v>1655.6000000000001</v>
      </c>
      <c r="G304" s="274">
        <v>1615.8000000000002</v>
      </c>
      <c r="H304" s="274">
        <v>1805</v>
      </c>
      <c r="I304" s="274">
        <v>1844.7999999999997</v>
      </c>
      <c r="J304" s="274">
        <v>1899.6</v>
      </c>
      <c r="K304" s="272">
        <v>1790</v>
      </c>
      <c r="L304" s="272">
        <v>1695.4</v>
      </c>
      <c r="M304" s="272">
        <v>1.0143500000000001</v>
      </c>
    </row>
    <row r="305" spans="1:13">
      <c r="A305" s="263">
        <v>295</v>
      </c>
      <c r="B305" s="272" t="s">
        <v>434</v>
      </c>
      <c r="C305" s="273">
        <v>879.1</v>
      </c>
      <c r="D305" s="274">
        <v>882.1</v>
      </c>
      <c r="E305" s="274">
        <v>869.2</v>
      </c>
      <c r="F305" s="274">
        <v>859.30000000000007</v>
      </c>
      <c r="G305" s="274">
        <v>846.40000000000009</v>
      </c>
      <c r="H305" s="274">
        <v>892</v>
      </c>
      <c r="I305" s="274">
        <v>904.89999999999986</v>
      </c>
      <c r="J305" s="274">
        <v>914.8</v>
      </c>
      <c r="K305" s="272">
        <v>895</v>
      </c>
      <c r="L305" s="272">
        <v>872.2</v>
      </c>
      <c r="M305" s="272">
        <v>0.1739</v>
      </c>
    </row>
    <row r="306" spans="1:13">
      <c r="A306" s="263">
        <v>296</v>
      </c>
      <c r="B306" s="272" t="s">
        <v>435</v>
      </c>
      <c r="C306" s="273">
        <v>29</v>
      </c>
      <c r="D306" s="274">
        <v>29.166666666666668</v>
      </c>
      <c r="E306" s="274">
        <v>28.533333333333335</v>
      </c>
      <c r="F306" s="274">
        <v>28.066666666666666</v>
      </c>
      <c r="G306" s="274">
        <v>27.433333333333334</v>
      </c>
      <c r="H306" s="274">
        <v>29.633333333333336</v>
      </c>
      <c r="I306" s="274">
        <v>30.266666666666669</v>
      </c>
      <c r="J306" s="274">
        <v>30.733333333333338</v>
      </c>
      <c r="K306" s="272">
        <v>29.8</v>
      </c>
      <c r="L306" s="272">
        <v>28.7</v>
      </c>
      <c r="M306" s="272">
        <v>23.68675</v>
      </c>
    </row>
    <row r="307" spans="1:13">
      <c r="A307" s="263">
        <v>297</v>
      </c>
      <c r="B307" s="272" t="s">
        <v>436</v>
      </c>
      <c r="C307" s="273">
        <v>141.94999999999999</v>
      </c>
      <c r="D307" s="274">
        <v>142</v>
      </c>
      <c r="E307" s="274">
        <v>141</v>
      </c>
      <c r="F307" s="274">
        <v>140.05000000000001</v>
      </c>
      <c r="G307" s="274">
        <v>139.05000000000001</v>
      </c>
      <c r="H307" s="274">
        <v>142.94999999999999</v>
      </c>
      <c r="I307" s="274">
        <v>143.94999999999999</v>
      </c>
      <c r="J307" s="274">
        <v>144.89999999999998</v>
      </c>
      <c r="K307" s="272">
        <v>143</v>
      </c>
      <c r="L307" s="272">
        <v>141.05000000000001</v>
      </c>
      <c r="M307" s="272">
        <v>1.61961</v>
      </c>
    </row>
    <row r="308" spans="1:13">
      <c r="A308" s="263">
        <v>298</v>
      </c>
      <c r="B308" s="272" t="s">
        <v>146</v>
      </c>
      <c r="C308" s="273">
        <v>96973.85</v>
      </c>
      <c r="D308" s="274">
        <v>95868.216666666674</v>
      </c>
      <c r="E308" s="274">
        <v>93855.633333333346</v>
      </c>
      <c r="F308" s="274">
        <v>90737.416666666672</v>
      </c>
      <c r="G308" s="274">
        <v>88724.833333333343</v>
      </c>
      <c r="H308" s="274">
        <v>98986.433333333349</v>
      </c>
      <c r="I308" s="274">
        <v>100999.01666666666</v>
      </c>
      <c r="J308" s="274">
        <v>104117.23333333335</v>
      </c>
      <c r="K308" s="272">
        <v>97880.8</v>
      </c>
      <c r="L308" s="272">
        <v>92750</v>
      </c>
      <c r="M308" s="272">
        <v>0.72304999999999997</v>
      </c>
    </row>
    <row r="309" spans="1:13">
      <c r="A309" s="263">
        <v>299</v>
      </c>
      <c r="B309" s="272" t="s">
        <v>143</v>
      </c>
      <c r="C309" s="273">
        <v>1128.55</v>
      </c>
      <c r="D309" s="274">
        <v>1127.3999999999999</v>
      </c>
      <c r="E309" s="274">
        <v>1099.9999999999998</v>
      </c>
      <c r="F309" s="274">
        <v>1071.4499999999998</v>
      </c>
      <c r="G309" s="274">
        <v>1044.0499999999997</v>
      </c>
      <c r="H309" s="274">
        <v>1155.9499999999998</v>
      </c>
      <c r="I309" s="274">
        <v>1183.3499999999999</v>
      </c>
      <c r="J309" s="274">
        <v>1211.8999999999999</v>
      </c>
      <c r="K309" s="272">
        <v>1154.8</v>
      </c>
      <c r="L309" s="272">
        <v>1098.8499999999999</v>
      </c>
      <c r="M309" s="272">
        <v>15.10652</v>
      </c>
    </row>
    <row r="310" spans="1:13">
      <c r="A310" s="263">
        <v>300</v>
      </c>
      <c r="B310" s="272" t="s">
        <v>437</v>
      </c>
      <c r="C310" s="273">
        <v>3890.3</v>
      </c>
      <c r="D310" s="274">
        <v>3900.0833333333335</v>
      </c>
      <c r="E310" s="274">
        <v>3875.166666666667</v>
      </c>
      <c r="F310" s="274">
        <v>3860.0333333333333</v>
      </c>
      <c r="G310" s="274">
        <v>3835.1166666666668</v>
      </c>
      <c r="H310" s="274">
        <v>3915.2166666666672</v>
      </c>
      <c r="I310" s="274">
        <v>3940.1333333333341</v>
      </c>
      <c r="J310" s="274">
        <v>3955.2666666666673</v>
      </c>
      <c r="K310" s="272">
        <v>3925</v>
      </c>
      <c r="L310" s="272">
        <v>3884.95</v>
      </c>
      <c r="M310" s="272">
        <v>5.1839999999999997E-2</v>
      </c>
    </row>
    <row r="311" spans="1:13">
      <c r="A311" s="263">
        <v>301</v>
      </c>
      <c r="B311" s="272" t="s">
        <v>438</v>
      </c>
      <c r="C311" s="273">
        <v>288.89999999999998</v>
      </c>
      <c r="D311" s="274">
        <v>287.65000000000003</v>
      </c>
      <c r="E311" s="274">
        <v>283.30000000000007</v>
      </c>
      <c r="F311" s="274">
        <v>277.70000000000005</v>
      </c>
      <c r="G311" s="274">
        <v>273.35000000000008</v>
      </c>
      <c r="H311" s="274">
        <v>293.25000000000006</v>
      </c>
      <c r="I311" s="274">
        <v>297.60000000000008</v>
      </c>
      <c r="J311" s="274">
        <v>303.20000000000005</v>
      </c>
      <c r="K311" s="272">
        <v>292</v>
      </c>
      <c r="L311" s="272">
        <v>282.05</v>
      </c>
      <c r="M311" s="272">
        <v>0.27801999999999999</v>
      </c>
    </row>
    <row r="312" spans="1:13">
      <c r="A312" s="263">
        <v>302</v>
      </c>
      <c r="B312" s="272" t="s">
        <v>137</v>
      </c>
      <c r="C312" s="273">
        <v>190.55</v>
      </c>
      <c r="D312" s="274">
        <v>189.79999999999998</v>
      </c>
      <c r="E312" s="274">
        <v>184.24999999999997</v>
      </c>
      <c r="F312" s="274">
        <v>177.95</v>
      </c>
      <c r="G312" s="274">
        <v>172.39999999999998</v>
      </c>
      <c r="H312" s="274">
        <v>196.09999999999997</v>
      </c>
      <c r="I312" s="274">
        <v>201.64999999999998</v>
      </c>
      <c r="J312" s="274">
        <v>207.94999999999996</v>
      </c>
      <c r="K312" s="272">
        <v>195.35</v>
      </c>
      <c r="L312" s="272">
        <v>183.5</v>
      </c>
      <c r="M312" s="272">
        <v>221.57383999999999</v>
      </c>
    </row>
    <row r="313" spans="1:13">
      <c r="A313" s="263">
        <v>303</v>
      </c>
      <c r="B313" s="272" t="s">
        <v>136</v>
      </c>
      <c r="C313" s="273">
        <v>914.15</v>
      </c>
      <c r="D313" s="274">
        <v>905.75</v>
      </c>
      <c r="E313" s="274">
        <v>894.5</v>
      </c>
      <c r="F313" s="274">
        <v>874.85</v>
      </c>
      <c r="G313" s="274">
        <v>863.6</v>
      </c>
      <c r="H313" s="274">
        <v>925.4</v>
      </c>
      <c r="I313" s="274">
        <v>936.65</v>
      </c>
      <c r="J313" s="274">
        <v>956.3</v>
      </c>
      <c r="K313" s="272">
        <v>917</v>
      </c>
      <c r="L313" s="272">
        <v>886.1</v>
      </c>
      <c r="M313" s="272">
        <v>64.657669999999996</v>
      </c>
    </row>
    <row r="314" spans="1:13">
      <c r="A314" s="263">
        <v>304</v>
      </c>
      <c r="B314" s="272" t="s">
        <v>439</v>
      </c>
      <c r="C314" s="273">
        <v>165.95</v>
      </c>
      <c r="D314" s="274">
        <v>166.1</v>
      </c>
      <c r="E314" s="274">
        <v>163.85</v>
      </c>
      <c r="F314" s="274">
        <v>161.75</v>
      </c>
      <c r="G314" s="274">
        <v>159.5</v>
      </c>
      <c r="H314" s="274">
        <v>168.2</v>
      </c>
      <c r="I314" s="274">
        <v>170.45</v>
      </c>
      <c r="J314" s="274">
        <v>172.54999999999998</v>
      </c>
      <c r="K314" s="272">
        <v>168.35</v>
      </c>
      <c r="L314" s="272">
        <v>164</v>
      </c>
      <c r="M314" s="272">
        <v>1.5448999999999999</v>
      </c>
    </row>
    <row r="315" spans="1:13">
      <c r="A315" s="263">
        <v>305</v>
      </c>
      <c r="B315" s="272" t="s">
        <v>440</v>
      </c>
      <c r="C315" s="273">
        <v>232.05</v>
      </c>
      <c r="D315" s="274">
        <v>232.73333333333335</v>
      </c>
      <c r="E315" s="274">
        <v>230.51666666666671</v>
      </c>
      <c r="F315" s="274">
        <v>228.98333333333335</v>
      </c>
      <c r="G315" s="274">
        <v>226.76666666666671</v>
      </c>
      <c r="H315" s="274">
        <v>234.26666666666671</v>
      </c>
      <c r="I315" s="274">
        <v>236.48333333333335</v>
      </c>
      <c r="J315" s="274">
        <v>238.01666666666671</v>
      </c>
      <c r="K315" s="272">
        <v>234.95</v>
      </c>
      <c r="L315" s="272">
        <v>231.2</v>
      </c>
      <c r="M315" s="272">
        <v>0.44192999999999999</v>
      </c>
    </row>
    <row r="316" spans="1:13">
      <c r="A316" s="263">
        <v>306</v>
      </c>
      <c r="B316" s="272" t="s">
        <v>441</v>
      </c>
      <c r="C316" s="273">
        <v>495.25</v>
      </c>
      <c r="D316" s="274">
        <v>495.2833333333333</v>
      </c>
      <c r="E316" s="274">
        <v>487.96666666666658</v>
      </c>
      <c r="F316" s="274">
        <v>480.68333333333328</v>
      </c>
      <c r="G316" s="274">
        <v>473.36666666666656</v>
      </c>
      <c r="H316" s="274">
        <v>502.56666666666661</v>
      </c>
      <c r="I316" s="274">
        <v>509.88333333333333</v>
      </c>
      <c r="J316" s="274">
        <v>517.16666666666663</v>
      </c>
      <c r="K316" s="272">
        <v>502.6</v>
      </c>
      <c r="L316" s="272">
        <v>488</v>
      </c>
      <c r="M316" s="272">
        <v>0.50073000000000001</v>
      </c>
    </row>
    <row r="317" spans="1:13">
      <c r="A317" s="263">
        <v>307</v>
      </c>
      <c r="B317" s="272" t="s">
        <v>138</v>
      </c>
      <c r="C317" s="273">
        <v>173.6</v>
      </c>
      <c r="D317" s="274">
        <v>173.21666666666667</v>
      </c>
      <c r="E317" s="274">
        <v>171.13333333333333</v>
      </c>
      <c r="F317" s="274">
        <v>168.66666666666666</v>
      </c>
      <c r="G317" s="274">
        <v>166.58333333333331</v>
      </c>
      <c r="H317" s="274">
        <v>175.68333333333334</v>
      </c>
      <c r="I317" s="274">
        <v>177.76666666666665</v>
      </c>
      <c r="J317" s="274">
        <v>180.23333333333335</v>
      </c>
      <c r="K317" s="272">
        <v>175.3</v>
      </c>
      <c r="L317" s="272">
        <v>170.75</v>
      </c>
      <c r="M317" s="272">
        <v>47.135809999999999</v>
      </c>
    </row>
    <row r="318" spans="1:13">
      <c r="A318" s="263">
        <v>308</v>
      </c>
      <c r="B318" s="272" t="s">
        <v>262</v>
      </c>
      <c r="C318" s="273">
        <v>34.85</v>
      </c>
      <c r="D318" s="274">
        <v>35.1</v>
      </c>
      <c r="E318" s="274">
        <v>34.35</v>
      </c>
      <c r="F318" s="274">
        <v>33.85</v>
      </c>
      <c r="G318" s="274">
        <v>33.1</v>
      </c>
      <c r="H318" s="274">
        <v>35.6</v>
      </c>
      <c r="I318" s="274">
        <v>36.35</v>
      </c>
      <c r="J318" s="274">
        <v>36.85</v>
      </c>
      <c r="K318" s="272">
        <v>35.85</v>
      </c>
      <c r="L318" s="272">
        <v>34.6</v>
      </c>
      <c r="M318" s="272">
        <v>10.244350000000001</v>
      </c>
    </row>
    <row r="319" spans="1:13">
      <c r="A319" s="263">
        <v>309</v>
      </c>
      <c r="B319" s="272" t="s">
        <v>139</v>
      </c>
      <c r="C319" s="273">
        <v>410.85</v>
      </c>
      <c r="D319" s="274">
        <v>412.01666666666671</v>
      </c>
      <c r="E319" s="274">
        <v>407.23333333333341</v>
      </c>
      <c r="F319" s="274">
        <v>403.61666666666667</v>
      </c>
      <c r="G319" s="274">
        <v>398.83333333333337</v>
      </c>
      <c r="H319" s="274">
        <v>415.63333333333344</v>
      </c>
      <c r="I319" s="274">
        <v>420.41666666666674</v>
      </c>
      <c r="J319" s="274">
        <v>424.03333333333347</v>
      </c>
      <c r="K319" s="272">
        <v>416.8</v>
      </c>
      <c r="L319" s="272">
        <v>408.4</v>
      </c>
      <c r="M319" s="272">
        <v>18.259899999999998</v>
      </c>
    </row>
    <row r="320" spans="1:13">
      <c r="A320" s="263">
        <v>310</v>
      </c>
      <c r="B320" s="272" t="s">
        <v>140</v>
      </c>
      <c r="C320" s="273">
        <v>7621.7</v>
      </c>
      <c r="D320" s="274">
        <v>7600.8833333333323</v>
      </c>
      <c r="E320" s="274">
        <v>7526.866666666665</v>
      </c>
      <c r="F320" s="274">
        <v>7432.0333333333328</v>
      </c>
      <c r="G320" s="274">
        <v>7358.0166666666655</v>
      </c>
      <c r="H320" s="274">
        <v>7695.7166666666644</v>
      </c>
      <c r="I320" s="274">
        <v>7769.7333333333327</v>
      </c>
      <c r="J320" s="274">
        <v>7864.5666666666639</v>
      </c>
      <c r="K320" s="272">
        <v>7674.9</v>
      </c>
      <c r="L320" s="272">
        <v>7506.05</v>
      </c>
      <c r="M320" s="272">
        <v>10.156000000000001</v>
      </c>
    </row>
    <row r="321" spans="1:13">
      <c r="A321" s="263">
        <v>311</v>
      </c>
      <c r="B321" s="272" t="s">
        <v>142</v>
      </c>
      <c r="C321" s="273">
        <v>776.9</v>
      </c>
      <c r="D321" s="274">
        <v>772.86666666666667</v>
      </c>
      <c r="E321" s="274">
        <v>746.7833333333333</v>
      </c>
      <c r="F321" s="274">
        <v>716.66666666666663</v>
      </c>
      <c r="G321" s="274">
        <v>690.58333333333326</v>
      </c>
      <c r="H321" s="274">
        <v>802.98333333333335</v>
      </c>
      <c r="I321" s="274">
        <v>829.06666666666661</v>
      </c>
      <c r="J321" s="274">
        <v>859.18333333333339</v>
      </c>
      <c r="K321" s="272">
        <v>798.95</v>
      </c>
      <c r="L321" s="272">
        <v>742.75</v>
      </c>
      <c r="M321" s="272">
        <v>72.087609999999998</v>
      </c>
    </row>
    <row r="322" spans="1:13">
      <c r="A322" s="263">
        <v>312</v>
      </c>
      <c r="B322" s="272" t="s">
        <v>442</v>
      </c>
      <c r="C322" s="273">
        <v>2143.4499999999998</v>
      </c>
      <c r="D322" s="274">
        <v>2174.8166666666666</v>
      </c>
      <c r="E322" s="274">
        <v>2096.6333333333332</v>
      </c>
      <c r="F322" s="274">
        <v>2049.8166666666666</v>
      </c>
      <c r="G322" s="274">
        <v>1971.6333333333332</v>
      </c>
      <c r="H322" s="274">
        <v>2221.6333333333332</v>
      </c>
      <c r="I322" s="274">
        <v>2299.8166666666666</v>
      </c>
      <c r="J322" s="274">
        <v>2346.6333333333332</v>
      </c>
      <c r="K322" s="272">
        <v>2253</v>
      </c>
      <c r="L322" s="272">
        <v>2128</v>
      </c>
      <c r="M322" s="272">
        <v>0.43253999999999998</v>
      </c>
    </row>
    <row r="323" spans="1:13">
      <c r="A323" s="263">
        <v>313</v>
      </c>
      <c r="B323" s="272" t="s">
        <v>144</v>
      </c>
      <c r="C323" s="273">
        <v>1726.8</v>
      </c>
      <c r="D323" s="274">
        <v>1726.3333333333333</v>
      </c>
      <c r="E323" s="274">
        <v>1712.6666666666665</v>
      </c>
      <c r="F323" s="274">
        <v>1698.5333333333333</v>
      </c>
      <c r="G323" s="274">
        <v>1684.8666666666666</v>
      </c>
      <c r="H323" s="274">
        <v>1740.4666666666665</v>
      </c>
      <c r="I323" s="274">
        <v>1754.133333333333</v>
      </c>
      <c r="J323" s="274">
        <v>1768.2666666666664</v>
      </c>
      <c r="K323" s="272">
        <v>1740</v>
      </c>
      <c r="L323" s="272">
        <v>1712.2</v>
      </c>
      <c r="M323" s="272">
        <v>3.60216</v>
      </c>
    </row>
    <row r="324" spans="1:13">
      <c r="A324" s="263">
        <v>314</v>
      </c>
      <c r="B324" s="272" t="s">
        <v>443</v>
      </c>
      <c r="C324" s="273">
        <v>93.05</v>
      </c>
      <c r="D324" s="274">
        <v>93.533333333333346</v>
      </c>
      <c r="E324" s="274">
        <v>92.166666666666686</v>
      </c>
      <c r="F324" s="274">
        <v>91.283333333333346</v>
      </c>
      <c r="G324" s="274">
        <v>89.916666666666686</v>
      </c>
      <c r="H324" s="274">
        <v>94.416666666666686</v>
      </c>
      <c r="I324" s="274">
        <v>95.783333333333331</v>
      </c>
      <c r="J324" s="274">
        <v>96.666666666666686</v>
      </c>
      <c r="K324" s="272">
        <v>94.9</v>
      </c>
      <c r="L324" s="272">
        <v>92.65</v>
      </c>
      <c r="M324" s="272">
        <v>7.0800200000000002</v>
      </c>
    </row>
    <row r="325" spans="1:13">
      <c r="A325" s="263">
        <v>315</v>
      </c>
      <c r="B325" s="272" t="s">
        <v>444</v>
      </c>
      <c r="C325" s="273">
        <v>578.4</v>
      </c>
      <c r="D325" s="274">
        <v>575.36666666666667</v>
      </c>
      <c r="E325" s="274">
        <v>563.0333333333333</v>
      </c>
      <c r="F325" s="274">
        <v>547.66666666666663</v>
      </c>
      <c r="G325" s="274">
        <v>535.33333333333326</v>
      </c>
      <c r="H325" s="274">
        <v>590.73333333333335</v>
      </c>
      <c r="I325" s="274">
        <v>603.06666666666661</v>
      </c>
      <c r="J325" s="274">
        <v>618.43333333333339</v>
      </c>
      <c r="K325" s="272">
        <v>587.70000000000005</v>
      </c>
      <c r="L325" s="272">
        <v>560</v>
      </c>
      <c r="M325" s="272">
        <v>1.8051900000000001</v>
      </c>
    </row>
    <row r="326" spans="1:13">
      <c r="A326" s="263">
        <v>316</v>
      </c>
      <c r="B326" s="272" t="s">
        <v>755</v>
      </c>
      <c r="C326" s="273">
        <v>186.05</v>
      </c>
      <c r="D326" s="274">
        <v>187.48333333333335</v>
      </c>
      <c r="E326" s="274">
        <v>184.2166666666667</v>
      </c>
      <c r="F326" s="274">
        <v>182.38333333333335</v>
      </c>
      <c r="G326" s="274">
        <v>179.1166666666667</v>
      </c>
      <c r="H326" s="274">
        <v>189.31666666666669</v>
      </c>
      <c r="I326" s="274">
        <v>192.58333333333334</v>
      </c>
      <c r="J326" s="274">
        <v>194.41666666666669</v>
      </c>
      <c r="K326" s="272">
        <v>190.75</v>
      </c>
      <c r="L326" s="272">
        <v>185.65</v>
      </c>
      <c r="M326" s="272">
        <v>7.88828</v>
      </c>
    </row>
    <row r="327" spans="1:13">
      <c r="A327" s="263">
        <v>317</v>
      </c>
      <c r="B327" s="272" t="s">
        <v>145</v>
      </c>
      <c r="C327" s="273">
        <v>174.15</v>
      </c>
      <c r="D327" s="274">
        <v>170.01666666666668</v>
      </c>
      <c r="E327" s="274">
        <v>163.23333333333335</v>
      </c>
      <c r="F327" s="274">
        <v>152.31666666666666</v>
      </c>
      <c r="G327" s="274">
        <v>145.53333333333333</v>
      </c>
      <c r="H327" s="274">
        <v>180.93333333333337</v>
      </c>
      <c r="I327" s="274">
        <v>187.71666666666673</v>
      </c>
      <c r="J327" s="274">
        <v>198.63333333333338</v>
      </c>
      <c r="K327" s="272">
        <v>176.8</v>
      </c>
      <c r="L327" s="272">
        <v>159.1</v>
      </c>
      <c r="M327" s="272">
        <v>592.11661000000004</v>
      </c>
    </row>
    <row r="328" spans="1:13">
      <c r="A328" s="263">
        <v>318</v>
      </c>
      <c r="B328" s="272" t="s">
        <v>445</v>
      </c>
      <c r="C328" s="273">
        <v>601</v>
      </c>
      <c r="D328" s="274">
        <v>605.19999999999993</v>
      </c>
      <c r="E328" s="274">
        <v>594.44999999999982</v>
      </c>
      <c r="F328" s="274">
        <v>587.89999999999986</v>
      </c>
      <c r="G328" s="274">
        <v>577.14999999999975</v>
      </c>
      <c r="H328" s="274">
        <v>611.74999999999989</v>
      </c>
      <c r="I328" s="274">
        <v>622.50000000000011</v>
      </c>
      <c r="J328" s="274">
        <v>629.04999999999995</v>
      </c>
      <c r="K328" s="272">
        <v>615.95000000000005</v>
      </c>
      <c r="L328" s="272">
        <v>598.65</v>
      </c>
      <c r="M328" s="272">
        <v>1.6285799999999999</v>
      </c>
    </row>
    <row r="329" spans="1:13">
      <c r="A329" s="263">
        <v>319</v>
      </c>
      <c r="B329" s="272" t="s">
        <v>263</v>
      </c>
      <c r="C329" s="273">
        <v>1639.15</v>
      </c>
      <c r="D329" s="274">
        <v>1643.6500000000003</v>
      </c>
      <c r="E329" s="274">
        <v>1621.4000000000005</v>
      </c>
      <c r="F329" s="274">
        <v>1603.6500000000003</v>
      </c>
      <c r="G329" s="274">
        <v>1581.4000000000005</v>
      </c>
      <c r="H329" s="274">
        <v>1661.4000000000005</v>
      </c>
      <c r="I329" s="274">
        <v>1683.65</v>
      </c>
      <c r="J329" s="274">
        <v>1701.4000000000005</v>
      </c>
      <c r="K329" s="272">
        <v>1665.9</v>
      </c>
      <c r="L329" s="272">
        <v>1625.9</v>
      </c>
      <c r="M329" s="272">
        <v>3.0964100000000001</v>
      </c>
    </row>
    <row r="330" spans="1:13">
      <c r="A330" s="263">
        <v>320</v>
      </c>
      <c r="B330" s="272" t="s">
        <v>446</v>
      </c>
      <c r="C330" s="273">
        <v>1495.8</v>
      </c>
      <c r="D330" s="274">
        <v>1515.3333333333333</v>
      </c>
      <c r="E330" s="274">
        <v>1471.6666666666665</v>
      </c>
      <c r="F330" s="274">
        <v>1447.5333333333333</v>
      </c>
      <c r="G330" s="274">
        <v>1403.8666666666666</v>
      </c>
      <c r="H330" s="274">
        <v>1539.4666666666665</v>
      </c>
      <c r="I330" s="274">
        <v>1583.133333333333</v>
      </c>
      <c r="J330" s="274">
        <v>1607.2666666666664</v>
      </c>
      <c r="K330" s="272">
        <v>1559</v>
      </c>
      <c r="L330" s="272">
        <v>1491.2</v>
      </c>
      <c r="M330" s="272">
        <v>7.7340799999999996</v>
      </c>
    </row>
    <row r="331" spans="1:13">
      <c r="A331" s="263">
        <v>321</v>
      </c>
      <c r="B331" s="272" t="s">
        <v>147</v>
      </c>
      <c r="C331" s="273">
        <v>1267.9000000000001</v>
      </c>
      <c r="D331" s="274">
        <v>1244.2333333333333</v>
      </c>
      <c r="E331" s="274">
        <v>1213.6666666666667</v>
      </c>
      <c r="F331" s="274">
        <v>1159.4333333333334</v>
      </c>
      <c r="G331" s="274">
        <v>1128.8666666666668</v>
      </c>
      <c r="H331" s="274">
        <v>1298.4666666666667</v>
      </c>
      <c r="I331" s="274">
        <v>1329.0333333333333</v>
      </c>
      <c r="J331" s="274">
        <v>1383.2666666666667</v>
      </c>
      <c r="K331" s="272">
        <v>1274.8</v>
      </c>
      <c r="L331" s="272">
        <v>1190</v>
      </c>
      <c r="M331" s="272">
        <v>92.755390000000006</v>
      </c>
    </row>
    <row r="332" spans="1:13">
      <c r="A332" s="263">
        <v>322</v>
      </c>
      <c r="B332" s="272" t="s">
        <v>264</v>
      </c>
      <c r="C332" s="273">
        <v>885.85</v>
      </c>
      <c r="D332" s="274">
        <v>891.23333333333323</v>
      </c>
      <c r="E332" s="274">
        <v>872.61666666666645</v>
      </c>
      <c r="F332" s="274">
        <v>859.38333333333321</v>
      </c>
      <c r="G332" s="274">
        <v>840.76666666666642</v>
      </c>
      <c r="H332" s="274">
        <v>904.46666666666647</v>
      </c>
      <c r="I332" s="274">
        <v>923.08333333333326</v>
      </c>
      <c r="J332" s="274">
        <v>936.31666666666649</v>
      </c>
      <c r="K332" s="272">
        <v>909.85</v>
      </c>
      <c r="L332" s="272">
        <v>878</v>
      </c>
      <c r="M332" s="272">
        <v>4.6131200000000003</v>
      </c>
    </row>
    <row r="333" spans="1:13">
      <c r="A333" s="263">
        <v>323</v>
      </c>
      <c r="B333" s="272" t="s">
        <v>149</v>
      </c>
      <c r="C333" s="273">
        <v>32.549999999999997</v>
      </c>
      <c r="D333" s="274">
        <v>32.56666666666667</v>
      </c>
      <c r="E333" s="274">
        <v>32.033333333333339</v>
      </c>
      <c r="F333" s="274">
        <v>31.516666666666666</v>
      </c>
      <c r="G333" s="274">
        <v>30.983333333333334</v>
      </c>
      <c r="H333" s="274">
        <v>33.083333333333343</v>
      </c>
      <c r="I333" s="274">
        <v>33.616666666666674</v>
      </c>
      <c r="J333" s="274">
        <v>34.133333333333347</v>
      </c>
      <c r="K333" s="272">
        <v>33.1</v>
      </c>
      <c r="L333" s="272">
        <v>32.049999999999997</v>
      </c>
      <c r="M333" s="272">
        <v>100.00027</v>
      </c>
    </row>
    <row r="334" spans="1:13">
      <c r="A334" s="263">
        <v>324</v>
      </c>
      <c r="B334" s="272" t="s">
        <v>150</v>
      </c>
      <c r="C334" s="273">
        <v>90.9</v>
      </c>
      <c r="D334" s="274">
        <v>91.149999999999991</v>
      </c>
      <c r="E334" s="274">
        <v>87.299999999999983</v>
      </c>
      <c r="F334" s="274">
        <v>83.699999999999989</v>
      </c>
      <c r="G334" s="274">
        <v>79.84999999999998</v>
      </c>
      <c r="H334" s="274">
        <v>94.749999999999986</v>
      </c>
      <c r="I334" s="274">
        <v>98.59999999999998</v>
      </c>
      <c r="J334" s="274">
        <v>102.19999999999999</v>
      </c>
      <c r="K334" s="272">
        <v>95</v>
      </c>
      <c r="L334" s="272">
        <v>87.55</v>
      </c>
      <c r="M334" s="272">
        <v>197.92438999999999</v>
      </c>
    </row>
    <row r="335" spans="1:13">
      <c r="A335" s="263">
        <v>325</v>
      </c>
      <c r="B335" s="272" t="s">
        <v>447</v>
      </c>
      <c r="C335" s="273">
        <v>593.95000000000005</v>
      </c>
      <c r="D335" s="274">
        <v>597.65</v>
      </c>
      <c r="E335" s="274">
        <v>586.29999999999995</v>
      </c>
      <c r="F335" s="274">
        <v>578.65</v>
      </c>
      <c r="G335" s="274">
        <v>567.29999999999995</v>
      </c>
      <c r="H335" s="274">
        <v>605.29999999999995</v>
      </c>
      <c r="I335" s="274">
        <v>616.65000000000009</v>
      </c>
      <c r="J335" s="274">
        <v>624.29999999999995</v>
      </c>
      <c r="K335" s="272">
        <v>609</v>
      </c>
      <c r="L335" s="272">
        <v>590</v>
      </c>
      <c r="M335" s="272">
        <v>0.39411000000000002</v>
      </c>
    </row>
    <row r="336" spans="1:13">
      <c r="A336" s="263">
        <v>326</v>
      </c>
      <c r="B336" s="272" t="s">
        <v>265</v>
      </c>
      <c r="C336" s="273">
        <v>24.8</v>
      </c>
      <c r="D336" s="274">
        <v>24.683333333333334</v>
      </c>
      <c r="E336" s="274">
        <v>24.416666666666668</v>
      </c>
      <c r="F336" s="274">
        <v>24.033333333333335</v>
      </c>
      <c r="G336" s="274">
        <v>23.766666666666669</v>
      </c>
      <c r="H336" s="274">
        <v>25.066666666666666</v>
      </c>
      <c r="I336" s="274">
        <v>25.333333333333332</v>
      </c>
      <c r="J336" s="274">
        <v>25.716666666666665</v>
      </c>
      <c r="K336" s="272">
        <v>24.95</v>
      </c>
      <c r="L336" s="272">
        <v>24.3</v>
      </c>
      <c r="M336" s="272">
        <v>67.276570000000007</v>
      </c>
    </row>
    <row r="337" spans="1:13">
      <c r="A337" s="263">
        <v>327</v>
      </c>
      <c r="B337" s="272" t="s">
        <v>448</v>
      </c>
      <c r="C337" s="273">
        <v>57.85</v>
      </c>
      <c r="D337" s="274">
        <v>58.216666666666669</v>
      </c>
      <c r="E337" s="274">
        <v>56.63333333333334</v>
      </c>
      <c r="F337" s="274">
        <v>55.416666666666671</v>
      </c>
      <c r="G337" s="274">
        <v>53.833333333333343</v>
      </c>
      <c r="H337" s="274">
        <v>59.433333333333337</v>
      </c>
      <c r="I337" s="274">
        <v>61.016666666666666</v>
      </c>
      <c r="J337" s="274">
        <v>62.233333333333334</v>
      </c>
      <c r="K337" s="272">
        <v>59.8</v>
      </c>
      <c r="L337" s="272">
        <v>57</v>
      </c>
      <c r="M337" s="272">
        <v>46.165140000000001</v>
      </c>
    </row>
    <row r="338" spans="1:13">
      <c r="A338" s="263">
        <v>328</v>
      </c>
      <c r="B338" s="272" t="s">
        <v>152</v>
      </c>
      <c r="C338" s="273">
        <v>117.1</v>
      </c>
      <c r="D338" s="274">
        <v>117.11666666666667</v>
      </c>
      <c r="E338" s="274">
        <v>115.73333333333335</v>
      </c>
      <c r="F338" s="274">
        <v>114.36666666666667</v>
      </c>
      <c r="G338" s="274">
        <v>112.98333333333335</v>
      </c>
      <c r="H338" s="274">
        <v>118.48333333333335</v>
      </c>
      <c r="I338" s="274">
        <v>119.86666666666667</v>
      </c>
      <c r="J338" s="274">
        <v>121.23333333333335</v>
      </c>
      <c r="K338" s="272">
        <v>118.5</v>
      </c>
      <c r="L338" s="272">
        <v>115.75</v>
      </c>
      <c r="M338" s="272">
        <v>70.874660000000006</v>
      </c>
    </row>
    <row r="339" spans="1:13">
      <c r="A339" s="263">
        <v>329</v>
      </c>
      <c r="B339" s="272" t="s">
        <v>695</v>
      </c>
      <c r="C339" s="273">
        <v>148.55000000000001</v>
      </c>
      <c r="D339" s="274">
        <v>149.71666666666667</v>
      </c>
      <c r="E339" s="274">
        <v>146.43333333333334</v>
      </c>
      <c r="F339" s="274">
        <v>144.31666666666666</v>
      </c>
      <c r="G339" s="274">
        <v>141.03333333333333</v>
      </c>
      <c r="H339" s="274">
        <v>151.83333333333334</v>
      </c>
      <c r="I339" s="274">
        <v>155.1166666666667</v>
      </c>
      <c r="J339" s="274">
        <v>157.23333333333335</v>
      </c>
      <c r="K339" s="272">
        <v>153</v>
      </c>
      <c r="L339" s="272">
        <v>147.6</v>
      </c>
      <c r="M339" s="272">
        <v>7.6236899999999999</v>
      </c>
    </row>
    <row r="340" spans="1:13">
      <c r="A340" s="263">
        <v>330</v>
      </c>
      <c r="B340" s="272" t="s">
        <v>153</v>
      </c>
      <c r="C340" s="273">
        <v>99.85</v>
      </c>
      <c r="D340" s="274">
        <v>99.666666666666671</v>
      </c>
      <c r="E340" s="274">
        <v>98.833333333333343</v>
      </c>
      <c r="F340" s="274">
        <v>97.816666666666677</v>
      </c>
      <c r="G340" s="274">
        <v>96.983333333333348</v>
      </c>
      <c r="H340" s="274">
        <v>100.68333333333334</v>
      </c>
      <c r="I340" s="274">
        <v>101.51666666666668</v>
      </c>
      <c r="J340" s="274">
        <v>102.53333333333333</v>
      </c>
      <c r="K340" s="272">
        <v>100.5</v>
      </c>
      <c r="L340" s="272">
        <v>98.65</v>
      </c>
      <c r="M340" s="272">
        <v>190.70866000000001</v>
      </c>
    </row>
    <row r="341" spans="1:13">
      <c r="A341" s="263">
        <v>331</v>
      </c>
      <c r="B341" s="272" t="s">
        <v>449</v>
      </c>
      <c r="C341" s="273">
        <v>468.7</v>
      </c>
      <c r="D341" s="274">
        <v>473.2</v>
      </c>
      <c r="E341" s="274">
        <v>456.5</v>
      </c>
      <c r="F341" s="274">
        <v>444.3</v>
      </c>
      <c r="G341" s="274">
        <v>427.6</v>
      </c>
      <c r="H341" s="274">
        <v>485.4</v>
      </c>
      <c r="I341" s="274">
        <v>502.09999999999991</v>
      </c>
      <c r="J341" s="274">
        <v>514.29999999999995</v>
      </c>
      <c r="K341" s="272">
        <v>489.9</v>
      </c>
      <c r="L341" s="272">
        <v>461</v>
      </c>
      <c r="M341" s="272">
        <v>9.8299099999999999</v>
      </c>
    </row>
    <row r="342" spans="1:13">
      <c r="A342" s="263">
        <v>332</v>
      </c>
      <c r="B342" s="272" t="s">
        <v>148</v>
      </c>
      <c r="C342" s="273">
        <v>49.15</v>
      </c>
      <c r="D342" s="274">
        <v>49.300000000000004</v>
      </c>
      <c r="E342" s="274">
        <v>48.500000000000007</v>
      </c>
      <c r="F342" s="274">
        <v>47.85</v>
      </c>
      <c r="G342" s="274">
        <v>47.050000000000004</v>
      </c>
      <c r="H342" s="274">
        <v>49.95000000000001</v>
      </c>
      <c r="I342" s="274">
        <v>50.750000000000007</v>
      </c>
      <c r="J342" s="274">
        <v>51.400000000000013</v>
      </c>
      <c r="K342" s="272">
        <v>50.1</v>
      </c>
      <c r="L342" s="272">
        <v>48.65</v>
      </c>
      <c r="M342" s="272">
        <v>191.54211000000001</v>
      </c>
    </row>
    <row r="343" spans="1:13">
      <c r="A343" s="263">
        <v>333</v>
      </c>
      <c r="B343" s="272" t="s">
        <v>450</v>
      </c>
      <c r="C343" s="273">
        <v>41.65</v>
      </c>
      <c r="D343" s="274">
        <v>41.599999999999994</v>
      </c>
      <c r="E343" s="274">
        <v>40.399999999999991</v>
      </c>
      <c r="F343" s="274">
        <v>39.15</v>
      </c>
      <c r="G343" s="274">
        <v>37.949999999999996</v>
      </c>
      <c r="H343" s="274">
        <v>42.849999999999987</v>
      </c>
      <c r="I343" s="274">
        <v>44.04999999999999</v>
      </c>
      <c r="J343" s="274">
        <v>45.299999999999983</v>
      </c>
      <c r="K343" s="272">
        <v>42.8</v>
      </c>
      <c r="L343" s="272">
        <v>40.35</v>
      </c>
      <c r="M343" s="272">
        <v>38.131880000000002</v>
      </c>
    </row>
    <row r="344" spans="1:13">
      <c r="A344" s="263">
        <v>334</v>
      </c>
      <c r="B344" s="272" t="s">
        <v>451</v>
      </c>
      <c r="C344" s="273">
        <v>2549.15</v>
      </c>
      <c r="D344" s="274">
        <v>2540.5</v>
      </c>
      <c r="E344" s="274">
        <v>2510.35</v>
      </c>
      <c r="F344" s="274">
        <v>2471.5499999999997</v>
      </c>
      <c r="G344" s="274">
        <v>2441.3999999999996</v>
      </c>
      <c r="H344" s="274">
        <v>2579.3000000000002</v>
      </c>
      <c r="I344" s="274">
        <v>2609.4499999999998</v>
      </c>
      <c r="J344" s="274">
        <v>2648.2500000000005</v>
      </c>
      <c r="K344" s="272">
        <v>2570.65</v>
      </c>
      <c r="L344" s="272">
        <v>2501.6999999999998</v>
      </c>
      <c r="M344" s="272">
        <v>1.65296</v>
      </c>
    </row>
    <row r="345" spans="1:13">
      <c r="A345" s="263">
        <v>335</v>
      </c>
      <c r="B345" s="272" t="s">
        <v>756</v>
      </c>
      <c r="C345" s="273">
        <v>80.849999999999994</v>
      </c>
      <c r="D345" s="274">
        <v>81.216666666666654</v>
      </c>
      <c r="E345" s="274">
        <v>80.083333333333314</v>
      </c>
      <c r="F345" s="274">
        <v>79.316666666666663</v>
      </c>
      <c r="G345" s="274">
        <v>78.183333333333323</v>
      </c>
      <c r="H345" s="274">
        <v>81.983333333333306</v>
      </c>
      <c r="I345" s="274">
        <v>83.11666666666666</v>
      </c>
      <c r="J345" s="274">
        <v>83.883333333333297</v>
      </c>
      <c r="K345" s="272">
        <v>82.35</v>
      </c>
      <c r="L345" s="272">
        <v>80.45</v>
      </c>
      <c r="M345" s="272">
        <v>0.46523999999999999</v>
      </c>
    </row>
    <row r="346" spans="1:13">
      <c r="A346" s="263">
        <v>336</v>
      </c>
      <c r="B346" s="272" t="s">
        <v>151</v>
      </c>
      <c r="C346" s="273">
        <v>17177.349999999999</v>
      </c>
      <c r="D346" s="274">
        <v>17233.55</v>
      </c>
      <c r="E346" s="274">
        <v>17030.3</v>
      </c>
      <c r="F346" s="274">
        <v>16883.25</v>
      </c>
      <c r="G346" s="274">
        <v>16680</v>
      </c>
      <c r="H346" s="274">
        <v>17380.599999999999</v>
      </c>
      <c r="I346" s="274">
        <v>17583.849999999999</v>
      </c>
      <c r="J346" s="274">
        <v>17730.899999999998</v>
      </c>
      <c r="K346" s="272">
        <v>17436.8</v>
      </c>
      <c r="L346" s="272">
        <v>17086.5</v>
      </c>
      <c r="M346" s="272">
        <v>1.1657599999999999</v>
      </c>
    </row>
    <row r="347" spans="1:13">
      <c r="A347" s="263">
        <v>337</v>
      </c>
      <c r="B347" s="272" t="s">
        <v>794</v>
      </c>
      <c r="C347" s="273">
        <v>36.450000000000003</v>
      </c>
      <c r="D347" s="274">
        <v>36.483333333333334</v>
      </c>
      <c r="E347" s="274">
        <v>36.266666666666666</v>
      </c>
      <c r="F347" s="274">
        <v>36.083333333333329</v>
      </c>
      <c r="G347" s="274">
        <v>35.86666666666666</v>
      </c>
      <c r="H347" s="274">
        <v>36.666666666666671</v>
      </c>
      <c r="I347" s="274">
        <v>36.88333333333334</v>
      </c>
      <c r="J347" s="274">
        <v>37.066666666666677</v>
      </c>
      <c r="K347" s="272">
        <v>36.700000000000003</v>
      </c>
      <c r="L347" s="272">
        <v>36.299999999999997</v>
      </c>
      <c r="M347" s="272">
        <v>5.4872800000000002</v>
      </c>
    </row>
    <row r="348" spans="1:13">
      <c r="A348" s="263">
        <v>338</v>
      </c>
      <c r="B348" s="272" t="s">
        <v>452</v>
      </c>
      <c r="C348" s="273">
        <v>1737.25</v>
      </c>
      <c r="D348" s="274">
        <v>1737.7166666666665</v>
      </c>
      <c r="E348" s="274">
        <v>1706.5333333333328</v>
      </c>
      <c r="F348" s="274">
        <v>1675.8166666666664</v>
      </c>
      <c r="G348" s="274">
        <v>1644.6333333333328</v>
      </c>
      <c r="H348" s="274">
        <v>1768.4333333333329</v>
      </c>
      <c r="I348" s="274">
        <v>1799.6166666666668</v>
      </c>
      <c r="J348" s="274">
        <v>1830.333333333333</v>
      </c>
      <c r="K348" s="272">
        <v>1768.9</v>
      </c>
      <c r="L348" s="272">
        <v>1707</v>
      </c>
      <c r="M348" s="272">
        <v>0.92956000000000005</v>
      </c>
    </row>
    <row r="349" spans="1:13">
      <c r="A349" s="263">
        <v>339</v>
      </c>
      <c r="B349" s="272" t="s">
        <v>793</v>
      </c>
      <c r="C349" s="273">
        <v>319.14999999999998</v>
      </c>
      <c r="D349" s="274">
        <v>322.0333333333333</v>
      </c>
      <c r="E349" s="274">
        <v>313.86666666666662</v>
      </c>
      <c r="F349" s="274">
        <v>308.58333333333331</v>
      </c>
      <c r="G349" s="274">
        <v>300.41666666666663</v>
      </c>
      <c r="H349" s="274">
        <v>327.31666666666661</v>
      </c>
      <c r="I349" s="274">
        <v>335.48333333333335</v>
      </c>
      <c r="J349" s="274">
        <v>340.76666666666659</v>
      </c>
      <c r="K349" s="272">
        <v>330.2</v>
      </c>
      <c r="L349" s="272">
        <v>316.75</v>
      </c>
      <c r="M349" s="272">
        <v>9.8696000000000002</v>
      </c>
    </row>
    <row r="350" spans="1:13">
      <c r="A350" s="263">
        <v>340</v>
      </c>
      <c r="B350" s="272" t="s">
        <v>266</v>
      </c>
      <c r="C350" s="273">
        <v>590</v>
      </c>
      <c r="D350" s="274">
        <v>582.66666666666663</v>
      </c>
      <c r="E350" s="274">
        <v>571.33333333333326</v>
      </c>
      <c r="F350" s="274">
        <v>552.66666666666663</v>
      </c>
      <c r="G350" s="274">
        <v>541.33333333333326</v>
      </c>
      <c r="H350" s="274">
        <v>601.33333333333326</v>
      </c>
      <c r="I350" s="274">
        <v>612.66666666666652</v>
      </c>
      <c r="J350" s="274">
        <v>631.33333333333326</v>
      </c>
      <c r="K350" s="272">
        <v>594</v>
      </c>
      <c r="L350" s="272">
        <v>564</v>
      </c>
      <c r="M350" s="272">
        <v>7.8245399999999998</v>
      </c>
    </row>
    <row r="351" spans="1:13">
      <c r="A351" s="263">
        <v>341</v>
      </c>
      <c r="B351" s="272" t="s">
        <v>155</v>
      </c>
      <c r="C351" s="273">
        <v>100</v>
      </c>
      <c r="D351" s="274">
        <v>100.36666666666667</v>
      </c>
      <c r="E351" s="274">
        <v>98.233333333333348</v>
      </c>
      <c r="F351" s="274">
        <v>96.466666666666669</v>
      </c>
      <c r="G351" s="274">
        <v>94.333333333333343</v>
      </c>
      <c r="H351" s="274">
        <v>102.13333333333335</v>
      </c>
      <c r="I351" s="274">
        <v>104.26666666666668</v>
      </c>
      <c r="J351" s="274">
        <v>106.03333333333336</v>
      </c>
      <c r="K351" s="272">
        <v>102.5</v>
      </c>
      <c r="L351" s="272">
        <v>98.6</v>
      </c>
      <c r="M351" s="272">
        <v>214.67230000000001</v>
      </c>
    </row>
    <row r="352" spans="1:13">
      <c r="A352" s="263">
        <v>342</v>
      </c>
      <c r="B352" s="272" t="s">
        <v>154</v>
      </c>
      <c r="C352" s="273">
        <v>119.9</v>
      </c>
      <c r="D352" s="274">
        <v>120.10000000000001</v>
      </c>
      <c r="E352" s="274">
        <v>119.30000000000001</v>
      </c>
      <c r="F352" s="274">
        <v>118.7</v>
      </c>
      <c r="G352" s="274">
        <v>117.9</v>
      </c>
      <c r="H352" s="274">
        <v>120.70000000000002</v>
      </c>
      <c r="I352" s="274">
        <v>121.5</v>
      </c>
      <c r="J352" s="274">
        <v>122.10000000000002</v>
      </c>
      <c r="K352" s="272">
        <v>120.9</v>
      </c>
      <c r="L352" s="272">
        <v>119.5</v>
      </c>
      <c r="M352" s="272">
        <v>9.2088699999999992</v>
      </c>
    </row>
    <row r="353" spans="1:13">
      <c r="A353" s="263">
        <v>343</v>
      </c>
      <c r="B353" s="272" t="s">
        <v>453</v>
      </c>
      <c r="C353" s="273">
        <v>74.45</v>
      </c>
      <c r="D353" s="274">
        <v>74.45</v>
      </c>
      <c r="E353" s="274">
        <v>73.5</v>
      </c>
      <c r="F353" s="274">
        <v>72.55</v>
      </c>
      <c r="G353" s="274">
        <v>71.599999999999994</v>
      </c>
      <c r="H353" s="274">
        <v>75.400000000000006</v>
      </c>
      <c r="I353" s="274">
        <v>76.350000000000023</v>
      </c>
      <c r="J353" s="274">
        <v>77.300000000000011</v>
      </c>
      <c r="K353" s="272">
        <v>75.400000000000006</v>
      </c>
      <c r="L353" s="272">
        <v>73.5</v>
      </c>
      <c r="M353" s="272">
        <v>0.21804000000000001</v>
      </c>
    </row>
    <row r="354" spans="1:13">
      <c r="A354" s="263">
        <v>344</v>
      </c>
      <c r="B354" s="272" t="s">
        <v>267</v>
      </c>
      <c r="C354" s="273">
        <v>3197.8</v>
      </c>
      <c r="D354" s="274">
        <v>3209.7333333333336</v>
      </c>
      <c r="E354" s="274">
        <v>3172.3166666666671</v>
      </c>
      <c r="F354" s="274">
        <v>3146.8333333333335</v>
      </c>
      <c r="G354" s="274">
        <v>3109.416666666667</v>
      </c>
      <c r="H354" s="274">
        <v>3235.2166666666672</v>
      </c>
      <c r="I354" s="274">
        <v>3272.6333333333332</v>
      </c>
      <c r="J354" s="274">
        <v>3298.1166666666672</v>
      </c>
      <c r="K354" s="272">
        <v>3247.15</v>
      </c>
      <c r="L354" s="272">
        <v>3184.25</v>
      </c>
      <c r="M354" s="272">
        <v>0.68171999999999999</v>
      </c>
    </row>
    <row r="355" spans="1:13">
      <c r="A355" s="263">
        <v>345</v>
      </c>
      <c r="B355" s="272" t="s">
        <v>454</v>
      </c>
      <c r="C355" s="273">
        <v>89.95</v>
      </c>
      <c r="D355" s="274">
        <v>90.066666666666663</v>
      </c>
      <c r="E355" s="274">
        <v>88.133333333333326</v>
      </c>
      <c r="F355" s="274">
        <v>86.316666666666663</v>
      </c>
      <c r="G355" s="274">
        <v>84.383333333333326</v>
      </c>
      <c r="H355" s="274">
        <v>91.883333333333326</v>
      </c>
      <c r="I355" s="274">
        <v>93.816666666666663</v>
      </c>
      <c r="J355" s="274">
        <v>95.633333333333326</v>
      </c>
      <c r="K355" s="272">
        <v>92</v>
      </c>
      <c r="L355" s="272">
        <v>88.25</v>
      </c>
      <c r="M355" s="272">
        <v>4.7587999999999999</v>
      </c>
    </row>
    <row r="356" spans="1:13">
      <c r="A356" s="263">
        <v>346</v>
      </c>
      <c r="B356" s="272" t="s">
        <v>455</v>
      </c>
      <c r="C356" s="273">
        <v>279.89999999999998</v>
      </c>
      <c r="D356" s="274">
        <v>280.65000000000003</v>
      </c>
      <c r="E356" s="274">
        <v>274.30000000000007</v>
      </c>
      <c r="F356" s="274">
        <v>268.70000000000005</v>
      </c>
      <c r="G356" s="274">
        <v>262.35000000000008</v>
      </c>
      <c r="H356" s="274">
        <v>286.25000000000006</v>
      </c>
      <c r="I356" s="274">
        <v>292.60000000000008</v>
      </c>
      <c r="J356" s="274">
        <v>298.20000000000005</v>
      </c>
      <c r="K356" s="272">
        <v>287</v>
      </c>
      <c r="L356" s="272">
        <v>275.05</v>
      </c>
      <c r="M356" s="272">
        <v>3.1654200000000001</v>
      </c>
    </row>
    <row r="357" spans="1:13">
      <c r="A357" s="263">
        <v>347</v>
      </c>
      <c r="B357" s="272" t="s">
        <v>456</v>
      </c>
      <c r="C357" s="273">
        <v>233.05</v>
      </c>
      <c r="D357" s="274">
        <v>234.66666666666666</v>
      </c>
      <c r="E357" s="274">
        <v>229.38333333333333</v>
      </c>
      <c r="F357" s="274">
        <v>225.71666666666667</v>
      </c>
      <c r="G357" s="274">
        <v>220.43333333333334</v>
      </c>
      <c r="H357" s="274">
        <v>238.33333333333331</v>
      </c>
      <c r="I357" s="274">
        <v>243.61666666666667</v>
      </c>
      <c r="J357" s="274">
        <v>247.2833333333333</v>
      </c>
      <c r="K357" s="272">
        <v>239.95</v>
      </c>
      <c r="L357" s="272">
        <v>231</v>
      </c>
      <c r="M357" s="272">
        <v>1.2421800000000001</v>
      </c>
    </row>
    <row r="358" spans="1:13">
      <c r="A358" s="263">
        <v>348</v>
      </c>
      <c r="B358" s="272" t="s">
        <v>268</v>
      </c>
      <c r="C358" s="273">
        <v>2229.5500000000002</v>
      </c>
      <c r="D358" s="274">
        <v>2224.7333333333336</v>
      </c>
      <c r="E358" s="274">
        <v>2207.8166666666671</v>
      </c>
      <c r="F358" s="274">
        <v>2186.0833333333335</v>
      </c>
      <c r="G358" s="274">
        <v>2169.166666666667</v>
      </c>
      <c r="H358" s="274">
        <v>2246.4666666666672</v>
      </c>
      <c r="I358" s="274">
        <v>2263.3833333333332</v>
      </c>
      <c r="J358" s="274">
        <v>2285.1166666666672</v>
      </c>
      <c r="K358" s="272">
        <v>2241.65</v>
      </c>
      <c r="L358" s="272">
        <v>2203</v>
      </c>
      <c r="M358" s="272">
        <v>1.50288</v>
      </c>
    </row>
    <row r="359" spans="1:13">
      <c r="A359" s="263">
        <v>349</v>
      </c>
      <c r="B359" s="272" t="s">
        <v>269</v>
      </c>
      <c r="C359" s="273">
        <v>357.05</v>
      </c>
      <c r="D359" s="274">
        <v>356.08333333333331</v>
      </c>
      <c r="E359" s="274">
        <v>352.11666666666662</v>
      </c>
      <c r="F359" s="274">
        <v>347.18333333333328</v>
      </c>
      <c r="G359" s="274">
        <v>343.21666666666658</v>
      </c>
      <c r="H359" s="274">
        <v>361.01666666666665</v>
      </c>
      <c r="I359" s="274">
        <v>364.98333333333335</v>
      </c>
      <c r="J359" s="274">
        <v>369.91666666666669</v>
      </c>
      <c r="K359" s="272">
        <v>360.05</v>
      </c>
      <c r="L359" s="272">
        <v>351.15</v>
      </c>
      <c r="M359" s="272">
        <v>1.34606</v>
      </c>
    </row>
    <row r="360" spans="1:13">
      <c r="A360" s="263">
        <v>350</v>
      </c>
      <c r="B360" s="272" t="s">
        <v>457</v>
      </c>
      <c r="C360" s="273">
        <v>263.85000000000002</v>
      </c>
      <c r="D360" s="274">
        <v>264.51666666666665</v>
      </c>
      <c r="E360" s="274">
        <v>259.0333333333333</v>
      </c>
      <c r="F360" s="274">
        <v>254.21666666666664</v>
      </c>
      <c r="G360" s="274">
        <v>248.73333333333329</v>
      </c>
      <c r="H360" s="274">
        <v>269.33333333333331</v>
      </c>
      <c r="I360" s="274">
        <v>274.81666666666666</v>
      </c>
      <c r="J360" s="274">
        <v>279.63333333333333</v>
      </c>
      <c r="K360" s="272">
        <v>270</v>
      </c>
      <c r="L360" s="272">
        <v>259.7</v>
      </c>
      <c r="M360" s="272">
        <v>14.33103</v>
      </c>
    </row>
    <row r="361" spans="1:13">
      <c r="A361" s="263">
        <v>351</v>
      </c>
      <c r="B361" s="272" t="s">
        <v>759</v>
      </c>
      <c r="C361" s="273">
        <v>465.8</v>
      </c>
      <c r="D361" s="274">
        <v>467.11666666666662</v>
      </c>
      <c r="E361" s="274">
        <v>447.73333333333323</v>
      </c>
      <c r="F361" s="274">
        <v>429.66666666666663</v>
      </c>
      <c r="G361" s="274">
        <v>410.28333333333325</v>
      </c>
      <c r="H361" s="274">
        <v>485.18333333333322</v>
      </c>
      <c r="I361" s="274">
        <v>504.56666666666655</v>
      </c>
      <c r="J361" s="274">
        <v>522.63333333333321</v>
      </c>
      <c r="K361" s="272">
        <v>486.5</v>
      </c>
      <c r="L361" s="272">
        <v>449.05</v>
      </c>
      <c r="M361" s="272">
        <v>3.45486</v>
      </c>
    </row>
    <row r="362" spans="1:13">
      <c r="A362" s="263">
        <v>352</v>
      </c>
      <c r="B362" s="272" t="s">
        <v>458</v>
      </c>
      <c r="C362" s="273">
        <v>64.650000000000006</v>
      </c>
      <c r="D362" s="274">
        <v>64.650000000000006</v>
      </c>
      <c r="E362" s="274">
        <v>63.650000000000006</v>
      </c>
      <c r="F362" s="274">
        <v>62.65</v>
      </c>
      <c r="G362" s="274">
        <v>61.65</v>
      </c>
      <c r="H362" s="274">
        <v>65.650000000000006</v>
      </c>
      <c r="I362" s="274">
        <v>66.650000000000006</v>
      </c>
      <c r="J362" s="274">
        <v>67.65000000000002</v>
      </c>
      <c r="K362" s="272">
        <v>65.650000000000006</v>
      </c>
      <c r="L362" s="272">
        <v>63.65</v>
      </c>
      <c r="M362" s="272">
        <v>21.150929999999999</v>
      </c>
    </row>
    <row r="363" spans="1:13">
      <c r="A363" s="263">
        <v>353</v>
      </c>
      <c r="B363" s="272" t="s">
        <v>163</v>
      </c>
      <c r="C363" s="273">
        <v>1498.8</v>
      </c>
      <c r="D363" s="274">
        <v>1504.5166666666667</v>
      </c>
      <c r="E363" s="274">
        <v>1484.2833333333333</v>
      </c>
      <c r="F363" s="274">
        <v>1469.7666666666667</v>
      </c>
      <c r="G363" s="274">
        <v>1449.5333333333333</v>
      </c>
      <c r="H363" s="274">
        <v>1519.0333333333333</v>
      </c>
      <c r="I363" s="274">
        <v>1539.2666666666664</v>
      </c>
      <c r="J363" s="274">
        <v>1553.7833333333333</v>
      </c>
      <c r="K363" s="272">
        <v>1524.75</v>
      </c>
      <c r="L363" s="272">
        <v>1490</v>
      </c>
      <c r="M363" s="272">
        <v>9.4905799999999996</v>
      </c>
    </row>
    <row r="364" spans="1:13">
      <c r="A364" s="263">
        <v>354</v>
      </c>
      <c r="B364" s="272" t="s">
        <v>156</v>
      </c>
      <c r="C364" s="273">
        <v>31933.7</v>
      </c>
      <c r="D364" s="274">
        <v>31313.116666666669</v>
      </c>
      <c r="E364" s="274">
        <v>30420.583333333336</v>
      </c>
      <c r="F364" s="274">
        <v>28907.466666666667</v>
      </c>
      <c r="G364" s="274">
        <v>28014.933333333334</v>
      </c>
      <c r="H364" s="274">
        <v>32826.233333333337</v>
      </c>
      <c r="I364" s="274">
        <v>33718.76666666667</v>
      </c>
      <c r="J364" s="274">
        <v>35231.883333333339</v>
      </c>
      <c r="K364" s="272">
        <v>32205.65</v>
      </c>
      <c r="L364" s="272">
        <v>29800</v>
      </c>
      <c r="M364" s="272">
        <v>1.70377</v>
      </c>
    </row>
    <row r="365" spans="1:13">
      <c r="A365" s="263">
        <v>355</v>
      </c>
      <c r="B365" s="272" t="s">
        <v>459</v>
      </c>
      <c r="C365" s="273">
        <v>1772.55</v>
      </c>
      <c r="D365" s="274">
        <v>1753.5166666666667</v>
      </c>
      <c r="E365" s="274">
        <v>1729.0333333333333</v>
      </c>
      <c r="F365" s="274">
        <v>1685.5166666666667</v>
      </c>
      <c r="G365" s="274">
        <v>1661.0333333333333</v>
      </c>
      <c r="H365" s="274">
        <v>1797.0333333333333</v>
      </c>
      <c r="I365" s="274">
        <v>1821.5166666666664</v>
      </c>
      <c r="J365" s="274">
        <v>1865.0333333333333</v>
      </c>
      <c r="K365" s="272">
        <v>1778</v>
      </c>
      <c r="L365" s="272">
        <v>1710</v>
      </c>
      <c r="M365" s="272">
        <v>0.97148999999999996</v>
      </c>
    </row>
    <row r="366" spans="1:13">
      <c r="A366" s="263">
        <v>356</v>
      </c>
      <c r="B366" s="272" t="s">
        <v>158</v>
      </c>
      <c r="C366" s="273">
        <v>240.9</v>
      </c>
      <c r="D366" s="274">
        <v>240.68333333333331</v>
      </c>
      <c r="E366" s="274">
        <v>237.36666666666662</v>
      </c>
      <c r="F366" s="274">
        <v>233.83333333333331</v>
      </c>
      <c r="G366" s="274">
        <v>230.51666666666662</v>
      </c>
      <c r="H366" s="274">
        <v>244.21666666666661</v>
      </c>
      <c r="I366" s="274">
        <v>247.53333333333327</v>
      </c>
      <c r="J366" s="274">
        <v>251.06666666666661</v>
      </c>
      <c r="K366" s="272">
        <v>244</v>
      </c>
      <c r="L366" s="272">
        <v>237.15</v>
      </c>
      <c r="M366" s="272">
        <v>54.49342</v>
      </c>
    </row>
    <row r="367" spans="1:13">
      <c r="A367" s="263">
        <v>357</v>
      </c>
      <c r="B367" s="272" t="s">
        <v>270</v>
      </c>
      <c r="C367" s="273">
        <v>4415.8</v>
      </c>
      <c r="D367" s="274">
        <v>4431.833333333333</v>
      </c>
      <c r="E367" s="274">
        <v>4383.9666666666662</v>
      </c>
      <c r="F367" s="274">
        <v>4352.1333333333332</v>
      </c>
      <c r="G367" s="274">
        <v>4304.2666666666664</v>
      </c>
      <c r="H367" s="274">
        <v>4463.6666666666661</v>
      </c>
      <c r="I367" s="274">
        <v>4511.5333333333328</v>
      </c>
      <c r="J367" s="274">
        <v>4543.3666666666659</v>
      </c>
      <c r="K367" s="272">
        <v>4479.7</v>
      </c>
      <c r="L367" s="272">
        <v>4400</v>
      </c>
      <c r="M367" s="272">
        <v>0.38385999999999998</v>
      </c>
    </row>
    <row r="368" spans="1:13">
      <c r="A368" s="263">
        <v>358</v>
      </c>
      <c r="B368" s="272" t="s">
        <v>460</v>
      </c>
      <c r="C368" s="273">
        <v>199</v>
      </c>
      <c r="D368" s="274">
        <v>200.96666666666667</v>
      </c>
      <c r="E368" s="274">
        <v>195.53333333333333</v>
      </c>
      <c r="F368" s="274">
        <v>192.06666666666666</v>
      </c>
      <c r="G368" s="274">
        <v>186.63333333333333</v>
      </c>
      <c r="H368" s="274">
        <v>204.43333333333334</v>
      </c>
      <c r="I368" s="274">
        <v>209.86666666666667</v>
      </c>
      <c r="J368" s="274">
        <v>213.33333333333334</v>
      </c>
      <c r="K368" s="272">
        <v>206.4</v>
      </c>
      <c r="L368" s="272">
        <v>197.5</v>
      </c>
      <c r="M368" s="272">
        <v>23.90898</v>
      </c>
    </row>
    <row r="369" spans="1:13">
      <c r="A369" s="263">
        <v>359</v>
      </c>
      <c r="B369" s="272" t="s">
        <v>461</v>
      </c>
      <c r="C369" s="273">
        <v>807.85</v>
      </c>
      <c r="D369" s="274">
        <v>807.73333333333323</v>
      </c>
      <c r="E369" s="274">
        <v>787.46666666666647</v>
      </c>
      <c r="F369" s="274">
        <v>767.08333333333326</v>
      </c>
      <c r="G369" s="274">
        <v>746.81666666666649</v>
      </c>
      <c r="H369" s="274">
        <v>828.11666666666645</v>
      </c>
      <c r="I369" s="274">
        <v>848.3833333333331</v>
      </c>
      <c r="J369" s="274">
        <v>868.76666666666642</v>
      </c>
      <c r="K369" s="272">
        <v>828</v>
      </c>
      <c r="L369" s="272">
        <v>787.35</v>
      </c>
      <c r="M369" s="272">
        <v>1.0640400000000001</v>
      </c>
    </row>
    <row r="370" spans="1:13">
      <c r="A370" s="263">
        <v>360</v>
      </c>
      <c r="B370" s="272" t="s">
        <v>160</v>
      </c>
      <c r="C370" s="273">
        <v>1757.15</v>
      </c>
      <c r="D370" s="274">
        <v>1760.7166666666665</v>
      </c>
      <c r="E370" s="274">
        <v>1739.4333333333329</v>
      </c>
      <c r="F370" s="274">
        <v>1721.7166666666665</v>
      </c>
      <c r="G370" s="274">
        <v>1700.4333333333329</v>
      </c>
      <c r="H370" s="274">
        <v>1778.4333333333329</v>
      </c>
      <c r="I370" s="274">
        <v>1799.7166666666662</v>
      </c>
      <c r="J370" s="274">
        <v>1817.4333333333329</v>
      </c>
      <c r="K370" s="272">
        <v>1782</v>
      </c>
      <c r="L370" s="272">
        <v>1743</v>
      </c>
      <c r="M370" s="272">
        <v>4.12296</v>
      </c>
    </row>
    <row r="371" spans="1:13">
      <c r="A371" s="263">
        <v>361</v>
      </c>
      <c r="B371" s="272" t="s">
        <v>157</v>
      </c>
      <c r="C371" s="273">
        <v>1621.05</v>
      </c>
      <c r="D371" s="274">
        <v>1614.1499999999999</v>
      </c>
      <c r="E371" s="274">
        <v>1588.9499999999998</v>
      </c>
      <c r="F371" s="274">
        <v>1556.85</v>
      </c>
      <c r="G371" s="274">
        <v>1531.6499999999999</v>
      </c>
      <c r="H371" s="274">
        <v>1646.2499999999998</v>
      </c>
      <c r="I371" s="274">
        <v>1671.45</v>
      </c>
      <c r="J371" s="274">
        <v>1703.5499999999997</v>
      </c>
      <c r="K371" s="272">
        <v>1639.35</v>
      </c>
      <c r="L371" s="272">
        <v>1582.05</v>
      </c>
      <c r="M371" s="272">
        <v>21.096260000000001</v>
      </c>
    </row>
    <row r="372" spans="1:13">
      <c r="A372" s="263">
        <v>362</v>
      </c>
      <c r="B372" s="272" t="s">
        <v>757</v>
      </c>
      <c r="C372" s="273">
        <v>563.25</v>
      </c>
      <c r="D372" s="274">
        <v>560.15</v>
      </c>
      <c r="E372" s="274">
        <v>553.29999999999995</v>
      </c>
      <c r="F372" s="274">
        <v>543.35</v>
      </c>
      <c r="G372" s="274">
        <v>536.5</v>
      </c>
      <c r="H372" s="274">
        <v>570.09999999999991</v>
      </c>
      <c r="I372" s="274">
        <v>576.95000000000005</v>
      </c>
      <c r="J372" s="274">
        <v>586.89999999999986</v>
      </c>
      <c r="K372" s="272">
        <v>567</v>
      </c>
      <c r="L372" s="272">
        <v>550.20000000000005</v>
      </c>
      <c r="M372" s="272">
        <v>0.88109999999999999</v>
      </c>
    </row>
    <row r="373" spans="1:13">
      <c r="A373" s="263">
        <v>363</v>
      </c>
      <c r="B373" s="272" t="s">
        <v>462</v>
      </c>
      <c r="C373" s="273">
        <v>1301.1500000000001</v>
      </c>
      <c r="D373" s="274">
        <v>1293.05</v>
      </c>
      <c r="E373" s="274">
        <v>1278.0999999999999</v>
      </c>
      <c r="F373" s="274">
        <v>1255.05</v>
      </c>
      <c r="G373" s="274">
        <v>1240.0999999999999</v>
      </c>
      <c r="H373" s="274">
        <v>1316.1</v>
      </c>
      <c r="I373" s="274">
        <v>1331.0500000000002</v>
      </c>
      <c r="J373" s="274">
        <v>1354.1</v>
      </c>
      <c r="K373" s="272">
        <v>1308</v>
      </c>
      <c r="L373" s="272">
        <v>1270</v>
      </c>
      <c r="M373" s="272">
        <v>2.5952799999999998</v>
      </c>
    </row>
    <row r="374" spans="1:13">
      <c r="A374" s="263">
        <v>364</v>
      </c>
      <c r="B374" s="272" t="s">
        <v>758</v>
      </c>
      <c r="C374" s="273">
        <v>883.5</v>
      </c>
      <c r="D374" s="274">
        <v>871.83333333333337</v>
      </c>
      <c r="E374" s="274">
        <v>851.66666666666674</v>
      </c>
      <c r="F374" s="274">
        <v>819.83333333333337</v>
      </c>
      <c r="G374" s="274">
        <v>799.66666666666674</v>
      </c>
      <c r="H374" s="274">
        <v>903.66666666666674</v>
      </c>
      <c r="I374" s="274">
        <v>923.83333333333348</v>
      </c>
      <c r="J374" s="274">
        <v>955.66666666666674</v>
      </c>
      <c r="K374" s="272">
        <v>892</v>
      </c>
      <c r="L374" s="272">
        <v>840</v>
      </c>
      <c r="M374" s="272">
        <v>31.39714</v>
      </c>
    </row>
    <row r="375" spans="1:13">
      <c r="A375" s="263">
        <v>365</v>
      </c>
      <c r="B375" s="272" t="s">
        <v>159</v>
      </c>
      <c r="C375" s="273">
        <v>127.15</v>
      </c>
      <c r="D375" s="274">
        <v>126.88333333333333</v>
      </c>
      <c r="E375" s="274">
        <v>125.51666666666665</v>
      </c>
      <c r="F375" s="274">
        <v>123.88333333333333</v>
      </c>
      <c r="G375" s="274">
        <v>122.51666666666665</v>
      </c>
      <c r="H375" s="274">
        <v>128.51666666666665</v>
      </c>
      <c r="I375" s="274">
        <v>129.88333333333333</v>
      </c>
      <c r="J375" s="274">
        <v>131.51666666666665</v>
      </c>
      <c r="K375" s="272">
        <v>128.25</v>
      </c>
      <c r="L375" s="272">
        <v>125.25</v>
      </c>
      <c r="M375" s="272">
        <v>79.311130000000006</v>
      </c>
    </row>
    <row r="376" spans="1:13">
      <c r="A376" s="263">
        <v>366</v>
      </c>
      <c r="B376" s="272" t="s">
        <v>162</v>
      </c>
      <c r="C376" s="273">
        <v>210.45</v>
      </c>
      <c r="D376" s="274">
        <v>210.48333333333335</v>
      </c>
      <c r="E376" s="274">
        <v>206.9666666666667</v>
      </c>
      <c r="F376" s="274">
        <v>203.48333333333335</v>
      </c>
      <c r="G376" s="274">
        <v>199.9666666666667</v>
      </c>
      <c r="H376" s="274">
        <v>213.9666666666667</v>
      </c>
      <c r="I376" s="274">
        <v>217.48333333333335</v>
      </c>
      <c r="J376" s="274">
        <v>220.9666666666667</v>
      </c>
      <c r="K376" s="272">
        <v>214</v>
      </c>
      <c r="L376" s="272">
        <v>207</v>
      </c>
      <c r="M376" s="272">
        <v>192.31530000000001</v>
      </c>
    </row>
    <row r="377" spans="1:13">
      <c r="A377" s="263">
        <v>367</v>
      </c>
      <c r="B377" s="272" t="s">
        <v>463</v>
      </c>
      <c r="C377" s="273">
        <v>128.65</v>
      </c>
      <c r="D377" s="274">
        <v>130.51666666666668</v>
      </c>
      <c r="E377" s="274">
        <v>126.13333333333335</v>
      </c>
      <c r="F377" s="274">
        <v>123.61666666666667</v>
      </c>
      <c r="G377" s="274">
        <v>119.23333333333335</v>
      </c>
      <c r="H377" s="274">
        <v>133.03333333333336</v>
      </c>
      <c r="I377" s="274">
        <v>137.41666666666669</v>
      </c>
      <c r="J377" s="274">
        <v>139.93333333333337</v>
      </c>
      <c r="K377" s="272">
        <v>134.9</v>
      </c>
      <c r="L377" s="272">
        <v>128</v>
      </c>
      <c r="M377" s="272">
        <v>15.197900000000001</v>
      </c>
    </row>
    <row r="378" spans="1:13">
      <c r="A378" s="263">
        <v>368</v>
      </c>
      <c r="B378" s="272" t="s">
        <v>271</v>
      </c>
      <c r="C378" s="273">
        <v>291.7</v>
      </c>
      <c r="D378" s="274">
        <v>288.56666666666666</v>
      </c>
      <c r="E378" s="274">
        <v>283.63333333333333</v>
      </c>
      <c r="F378" s="274">
        <v>275.56666666666666</v>
      </c>
      <c r="G378" s="274">
        <v>270.63333333333333</v>
      </c>
      <c r="H378" s="274">
        <v>296.63333333333333</v>
      </c>
      <c r="I378" s="274">
        <v>301.56666666666661</v>
      </c>
      <c r="J378" s="274">
        <v>309.63333333333333</v>
      </c>
      <c r="K378" s="272">
        <v>293.5</v>
      </c>
      <c r="L378" s="272">
        <v>280.5</v>
      </c>
      <c r="M378" s="272">
        <v>7.6288499999999999</v>
      </c>
    </row>
    <row r="379" spans="1:13">
      <c r="A379" s="263">
        <v>369</v>
      </c>
      <c r="B379" s="272" t="s">
        <v>464</v>
      </c>
      <c r="C379" s="273">
        <v>106.3</v>
      </c>
      <c r="D379" s="274">
        <v>104.5</v>
      </c>
      <c r="E379" s="274">
        <v>101.15</v>
      </c>
      <c r="F379" s="274">
        <v>96</v>
      </c>
      <c r="G379" s="274">
        <v>92.65</v>
      </c>
      <c r="H379" s="274">
        <v>109.65</v>
      </c>
      <c r="I379" s="274">
        <v>113</v>
      </c>
      <c r="J379" s="274">
        <v>118.15</v>
      </c>
      <c r="K379" s="272">
        <v>107.85</v>
      </c>
      <c r="L379" s="272">
        <v>99.35</v>
      </c>
      <c r="M379" s="272">
        <v>19.103999999999999</v>
      </c>
    </row>
    <row r="380" spans="1:13">
      <c r="A380" s="263">
        <v>370</v>
      </c>
      <c r="B380" s="272" t="s">
        <v>465</v>
      </c>
      <c r="C380" s="273">
        <v>7337.5</v>
      </c>
      <c r="D380" s="274">
        <v>7366.8166666666666</v>
      </c>
      <c r="E380" s="274">
        <v>7240.6833333333334</v>
      </c>
      <c r="F380" s="274">
        <v>7143.8666666666668</v>
      </c>
      <c r="G380" s="274">
        <v>7017.7333333333336</v>
      </c>
      <c r="H380" s="274">
        <v>7463.6333333333332</v>
      </c>
      <c r="I380" s="274">
        <v>7589.7666666666664</v>
      </c>
      <c r="J380" s="274">
        <v>7686.583333333333</v>
      </c>
      <c r="K380" s="272">
        <v>7492.95</v>
      </c>
      <c r="L380" s="272">
        <v>7270</v>
      </c>
      <c r="M380" s="272">
        <v>7.1499999999999994E-2</v>
      </c>
    </row>
    <row r="381" spans="1:13">
      <c r="A381" s="263">
        <v>371</v>
      </c>
      <c r="B381" s="272" t="s">
        <v>272</v>
      </c>
      <c r="C381" s="273">
        <v>12533.7</v>
      </c>
      <c r="D381" s="274">
        <v>12639.983333333332</v>
      </c>
      <c r="E381" s="274">
        <v>12394.716666666664</v>
      </c>
      <c r="F381" s="274">
        <v>12255.733333333332</v>
      </c>
      <c r="G381" s="274">
        <v>12010.466666666664</v>
      </c>
      <c r="H381" s="274">
        <v>12778.966666666664</v>
      </c>
      <c r="I381" s="274">
        <v>13024.23333333333</v>
      </c>
      <c r="J381" s="274">
        <v>13163.216666666664</v>
      </c>
      <c r="K381" s="272">
        <v>12885.25</v>
      </c>
      <c r="L381" s="272">
        <v>12501</v>
      </c>
      <c r="M381" s="272">
        <v>7.2959999999999997E-2</v>
      </c>
    </row>
    <row r="382" spans="1:13">
      <c r="A382" s="263">
        <v>372</v>
      </c>
      <c r="B382" s="272" t="s">
        <v>161</v>
      </c>
      <c r="C382" s="273">
        <v>39.450000000000003</v>
      </c>
      <c r="D382" s="274">
        <v>39.35</v>
      </c>
      <c r="E382" s="274">
        <v>38.75</v>
      </c>
      <c r="F382" s="274">
        <v>38.049999999999997</v>
      </c>
      <c r="G382" s="274">
        <v>37.449999999999996</v>
      </c>
      <c r="H382" s="274">
        <v>40.050000000000004</v>
      </c>
      <c r="I382" s="274">
        <v>40.650000000000013</v>
      </c>
      <c r="J382" s="274">
        <v>41.350000000000009</v>
      </c>
      <c r="K382" s="272">
        <v>39.950000000000003</v>
      </c>
      <c r="L382" s="272">
        <v>38.65</v>
      </c>
      <c r="M382" s="272">
        <v>2130.8132099999998</v>
      </c>
    </row>
    <row r="383" spans="1:13">
      <c r="A383" s="263">
        <v>373</v>
      </c>
      <c r="B383" s="272" t="s">
        <v>273</v>
      </c>
      <c r="C383" s="273">
        <v>706.95</v>
      </c>
      <c r="D383" s="274">
        <v>707.31666666666661</v>
      </c>
      <c r="E383" s="274">
        <v>696.63333333333321</v>
      </c>
      <c r="F383" s="274">
        <v>686.31666666666661</v>
      </c>
      <c r="G383" s="274">
        <v>675.63333333333321</v>
      </c>
      <c r="H383" s="274">
        <v>717.63333333333321</v>
      </c>
      <c r="I383" s="274">
        <v>728.31666666666661</v>
      </c>
      <c r="J383" s="274">
        <v>738.63333333333321</v>
      </c>
      <c r="K383" s="272">
        <v>718</v>
      </c>
      <c r="L383" s="272">
        <v>697</v>
      </c>
      <c r="M383" s="272">
        <v>3.14493</v>
      </c>
    </row>
    <row r="384" spans="1:13">
      <c r="A384" s="263">
        <v>374</v>
      </c>
      <c r="B384" s="272" t="s">
        <v>165</v>
      </c>
      <c r="C384" s="273">
        <v>243.05</v>
      </c>
      <c r="D384" s="274">
        <v>243.7166666666667</v>
      </c>
      <c r="E384" s="274">
        <v>238.63333333333338</v>
      </c>
      <c r="F384" s="274">
        <v>234.2166666666667</v>
      </c>
      <c r="G384" s="274">
        <v>229.13333333333338</v>
      </c>
      <c r="H384" s="274">
        <v>248.13333333333338</v>
      </c>
      <c r="I384" s="274">
        <v>253.2166666666667</v>
      </c>
      <c r="J384" s="274">
        <v>257.63333333333338</v>
      </c>
      <c r="K384" s="272">
        <v>248.8</v>
      </c>
      <c r="L384" s="272">
        <v>239.3</v>
      </c>
      <c r="M384" s="272">
        <v>158.82144</v>
      </c>
    </row>
    <row r="385" spans="1:13">
      <c r="A385" s="263">
        <v>375</v>
      </c>
      <c r="B385" s="272" t="s">
        <v>166</v>
      </c>
      <c r="C385" s="273">
        <v>146.80000000000001</v>
      </c>
      <c r="D385" s="274">
        <v>146.95000000000002</v>
      </c>
      <c r="E385" s="274">
        <v>145.25000000000003</v>
      </c>
      <c r="F385" s="274">
        <v>143.70000000000002</v>
      </c>
      <c r="G385" s="274">
        <v>142.00000000000003</v>
      </c>
      <c r="H385" s="274">
        <v>148.50000000000003</v>
      </c>
      <c r="I385" s="274">
        <v>150.20000000000002</v>
      </c>
      <c r="J385" s="274">
        <v>151.75000000000003</v>
      </c>
      <c r="K385" s="272">
        <v>148.65</v>
      </c>
      <c r="L385" s="272">
        <v>145.4</v>
      </c>
      <c r="M385" s="272">
        <v>39.969990000000003</v>
      </c>
    </row>
    <row r="386" spans="1:13">
      <c r="A386" s="263">
        <v>376</v>
      </c>
      <c r="B386" s="272" t="s">
        <v>466</v>
      </c>
      <c r="C386" s="273">
        <v>245.5</v>
      </c>
      <c r="D386" s="274">
        <v>248.83333333333334</v>
      </c>
      <c r="E386" s="274">
        <v>240.9666666666667</v>
      </c>
      <c r="F386" s="274">
        <v>236.43333333333337</v>
      </c>
      <c r="G386" s="274">
        <v>228.56666666666672</v>
      </c>
      <c r="H386" s="274">
        <v>253.36666666666667</v>
      </c>
      <c r="I386" s="274">
        <v>261.23333333333329</v>
      </c>
      <c r="J386" s="274">
        <v>265.76666666666665</v>
      </c>
      <c r="K386" s="272">
        <v>256.7</v>
      </c>
      <c r="L386" s="272">
        <v>244.3</v>
      </c>
      <c r="M386" s="272">
        <v>13.99508</v>
      </c>
    </row>
    <row r="387" spans="1:13">
      <c r="A387" s="263">
        <v>377</v>
      </c>
      <c r="B387" s="272" t="s">
        <v>467</v>
      </c>
      <c r="C387" s="273">
        <v>521.25</v>
      </c>
      <c r="D387" s="274">
        <v>521.68333333333328</v>
      </c>
      <c r="E387" s="274">
        <v>515.76666666666654</v>
      </c>
      <c r="F387" s="274">
        <v>510.2833333333333</v>
      </c>
      <c r="G387" s="274">
        <v>504.36666666666656</v>
      </c>
      <c r="H387" s="274">
        <v>527.16666666666652</v>
      </c>
      <c r="I387" s="274">
        <v>533.08333333333326</v>
      </c>
      <c r="J387" s="274">
        <v>538.56666666666649</v>
      </c>
      <c r="K387" s="272">
        <v>527.6</v>
      </c>
      <c r="L387" s="272">
        <v>516.20000000000005</v>
      </c>
      <c r="M387" s="272">
        <v>4.91493</v>
      </c>
    </row>
    <row r="388" spans="1:13">
      <c r="A388" s="263">
        <v>378</v>
      </c>
      <c r="B388" s="272" t="s">
        <v>468</v>
      </c>
      <c r="C388" s="273">
        <v>30.6</v>
      </c>
      <c r="D388" s="274">
        <v>30.783333333333331</v>
      </c>
      <c r="E388" s="274">
        <v>30.116666666666664</v>
      </c>
      <c r="F388" s="274">
        <v>29.633333333333333</v>
      </c>
      <c r="G388" s="274">
        <v>28.966666666666665</v>
      </c>
      <c r="H388" s="274">
        <v>31.266666666666662</v>
      </c>
      <c r="I388" s="274">
        <v>31.933333333333334</v>
      </c>
      <c r="J388" s="274">
        <v>32.416666666666657</v>
      </c>
      <c r="K388" s="272">
        <v>31.45</v>
      </c>
      <c r="L388" s="272">
        <v>30.3</v>
      </c>
      <c r="M388" s="272">
        <v>50.018340000000002</v>
      </c>
    </row>
    <row r="389" spans="1:13">
      <c r="A389" s="263">
        <v>379</v>
      </c>
      <c r="B389" s="272" t="s">
        <v>469</v>
      </c>
      <c r="C389" s="273">
        <v>134.4</v>
      </c>
      <c r="D389" s="274">
        <v>134.91666666666666</v>
      </c>
      <c r="E389" s="274">
        <v>132.33333333333331</v>
      </c>
      <c r="F389" s="274">
        <v>130.26666666666665</v>
      </c>
      <c r="G389" s="274">
        <v>127.68333333333331</v>
      </c>
      <c r="H389" s="274">
        <v>136.98333333333332</v>
      </c>
      <c r="I389" s="274">
        <v>139.56666666666663</v>
      </c>
      <c r="J389" s="274">
        <v>141.63333333333333</v>
      </c>
      <c r="K389" s="272">
        <v>137.5</v>
      </c>
      <c r="L389" s="272">
        <v>132.85</v>
      </c>
      <c r="M389" s="272">
        <v>15.92506</v>
      </c>
    </row>
    <row r="390" spans="1:13">
      <c r="A390" s="263">
        <v>380</v>
      </c>
      <c r="B390" s="272" t="s">
        <v>274</v>
      </c>
      <c r="C390" s="273">
        <v>483.05</v>
      </c>
      <c r="D390" s="274">
        <v>485.31666666666666</v>
      </c>
      <c r="E390" s="274">
        <v>480.73333333333335</v>
      </c>
      <c r="F390" s="274">
        <v>478.41666666666669</v>
      </c>
      <c r="G390" s="274">
        <v>473.83333333333337</v>
      </c>
      <c r="H390" s="274">
        <v>487.63333333333333</v>
      </c>
      <c r="I390" s="274">
        <v>492.2166666666667</v>
      </c>
      <c r="J390" s="274">
        <v>494.5333333333333</v>
      </c>
      <c r="K390" s="272">
        <v>489.9</v>
      </c>
      <c r="L390" s="272">
        <v>483</v>
      </c>
      <c r="M390" s="272">
        <v>5.2403700000000004</v>
      </c>
    </row>
    <row r="391" spans="1:13">
      <c r="A391" s="263">
        <v>381</v>
      </c>
      <c r="B391" s="272" t="s">
        <v>470</v>
      </c>
      <c r="C391" s="273">
        <v>266.89999999999998</v>
      </c>
      <c r="D391" s="274">
        <v>267.43333333333334</v>
      </c>
      <c r="E391" s="274">
        <v>264.4666666666667</v>
      </c>
      <c r="F391" s="274">
        <v>262.03333333333336</v>
      </c>
      <c r="G391" s="274">
        <v>259.06666666666672</v>
      </c>
      <c r="H391" s="274">
        <v>269.86666666666667</v>
      </c>
      <c r="I391" s="274">
        <v>272.83333333333326</v>
      </c>
      <c r="J391" s="274">
        <v>275.26666666666665</v>
      </c>
      <c r="K391" s="272">
        <v>270.39999999999998</v>
      </c>
      <c r="L391" s="272">
        <v>265</v>
      </c>
      <c r="M391" s="272">
        <v>2.6358000000000001</v>
      </c>
    </row>
    <row r="392" spans="1:13">
      <c r="A392" s="263">
        <v>382</v>
      </c>
      <c r="B392" s="272" t="s">
        <v>471</v>
      </c>
      <c r="C392" s="273">
        <v>53.45</v>
      </c>
      <c r="D392" s="274">
        <v>53.616666666666667</v>
      </c>
      <c r="E392" s="274">
        <v>52.933333333333337</v>
      </c>
      <c r="F392" s="274">
        <v>52.416666666666671</v>
      </c>
      <c r="G392" s="274">
        <v>51.733333333333341</v>
      </c>
      <c r="H392" s="274">
        <v>54.133333333333333</v>
      </c>
      <c r="I392" s="274">
        <v>54.816666666666656</v>
      </c>
      <c r="J392" s="274">
        <v>55.333333333333329</v>
      </c>
      <c r="K392" s="272">
        <v>54.3</v>
      </c>
      <c r="L392" s="272">
        <v>53.1</v>
      </c>
      <c r="M392" s="272">
        <v>16.319990000000001</v>
      </c>
    </row>
    <row r="393" spans="1:13">
      <c r="A393" s="263">
        <v>383</v>
      </c>
      <c r="B393" s="272" t="s">
        <v>472</v>
      </c>
      <c r="C393" s="273">
        <v>1616.9</v>
      </c>
      <c r="D393" s="274">
        <v>1624.5166666666667</v>
      </c>
      <c r="E393" s="274">
        <v>1592.3833333333332</v>
      </c>
      <c r="F393" s="274">
        <v>1567.8666666666666</v>
      </c>
      <c r="G393" s="274">
        <v>1535.7333333333331</v>
      </c>
      <c r="H393" s="274">
        <v>1649.0333333333333</v>
      </c>
      <c r="I393" s="274">
        <v>1681.166666666667</v>
      </c>
      <c r="J393" s="274">
        <v>1705.6833333333334</v>
      </c>
      <c r="K393" s="272">
        <v>1656.65</v>
      </c>
      <c r="L393" s="272">
        <v>1600</v>
      </c>
      <c r="M393" s="272">
        <v>0.11132</v>
      </c>
    </row>
    <row r="394" spans="1:13">
      <c r="A394" s="263">
        <v>384</v>
      </c>
      <c r="B394" s="272" t="s">
        <v>473</v>
      </c>
      <c r="C394" s="273">
        <v>334.65</v>
      </c>
      <c r="D394" s="274">
        <v>334.15000000000003</v>
      </c>
      <c r="E394" s="274">
        <v>328.50000000000006</v>
      </c>
      <c r="F394" s="274">
        <v>322.35000000000002</v>
      </c>
      <c r="G394" s="274">
        <v>316.70000000000005</v>
      </c>
      <c r="H394" s="274">
        <v>340.30000000000007</v>
      </c>
      <c r="I394" s="274">
        <v>345.95000000000005</v>
      </c>
      <c r="J394" s="274">
        <v>352.10000000000008</v>
      </c>
      <c r="K394" s="272">
        <v>339.8</v>
      </c>
      <c r="L394" s="272">
        <v>328</v>
      </c>
      <c r="M394" s="272">
        <v>15.240740000000001</v>
      </c>
    </row>
    <row r="395" spans="1:13">
      <c r="A395" s="263">
        <v>385</v>
      </c>
      <c r="B395" s="272" t="s">
        <v>474</v>
      </c>
      <c r="C395" s="273">
        <v>162.1</v>
      </c>
      <c r="D395" s="274">
        <v>161</v>
      </c>
      <c r="E395" s="274">
        <v>158.1</v>
      </c>
      <c r="F395" s="274">
        <v>154.1</v>
      </c>
      <c r="G395" s="274">
        <v>151.19999999999999</v>
      </c>
      <c r="H395" s="274">
        <v>165</v>
      </c>
      <c r="I395" s="274">
        <v>167.89999999999998</v>
      </c>
      <c r="J395" s="274">
        <v>171.9</v>
      </c>
      <c r="K395" s="272">
        <v>163.9</v>
      </c>
      <c r="L395" s="272">
        <v>157</v>
      </c>
      <c r="M395" s="272">
        <v>3.6290300000000002</v>
      </c>
    </row>
    <row r="396" spans="1:13">
      <c r="A396" s="263">
        <v>386</v>
      </c>
      <c r="B396" s="272" t="s">
        <v>475</v>
      </c>
      <c r="C396" s="273">
        <v>893.9</v>
      </c>
      <c r="D396" s="274">
        <v>889.63333333333333</v>
      </c>
      <c r="E396" s="274">
        <v>881.36666666666667</v>
      </c>
      <c r="F396" s="274">
        <v>868.83333333333337</v>
      </c>
      <c r="G396" s="274">
        <v>860.56666666666672</v>
      </c>
      <c r="H396" s="274">
        <v>902.16666666666663</v>
      </c>
      <c r="I396" s="274">
        <v>910.43333333333328</v>
      </c>
      <c r="J396" s="274">
        <v>922.96666666666658</v>
      </c>
      <c r="K396" s="272">
        <v>897.9</v>
      </c>
      <c r="L396" s="272">
        <v>877.1</v>
      </c>
      <c r="M396" s="272">
        <v>2.3753799999999998</v>
      </c>
    </row>
    <row r="397" spans="1:13">
      <c r="A397" s="263">
        <v>387</v>
      </c>
      <c r="B397" s="272" t="s">
        <v>167</v>
      </c>
      <c r="C397" s="273">
        <v>1974.3</v>
      </c>
      <c r="D397" s="274">
        <v>1962.1166666666668</v>
      </c>
      <c r="E397" s="274">
        <v>1939.4833333333336</v>
      </c>
      <c r="F397" s="274">
        <v>1904.6666666666667</v>
      </c>
      <c r="G397" s="274">
        <v>1882.0333333333335</v>
      </c>
      <c r="H397" s="274">
        <v>1996.9333333333336</v>
      </c>
      <c r="I397" s="274">
        <v>2019.5666666666668</v>
      </c>
      <c r="J397" s="274">
        <v>2054.3833333333337</v>
      </c>
      <c r="K397" s="272">
        <v>1984.75</v>
      </c>
      <c r="L397" s="272">
        <v>1927.3</v>
      </c>
      <c r="M397" s="272">
        <v>97.995599999999996</v>
      </c>
    </row>
    <row r="398" spans="1:13">
      <c r="A398" s="263">
        <v>388</v>
      </c>
      <c r="B398" s="272" t="s">
        <v>818</v>
      </c>
      <c r="C398" s="273">
        <v>1024.3499999999999</v>
      </c>
      <c r="D398" s="274">
        <v>1018.1</v>
      </c>
      <c r="E398" s="274">
        <v>1005.2</v>
      </c>
      <c r="F398" s="274">
        <v>986.05000000000007</v>
      </c>
      <c r="G398" s="274">
        <v>973.15000000000009</v>
      </c>
      <c r="H398" s="274">
        <v>1037.25</v>
      </c>
      <c r="I398" s="274">
        <v>1050.1499999999999</v>
      </c>
      <c r="J398" s="274">
        <v>1069.3</v>
      </c>
      <c r="K398" s="272">
        <v>1031</v>
      </c>
      <c r="L398" s="272">
        <v>998.95</v>
      </c>
      <c r="M398" s="272">
        <v>10.22092</v>
      </c>
    </row>
    <row r="399" spans="1:13">
      <c r="A399" s="263">
        <v>389</v>
      </c>
      <c r="B399" s="272" t="s">
        <v>275</v>
      </c>
      <c r="C399" s="273">
        <v>911.35</v>
      </c>
      <c r="D399" s="274">
        <v>906.86666666666667</v>
      </c>
      <c r="E399" s="274">
        <v>898.48333333333335</v>
      </c>
      <c r="F399" s="274">
        <v>885.61666666666667</v>
      </c>
      <c r="G399" s="274">
        <v>877.23333333333335</v>
      </c>
      <c r="H399" s="274">
        <v>919.73333333333335</v>
      </c>
      <c r="I399" s="274">
        <v>928.11666666666679</v>
      </c>
      <c r="J399" s="274">
        <v>940.98333333333335</v>
      </c>
      <c r="K399" s="272">
        <v>915.25</v>
      </c>
      <c r="L399" s="272">
        <v>894</v>
      </c>
      <c r="M399" s="272">
        <v>49.932090000000002</v>
      </c>
    </row>
    <row r="400" spans="1:13">
      <c r="A400" s="263">
        <v>390</v>
      </c>
      <c r="B400" s="272" t="s">
        <v>477</v>
      </c>
      <c r="C400" s="273">
        <v>26.55</v>
      </c>
      <c r="D400" s="274">
        <v>26.516666666666666</v>
      </c>
      <c r="E400" s="274">
        <v>26.333333333333332</v>
      </c>
      <c r="F400" s="274">
        <v>26.116666666666667</v>
      </c>
      <c r="G400" s="274">
        <v>25.933333333333334</v>
      </c>
      <c r="H400" s="274">
        <v>26.733333333333331</v>
      </c>
      <c r="I400" s="274">
        <v>26.916666666666668</v>
      </c>
      <c r="J400" s="274">
        <v>27.133333333333329</v>
      </c>
      <c r="K400" s="272">
        <v>26.7</v>
      </c>
      <c r="L400" s="272">
        <v>26.3</v>
      </c>
      <c r="M400" s="272">
        <v>13.047929999999999</v>
      </c>
    </row>
    <row r="401" spans="1:13">
      <c r="A401" s="263">
        <v>391</v>
      </c>
      <c r="B401" s="272" t="s">
        <v>478</v>
      </c>
      <c r="C401" s="273">
        <v>2388.15</v>
      </c>
      <c r="D401" s="274">
        <v>2372.15</v>
      </c>
      <c r="E401" s="274">
        <v>2320.3500000000004</v>
      </c>
      <c r="F401" s="274">
        <v>2252.5500000000002</v>
      </c>
      <c r="G401" s="274">
        <v>2200.7500000000005</v>
      </c>
      <c r="H401" s="274">
        <v>2439.9500000000003</v>
      </c>
      <c r="I401" s="274">
        <v>2491.7500000000005</v>
      </c>
      <c r="J401" s="274">
        <v>2559.5500000000002</v>
      </c>
      <c r="K401" s="272">
        <v>2423.9499999999998</v>
      </c>
      <c r="L401" s="272">
        <v>2304.35</v>
      </c>
      <c r="M401" s="272">
        <v>1.69577</v>
      </c>
    </row>
    <row r="402" spans="1:13">
      <c r="A402" s="263">
        <v>392</v>
      </c>
      <c r="B402" s="272" t="s">
        <v>172</v>
      </c>
      <c r="C402" s="273">
        <v>5535.1</v>
      </c>
      <c r="D402" s="274">
        <v>5540.3666666666659</v>
      </c>
      <c r="E402" s="274">
        <v>5484.7333333333318</v>
      </c>
      <c r="F402" s="274">
        <v>5434.3666666666659</v>
      </c>
      <c r="G402" s="274">
        <v>5378.7333333333318</v>
      </c>
      <c r="H402" s="274">
        <v>5590.7333333333318</v>
      </c>
      <c r="I402" s="274">
        <v>5646.366666666665</v>
      </c>
      <c r="J402" s="274">
        <v>5696.7333333333318</v>
      </c>
      <c r="K402" s="272">
        <v>5596</v>
      </c>
      <c r="L402" s="272">
        <v>5490</v>
      </c>
      <c r="M402" s="272">
        <v>1.5644800000000001</v>
      </c>
    </row>
    <row r="403" spans="1:13">
      <c r="A403" s="263">
        <v>393</v>
      </c>
      <c r="B403" s="272" t="s">
        <v>479</v>
      </c>
      <c r="C403" s="273">
        <v>7801</v>
      </c>
      <c r="D403" s="274">
        <v>7863.3499999999995</v>
      </c>
      <c r="E403" s="274">
        <v>7727.6999999999989</v>
      </c>
      <c r="F403" s="274">
        <v>7654.4</v>
      </c>
      <c r="G403" s="274">
        <v>7518.7499999999991</v>
      </c>
      <c r="H403" s="274">
        <v>7936.6499999999987</v>
      </c>
      <c r="I403" s="274">
        <v>8072.2999999999984</v>
      </c>
      <c r="J403" s="274">
        <v>8145.5999999999985</v>
      </c>
      <c r="K403" s="272">
        <v>7999</v>
      </c>
      <c r="L403" s="272">
        <v>7790.05</v>
      </c>
      <c r="M403" s="272">
        <v>0.50585999999999998</v>
      </c>
    </row>
    <row r="404" spans="1:13">
      <c r="A404" s="263">
        <v>394</v>
      </c>
      <c r="B404" s="272" t="s">
        <v>480</v>
      </c>
      <c r="C404" s="273">
        <v>4940.7</v>
      </c>
      <c r="D404" s="274">
        <v>4941.1833333333334</v>
      </c>
      <c r="E404" s="274">
        <v>4882.2166666666672</v>
      </c>
      <c r="F404" s="274">
        <v>4823.7333333333336</v>
      </c>
      <c r="G404" s="274">
        <v>4764.7666666666673</v>
      </c>
      <c r="H404" s="274">
        <v>4999.666666666667</v>
      </c>
      <c r="I404" s="274">
        <v>5058.6333333333323</v>
      </c>
      <c r="J404" s="274">
        <v>5117.1166666666668</v>
      </c>
      <c r="K404" s="272">
        <v>5000.1499999999996</v>
      </c>
      <c r="L404" s="272">
        <v>4882.7</v>
      </c>
      <c r="M404" s="272">
        <v>0.18059</v>
      </c>
    </row>
    <row r="405" spans="1:13">
      <c r="A405" s="263">
        <v>395</v>
      </c>
      <c r="B405" s="272" t="s">
        <v>760</v>
      </c>
      <c r="C405" s="273">
        <v>105.1</v>
      </c>
      <c r="D405" s="274">
        <v>105.83333333333333</v>
      </c>
      <c r="E405" s="274">
        <v>101.81666666666666</v>
      </c>
      <c r="F405" s="274">
        <v>98.533333333333331</v>
      </c>
      <c r="G405" s="274">
        <v>94.516666666666666</v>
      </c>
      <c r="H405" s="274">
        <v>109.11666666666666</v>
      </c>
      <c r="I405" s="274">
        <v>113.13333333333334</v>
      </c>
      <c r="J405" s="274">
        <v>116.41666666666666</v>
      </c>
      <c r="K405" s="272">
        <v>109.85</v>
      </c>
      <c r="L405" s="272">
        <v>102.55</v>
      </c>
      <c r="M405" s="272">
        <v>9.9847000000000001</v>
      </c>
    </row>
    <row r="406" spans="1:13">
      <c r="A406" s="263">
        <v>396</v>
      </c>
      <c r="B406" s="272" t="s">
        <v>481</v>
      </c>
      <c r="C406" s="273">
        <v>409.55</v>
      </c>
      <c r="D406" s="274">
        <v>412.76666666666671</v>
      </c>
      <c r="E406" s="274">
        <v>401.88333333333344</v>
      </c>
      <c r="F406" s="274">
        <v>394.21666666666675</v>
      </c>
      <c r="G406" s="274">
        <v>383.33333333333348</v>
      </c>
      <c r="H406" s="274">
        <v>420.43333333333339</v>
      </c>
      <c r="I406" s="274">
        <v>431.31666666666672</v>
      </c>
      <c r="J406" s="274">
        <v>438.98333333333335</v>
      </c>
      <c r="K406" s="272">
        <v>423.65</v>
      </c>
      <c r="L406" s="272">
        <v>405.1</v>
      </c>
      <c r="M406" s="272">
        <v>1.44157</v>
      </c>
    </row>
    <row r="407" spans="1:13">
      <c r="A407" s="263">
        <v>397</v>
      </c>
      <c r="B407" s="272" t="s">
        <v>762</v>
      </c>
      <c r="C407" s="273">
        <v>246.7</v>
      </c>
      <c r="D407" s="274">
        <v>250.4</v>
      </c>
      <c r="E407" s="274">
        <v>235.8</v>
      </c>
      <c r="F407" s="274">
        <v>224.9</v>
      </c>
      <c r="G407" s="274">
        <v>210.3</v>
      </c>
      <c r="H407" s="274">
        <v>261.3</v>
      </c>
      <c r="I407" s="274">
        <v>275.89999999999998</v>
      </c>
      <c r="J407" s="274">
        <v>286.8</v>
      </c>
      <c r="K407" s="272">
        <v>265</v>
      </c>
      <c r="L407" s="272">
        <v>239.5</v>
      </c>
      <c r="M407" s="272">
        <v>22.18571</v>
      </c>
    </row>
    <row r="408" spans="1:13">
      <c r="A408" s="263">
        <v>398</v>
      </c>
      <c r="B408" s="272" t="s">
        <v>482</v>
      </c>
      <c r="C408" s="273">
        <v>2054.5500000000002</v>
      </c>
      <c r="D408" s="274">
        <v>2059.5833333333335</v>
      </c>
      <c r="E408" s="274">
        <v>2034.1166666666668</v>
      </c>
      <c r="F408" s="274">
        <v>2013.6833333333334</v>
      </c>
      <c r="G408" s="274">
        <v>1988.2166666666667</v>
      </c>
      <c r="H408" s="274">
        <v>2080.0166666666669</v>
      </c>
      <c r="I408" s="274">
        <v>2105.4833333333331</v>
      </c>
      <c r="J408" s="274">
        <v>2125.916666666667</v>
      </c>
      <c r="K408" s="272">
        <v>2085.0500000000002</v>
      </c>
      <c r="L408" s="272">
        <v>2039.15</v>
      </c>
      <c r="M408" s="272">
        <v>0.27198</v>
      </c>
    </row>
    <row r="409" spans="1:13">
      <c r="A409" s="263">
        <v>399</v>
      </c>
      <c r="B409" s="272" t="s">
        <v>483</v>
      </c>
      <c r="C409" s="273">
        <v>431.1</v>
      </c>
      <c r="D409" s="274">
        <v>430.0333333333333</v>
      </c>
      <c r="E409" s="274">
        <v>426.06666666666661</v>
      </c>
      <c r="F409" s="274">
        <v>421.0333333333333</v>
      </c>
      <c r="G409" s="274">
        <v>417.06666666666661</v>
      </c>
      <c r="H409" s="274">
        <v>435.06666666666661</v>
      </c>
      <c r="I409" s="274">
        <v>439.0333333333333</v>
      </c>
      <c r="J409" s="274">
        <v>444.06666666666661</v>
      </c>
      <c r="K409" s="272">
        <v>434</v>
      </c>
      <c r="L409" s="272">
        <v>425</v>
      </c>
      <c r="M409" s="272">
        <v>0.87641999999999998</v>
      </c>
    </row>
    <row r="410" spans="1:13">
      <c r="A410" s="263">
        <v>400</v>
      </c>
      <c r="B410" s="272" t="s">
        <v>761</v>
      </c>
      <c r="C410" s="273">
        <v>84.75</v>
      </c>
      <c r="D410" s="274">
        <v>85.233333333333334</v>
      </c>
      <c r="E410" s="274">
        <v>83.866666666666674</v>
      </c>
      <c r="F410" s="274">
        <v>82.983333333333334</v>
      </c>
      <c r="G410" s="274">
        <v>81.616666666666674</v>
      </c>
      <c r="H410" s="274">
        <v>86.116666666666674</v>
      </c>
      <c r="I410" s="274">
        <v>87.48333333333332</v>
      </c>
      <c r="J410" s="274">
        <v>88.366666666666674</v>
      </c>
      <c r="K410" s="272">
        <v>86.6</v>
      </c>
      <c r="L410" s="272">
        <v>84.35</v>
      </c>
      <c r="M410" s="272">
        <v>14.83211</v>
      </c>
    </row>
    <row r="411" spans="1:13">
      <c r="A411" s="263">
        <v>401</v>
      </c>
      <c r="B411" s="272" t="s">
        <v>484</v>
      </c>
      <c r="C411" s="273">
        <v>198.3</v>
      </c>
      <c r="D411" s="274">
        <v>199.26666666666665</v>
      </c>
      <c r="E411" s="274">
        <v>196.5333333333333</v>
      </c>
      <c r="F411" s="274">
        <v>194.76666666666665</v>
      </c>
      <c r="G411" s="274">
        <v>192.0333333333333</v>
      </c>
      <c r="H411" s="274">
        <v>201.0333333333333</v>
      </c>
      <c r="I411" s="274">
        <v>203.76666666666665</v>
      </c>
      <c r="J411" s="274">
        <v>205.5333333333333</v>
      </c>
      <c r="K411" s="272">
        <v>202</v>
      </c>
      <c r="L411" s="272">
        <v>197.5</v>
      </c>
      <c r="M411" s="272">
        <v>0.79274999999999995</v>
      </c>
    </row>
    <row r="412" spans="1:13">
      <c r="A412" s="263">
        <v>402</v>
      </c>
      <c r="B412" s="272" t="s">
        <v>170</v>
      </c>
      <c r="C412" s="273">
        <v>28293.75</v>
      </c>
      <c r="D412" s="274">
        <v>28247.600000000002</v>
      </c>
      <c r="E412" s="274">
        <v>27899.200000000004</v>
      </c>
      <c r="F412" s="274">
        <v>27504.65</v>
      </c>
      <c r="G412" s="274">
        <v>27156.250000000004</v>
      </c>
      <c r="H412" s="274">
        <v>28642.150000000005</v>
      </c>
      <c r="I412" s="274">
        <v>28990.550000000007</v>
      </c>
      <c r="J412" s="274">
        <v>29385.100000000006</v>
      </c>
      <c r="K412" s="272">
        <v>28596</v>
      </c>
      <c r="L412" s="272">
        <v>27853.05</v>
      </c>
      <c r="M412" s="272">
        <v>0.86563999999999997</v>
      </c>
    </row>
    <row r="413" spans="1:13">
      <c r="A413" s="263">
        <v>403</v>
      </c>
      <c r="B413" s="272" t="s">
        <v>485</v>
      </c>
      <c r="C413" s="273">
        <v>1478.85</v>
      </c>
      <c r="D413" s="274">
        <v>1491.3</v>
      </c>
      <c r="E413" s="274">
        <v>1452.75</v>
      </c>
      <c r="F413" s="274">
        <v>1426.65</v>
      </c>
      <c r="G413" s="274">
        <v>1388.1000000000001</v>
      </c>
      <c r="H413" s="274">
        <v>1517.3999999999999</v>
      </c>
      <c r="I413" s="274">
        <v>1555.9499999999996</v>
      </c>
      <c r="J413" s="274">
        <v>1582.0499999999997</v>
      </c>
      <c r="K413" s="272">
        <v>1529.85</v>
      </c>
      <c r="L413" s="272">
        <v>1465.2</v>
      </c>
      <c r="M413" s="272">
        <v>0.27715000000000001</v>
      </c>
    </row>
    <row r="414" spans="1:13">
      <c r="A414" s="263">
        <v>404</v>
      </c>
      <c r="B414" s="272" t="s">
        <v>173</v>
      </c>
      <c r="C414" s="273">
        <v>1428.1</v>
      </c>
      <c r="D414" s="274">
        <v>1424.9666666666665</v>
      </c>
      <c r="E414" s="274">
        <v>1393.9333333333329</v>
      </c>
      <c r="F414" s="274">
        <v>1359.7666666666664</v>
      </c>
      <c r="G414" s="274">
        <v>1328.7333333333329</v>
      </c>
      <c r="H414" s="274">
        <v>1459.133333333333</v>
      </c>
      <c r="I414" s="274">
        <v>1490.1666666666663</v>
      </c>
      <c r="J414" s="274">
        <v>1524.333333333333</v>
      </c>
      <c r="K414" s="272">
        <v>1456</v>
      </c>
      <c r="L414" s="272">
        <v>1390.8</v>
      </c>
      <c r="M414" s="272">
        <v>38.163350000000001</v>
      </c>
    </row>
    <row r="415" spans="1:13">
      <c r="A415" s="263">
        <v>405</v>
      </c>
      <c r="B415" s="272" t="s">
        <v>171</v>
      </c>
      <c r="C415" s="273">
        <v>1859.9</v>
      </c>
      <c r="D415" s="274">
        <v>1853.05</v>
      </c>
      <c r="E415" s="274">
        <v>1836.85</v>
      </c>
      <c r="F415" s="274">
        <v>1813.8</v>
      </c>
      <c r="G415" s="274">
        <v>1797.6</v>
      </c>
      <c r="H415" s="274">
        <v>1876.1</v>
      </c>
      <c r="I415" s="274">
        <v>1892.3000000000002</v>
      </c>
      <c r="J415" s="274">
        <v>1915.35</v>
      </c>
      <c r="K415" s="272">
        <v>1869.25</v>
      </c>
      <c r="L415" s="272">
        <v>1830</v>
      </c>
      <c r="M415" s="272">
        <v>2.2659799999999999</v>
      </c>
    </row>
    <row r="416" spans="1:13">
      <c r="A416" s="263">
        <v>406</v>
      </c>
      <c r="B416" s="272" t="s">
        <v>486</v>
      </c>
      <c r="C416" s="273">
        <v>449.15</v>
      </c>
      <c r="D416" s="274">
        <v>450.23333333333335</v>
      </c>
      <c r="E416" s="274">
        <v>441.91666666666669</v>
      </c>
      <c r="F416" s="274">
        <v>434.68333333333334</v>
      </c>
      <c r="G416" s="274">
        <v>426.36666666666667</v>
      </c>
      <c r="H416" s="274">
        <v>457.4666666666667</v>
      </c>
      <c r="I416" s="274">
        <v>465.7833333333333</v>
      </c>
      <c r="J416" s="274">
        <v>473.01666666666671</v>
      </c>
      <c r="K416" s="272">
        <v>458.55</v>
      </c>
      <c r="L416" s="272">
        <v>443</v>
      </c>
      <c r="M416" s="272">
        <v>1.3745400000000001</v>
      </c>
    </row>
    <row r="417" spans="1:13">
      <c r="A417" s="263">
        <v>407</v>
      </c>
      <c r="B417" s="272" t="s">
        <v>487</v>
      </c>
      <c r="C417" s="273">
        <v>1240.4000000000001</v>
      </c>
      <c r="D417" s="274">
        <v>1239.8500000000001</v>
      </c>
      <c r="E417" s="274">
        <v>1223.1000000000004</v>
      </c>
      <c r="F417" s="274">
        <v>1205.8000000000002</v>
      </c>
      <c r="G417" s="274">
        <v>1189.0500000000004</v>
      </c>
      <c r="H417" s="274">
        <v>1257.1500000000003</v>
      </c>
      <c r="I417" s="274">
        <v>1273.8999999999999</v>
      </c>
      <c r="J417" s="274">
        <v>1291.2000000000003</v>
      </c>
      <c r="K417" s="272">
        <v>1256.5999999999999</v>
      </c>
      <c r="L417" s="272">
        <v>1222.55</v>
      </c>
      <c r="M417" s="272">
        <v>0.15298999999999999</v>
      </c>
    </row>
    <row r="418" spans="1:13">
      <c r="A418" s="263">
        <v>408</v>
      </c>
      <c r="B418" s="272" t="s">
        <v>763</v>
      </c>
      <c r="C418" s="273">
        <v>1502.65</v>
      </c>
      <c r="D418" s="274">
        <v>1495.5666666666666</v>
      </c>
      <c r="E418" s="274">
        <v>1471.1333333333332</v>
      </c>
      <c r="F418" s="274">
        <v>1439.6166666666666</v>
      </c>
      <c r="G418" s="274">
        <v>1415.1833333333332</v>
      </c>
      <c r="H418" s="274">
        <v>1527.0833333333333</v>
      </c>
      <c r="I418" s="274">
        <v>1551.5166666666667</v>
      </c>
      <c r="J418" s="274">
        <v>1583.0333333333333</v>
      </c>
      <c r="K418" s="272">
        <v>1520</v>
      </c>
      <c r="L418" s="272">
        <v>1464.05</v>
      </c>
      <c r="M418" s="272">
        <v>0.91640999999999995</v>
      </c>
    </row>
    <row r="419" spans="1:13">
      <c r="A419" s="263">
        <v>409</v>
      </c>
      <c r="B419" s="272" t="s">
        <v>488</v>
      </c>
      <c r="C419" s="273">
        <v>401.35</v>
      </c>
      <c r="D419" s="274">
        <v>403.26666666666665</v>
      </c>
      <c r="E419" s="274">
        <v>397.58333333333331</v>
      </c>
      <c r="F419" s="274">
        <v>393.81666666666666</v>
      </c>
      <c r="G419" s="274">
        <v>388.13333333333333</v>
      </c>
      <c r="H419" s="274">
        <v>407.0333333333333</v>
      </c>
      <c r="I419" s="274">
        <v>412.7166666666667</v>
      </c>
      <c r="J419" s="274">
        <v>416.48333333333329</v>
      </c>
      <c r="K419" s="272">
        <v>408.95</v>
      </c>
      <c r="L419" s="272">
        <v>399.5</v>
      </c>
      <c r="M419" s="272">
        <v>3.0610599999999999</v>
      </c>
    </row>
    <row r="420" spans="1:13">
      <c r="A420" s="263">
        <v>410</v>
      </c>
      <c r="B420" s="272" t="s">
        <v>489</v>
      </c>
      <c r="C420" s="273">
        <v>8.1999999999999993</v>
      </c>
      <c r="D420" s="274">
        <v>8.2333333333333325</v>
      </c>
      <c r="E420" s="274">
        <v>8.1166666666666654</v>
      </c>
      <c r="F420" s="274">
        <v>8.0333333333333332</v>
      </c>
      <c r="G420" s="274">
        <v>7.9166666666666661</v>
      </c>
      <c r="H420" s="274">
        <v>8.3166666666666647</v>
      </c>
      <c r="I420" s="274">
        <v>8.4333333333333318</v>
      </c>
      <c r="J420" s="274">
        <v>8.5166666666666639</v>
      </c>
      <c r="K420" s="272">
        <v>8.35</v>
      </c>
      <c r="L420" s="272">
        <v>8.15</v>
      </c>
      <c r="M420" s="272">
        <v>83.972340000000003</v>
      </c>
    </row>
    <row r="421" spans="1:13">
      <c r="A421" s="263">
        <v>411</v>
      </c>
      <c r="B421" s="272" t="s">
        <v>764</v>
      </c>
      <c r="C421" s="273">
        <v>87.9</v>
      </c>
      <c r="D421" s="274">
        <v>88.45</v>
      </c>
      <c r="E421" s="274">
        <v>86.5</v>
      </c>
      <c r="F421" s="274">
        <v>85.1</v>
      </c>
      <c r="G421" s="274">
        <v>83.149999999999991</v>
      </c>
      <c r="H421" s="274">
        <v>89.850000000000009</v>
      </c>
      <c r="I421" s="274">
        <v>91.800000000000026</v>
      </c>
      <c r="J421" s="274">
        <v>93.200000000000017</v>
      </c>
      <c r="K421" s="272">
        <v>90.4</v>
      </c>
      <c r="L421" s="272">
        <v>87.05</v>
      </c>
      <c r="M421" s="272">
        <v>46.114759999999997</v>
      </c>
    </row>
    <row r="422" spans="1:13">
      <c r="A422" s="263">
        <v>412</v>
      </c>
      <c r="B422" s="272" t="s">
        <v>490</v>
      </c>
      <c r="C422" s="273">
        <v>96.7</v>
      </c>
      <c r="D422" s="274">
        <v>96.866666666666674</v>
      </c>
      <c r="E422" s="274">
        <v>95.933333333333351</v>
      </c>
      <c r="F422" s="274">
        <v>95.166666666666671</v>
      </c>
      <c r="G422" s="274">
        <v>94.233333333333348</v>
      </c>
      <c r="H422" s="274">
        <v>97.633333333333354</v>
      </c>
      <c r="I422" s="274">
        <v>98.566666666666691</v>
      </c>
      <c r="J422" s="274">
        <v>99.333333333333357</v>
      </c>
      <c r="K422" s="272">
        <v>97.8</v>
      </c>
      <c r="L422" s="272">
        <v>96.1</v>
      </c>
      <c r="M422" s="272">
        <v>3.3532000000000002</v>
      </c>
    </row>
    <row r="423" spans="1:13">
      <c r="A423" s="263">
        <v>413</v>
      </c>
      <c r="B423" s="272" t="s">
        <v>169</v>
      </c>
      <c r="C423" s="273">
        <v>392.25</v>
      </c>
      <c r="D423" s="274">
        <v>392.7166666666667</v>
      </c>
      <c r="E423" s="274">
        <v>387.53333333333342</v>
      </c>
      <c r="F423" s="274">
        <v>382.81666666666672</v>
      </c>
      <c r="G423" s="274">
        <v>377.63333333333344</v>
      </c>
      <c r="H423" s="274">
        <v>397.43333333333339</v>
      </c>
      <c r="I423" s="274">
        <v>402.61666666666667</v>
      </c>
      <c r="J423" s="274">
        <v>407.33333333333337</v>
      </c>
      <c r="K423" s="272">
        <v>397.9</v>
      </c>
      <c r="L423" s="272">
        <v>388</v>
      </c>
      <c r="M423" s="272">
        <v>541.63507000000004</v>
      </c>
    </row>
    <row r="424" spans="1:13">
      <c r="A424" s="263">
        <v>414</v>
      </c>
      <c r="B424" s="272" t="s">
        <v>168</v>
      </c>
      <c r="C424" s="281">
        <v>66.7</v>
      </c>
      <c r="D424" s="282">
        <v>67.5</v>
      </c>
      <c r="E424" s="282">
        <v>65.25</v>
      </c>
      <c r="F424" s="282">
        <v>63.8</v>
      </c>
      <c r="G424" s="282">
        <v>61.55</v>
      </c>
      <c r="H424" s="282">
        <v>68.95</v>
      </c>
      <c r="I424" s="282">
        <v>71.2</v>
      </c>
      <c r="J424" s="282">
        <v>72.650000000000006</v>
      </c>
      <c r="K424" s="283">
        <v>69.75</v>
      </c>
      <c r="L424" s="283">
        <v>66.05</v>
      </c>
      <c r="M424" s="283">
        <v>1255.31414</v>
      </c>
    </row>
    <row r="425" spans="1:13">
      <c r="A425" s="263">
        <v>415</v>
      </c>
      <c r="B425" s="272" t="s">
        <v>767</v>
      </c>
      <c r="C425" s="272">
        <v>239.8</v>
      </c>
      <c r="D425" s="274">
        <v>240.33333333333334</v>
      </c>
      <c r="E425" s="274">
        <v>235.56666666666669</v>
      </c>
      <c r="F425" s="274">
        <v>231.33333333333334</v>
      </c>
      <c r="G425" s="274">
        <v>226.56666666666669</v>
      </c>
      <c r="H425" s="274">
        <v>244.56666666666669</v>
      </c>
      <c r="I425" s="274">
        <v>249.33333333333334</v>
      </c>
      <c r="J425" s="274">
        <v>253.56666666666669</v>
      </c>
      <c r="K425" s="272">
        <v>245.1</v>
      </c>
      <c r="L425" s="272">
        <v>236.1</v>
      </c>
      <c r="M425" s="272">
        <v>3.1109</v>
      </c>
    </row>
    <row r="426" spans="1:13">
      <c r="A426" s="263">
        <v>416</v>
      </c>
      <c r="B426" s="272" t="s">
        <v>844</v>
      </c>
      <c r="C426" s="272">
        <v>178.8</v>
      </c>
      <c r="D426" s="274">
        <v>179.36666666666667</v>
      </c>
      <c r="E426" s="274">
        <v>177.48333333333335</v>
      </c>
      <c r="F426" s="274">
        <v>176.16666666666669</v>
      </c>
      <c r="G426" s="274">
        <v>174.28333333333336</v>
      </c>
      <c r="H426" s="274">
        <v>180.68333333333334</v>
      </c>
      <c r="I426" s="274">
        <v>182.56666666666666</v>
      </c>
      <c r="J426" s="274">
        <v>183.88333333333333</v>
      </c>
      <c r="K426" s="272">
        <v>181.25</v>
      </c>
      <c r="L426" s="272">
        <v>178.05</v>
      </c>
      <c r="M426" s="272">
        <v>3.4661200000000001</v>
      </c>
    </row>
    <row r="427" spans="1:13">
      <c r="A427" s="263">
        <v>417</v>
      </c>
      <c r="B427" s="272" t="s">
        <v>174</v>
      </c>
      <c r="C427" s="272">
        <v>846.5</v>
      </c>
      <c r="D427" s="274">
        <v>849.16666666666663</v>
      </c>
      <c r="E427" s="274">
        <v>840.33333333333326</v>
      </c>
      <c r="F427" s="274">
        <v>834.16666666666663</v>
      </c>
      <c r="G427" s="274">
        <v>825.33333333333326</v>
      </c>
      <c r="H427" s="274">
        <v>855.33333333333326</v>
      </c>
      <c r="I427" s="274">
        <v>864.16666666666652</v>
      </c>
      <c r="J427" s="274">
        <v>870.33333333333326</v>
      </c>
      <c r="K427" s="272">
        <v>858</v>
      </c>
      <c r="L427" s="272">
        <v>843</v>
      </c>
      <c r="M427" s="272">
        <v>2.4208599999999998</v>
      </c>
    </row>
    <row r="428" spans="1:13">
      <c r="A428" s="263">
        <v>418</v>
      </c>
      <c r="B428" s="272" t="s">
        <v>491</v>
      </c>
      <c r="C428" s="272">
        <v>509.1</v>
      </c>
      <c r="D428" s="274">
        <v>508.68333333333339</v>
      </c>
      <c r="E428" s="274">
        <v>500.91666666666674</v>
      </c>
      <c r="F428" s="274">
        <v>492.73333333333335</v>
      </c>
      <c r="G428" s="274">
        <v>484.9666666666667</v>
      </c>
      <c r="H428" s="274">
        <v>516.86666666666679</v>
      </c>
      <c r="I428" s="274">
        <v>524.63333333333344</v>
      </c>
      <c r="J428" s="274">
        <v>532.81666666666683</v>
      </c>
      <c r="K428" s="272">
        <v>516.45000000000005</v>
      </c>
      <c r="L428" s="272">
        <v>500.5</v>
      </c>
      <c r="M428" s="272">
        <v>2.2957399999999999</v>
      </c>
    </row>
    <row r="429" spans="1:13">
      <c r="A429" s="263">
        <v>419</v>
      </c>
      <c r="B429" s="272" t="s">
        <v>796</v>
      </c>
      <c r="C429" s="272">
        <v>305.5</v>
      </c>
      <c r="D429" s="274">
        <v>306.28333333333336</v>
      </c>
      <c r="E429" s="274">
        <v>303.2166666666667</v>
      </c>
      <c r="F429" s="274">
        <v>300.93333333333334</v>
      </c>
      <c r="G429" s="274">
        <v>297.86666666666667</v>
      </c>
      <c r="H429" s="274">
        <v>308.56666666666672</v>
      </c>
      <c r="I429" s="274">
        <v>311.63333333333344</v>
      </c>
      <c r="J429" s="274">
        <v>313.91666666666674</v>
      </c>
      <c r="K429" s="272">
        <v>309.35000000000002</v>
      </c>
      <c r="L429" s="272">
        <v>304</v>
      </c>
      <c r="M429" s="272">
        <v>2.2757700000000001</v>
      </c>
    </row>
    <row r="430" spans="1:13">
      <c r="A430" s="263">
        <v>420</v>
      </c>
      <c r="B430" s="272" t="s">
        <v>492</v>
      </c>
      <c r="C430" s="272">
        <v>182.35</v>
      </c>
      <c r="D430" s="274">
        <v>183</v>
      </c>
      <c r="E430" s="274">
        <v>180.65</v>
      </c>
      <c r="F430" s="274">
        <v>178.95000000000002</v>
      </c>
      <c r="G430" s="274">
        <v>176.60000000000002</v>
      </c>
      <c r="H430" s="274">
        <v>184.7</v>
      </c>
      <c r="I430" s="274">
        <v>187.05</v>
      </c>
      <c r="J430" s="274">
        <v>188.74999999999997</v>
      </c>
      <c r="K430" s="272">
        <v>185.35</v>
      </c>
      <c r="L430" s="272">
        <v>181.3</v>
      </c>
      <c r="M430" s="272">
        <v>3.30416</v>
      </c>
    </row>
    <row r="431" spans="1:13">
      <c r="A431" s="263">
        <v>421</v>
      </c>
      <c r="B431" s="272" t="s">
        <v>175</v>
      </c>
      <c r="C431" s="272">
        <v>627.1</v>
      </c>
      <c r="D431" s="274">
        <v>624.25</v>
      </c>
      <c r="E431" s="274">
        <v>616.95000000000005</v>
      </c>
      <c r="F431" s="274">
        <v>606.80000000000007</v>
      </c>
      <c r="G431" s="274">
        <v>599.50000000000011</v>
      </c>
      <c r="H431" s="274">
        <v>634.4</v>
      </c>
      <c r="I431" s="274">
        <v>641.69999999999993</v>
      </c>
      <c r="J431" s="274">
        <v>651.84999999999991</v>
      </c>
      <c r="K431" s="272">
        <v>631.54999999999995</v>
      </c>
      <c r="L431" s="272">
        <v>614.1</v>
      </c>
      <c r="M431" s="272">
        <v>69.021619999999999</v>
      </c>
    </row>
    <row r="432" spans="1:13">
      <c r="A432" s="263">
        <v>422</v>
      </c>
      <c r="B432" s="272" t="s">
        <v>176</v>
      </c>
      <c r="C432" s="272">
        <v>526</v>
      </c>
      <c r="D432" s="274">
        <v>531.06666666666672</v>
      </c>
      <c r="E432" s="274">
        <v>517.13333333333344</v>
      </c>
      <c r="F432" s="274">
        <v>508.26666666666677</v>
      </c>
      <c r="G432" s="274">
        <v>494.33333333333348</v>
      </c>
      <c r="H432" s="274">
        <v>539.93333333333339</v>
      </c>
      <c r="I432" s="274">
        <v>553.86666666666656</v>
      </c>
      <c r="J432" s="274">
        <v>562.73333333333335</v>
      </c>
      <c r="K432" s="272">
        <v>545</v>
      </c>
      <c r="L432" s="272">
        <v>522.20000000000005</v>
      </c>
      <c r="M432" s="272">
        <v>42.169969999999999</v>
      </c>
    </row>
    <row r="433" spans="1:13">
      <c r="A433" s="263">
        <v>423</v>
      </c>
      <c r="B433" s="272" t="s">
        <v>493</v>
      </c>
      <c r="C433" s="272">
        <v>2201.1999999999998</v>
      </c>
      <c r="D433" s="274">
        <v>2218.25</v>
      </c>
      <c r="E433" s="274">
        <v>2106.5500000000002</v>
      </c>
      <c r="F433" s="274">
        <v>2011.9</v>
      </c>
      <c r="G433" s="274">
        <v>1900.2000000000003</v>
      </c>
      <c r="H433" s="274">
        <v>2312.9</v>
      </c>
      <c r="I433" s="274">
        <v>2424.6</v>
      </c>
      <c r="J433" s="274">
        <v>2519.25</v>
      </c>
      <c r="K433" s="272">
        <v>2329.9499999999998</v>
      </c>
      <c r="L433" s="272">
        <v>2123.6</v>
      </c>
      <c r="M433" s="272">
        <v>1.92395</v>
      </c>
    </row>
    <row r="434" spans="1:13">
      <c r="A434" s="263">
        <v>424</v>
      </c>
      <c r="B434" s="272" t="s">
        <v>494</v>
      </c>
      <c r="C434" s="272">
        <v>599.20000000000005</v>
      </c>
      <c r="D434" s="274">
        <v>597.48333333333335</v>
      </c>
      <c r="E434" s="274">
        <v>587.9666666666667</v>
      </c>
      <c r="F434" s="274">
        <v>576.73333333333335</v>
      </c>
      <c r="G434" s="274">
        <v>567.2166666666667</v>
      </c>
      <c r="H434" s="274">
        <v>608.7166666666667</v>
      </c>
      <c r="I434" s="274">
        <v>618.23333333333335</v>
      </c>
      <c r="J434" s="274">
        <v>629.4666666666667</v>
      </c>
      <c r="K434" s="272">
        <v>607</v>
      </c>
      <c r="L434" s="272">
        <v>586.25</v>
      </c>
      <c r="M434" s="272">
        <v>0.69438</v>
      </c>
    </row>
    <row r="435" spans="1:13">
      <c r="A435" s="263">
        <v>425</v>
      </c>
      <c r="B435" s="272" t="s">
        <v>495</v>
      </c>
      <c r="C435" s="272">
        <v>372.6</v>
      </c>
      <c r="D435" s="274">
        <v>372.90000000000003</v>
      </c>
      <c r="E435" s="274">
        <v>367.00000000000006</v>
      </c>
      <c r="F435" s="274">
        <v>361.40000000000003</v>
      </c>
      <c r="G435" s="274">
        <v>355.50000000000006</v>
      </c>
      <c r="H435" s="274">
        <v>378.50000000000006</v>
      </c>
      <c r="I435" s="274">
        <v>384.40000000000003</v>
      </c>
      <c r="J435" s="274">
        <v>390.00000000000006</v>
      </c>
      <c r="K435" s="272">
        <v>378.8</v>
      </c>
      <c r="L435" s="272">
        <v>367.3</v>
      </c>
      <c r="M435" s="272">
        <v>1.8985099999999999</v>
      </c>
    </row>
    <row r="436" spans="1:13">
      <c r="A436" s="263">
        <v>426</v>
      </c>
      <c r="B436" s="272" t="s">
        <v>496</v>
      </c>
      <c r="C436" s="272">
        <v>243.55</v>
      </c>
      <c r="D436" s="274">
        <v>241.18333333333331</v>
      </c>
      <c r="E436" s="274">
        <v>237.36666666666662</v>
      </c>
      <c r="F436" s="274">
        <v>231.18333333333331</v>
      </c>
      <c r="G436" s="274">
        <v>227.36666666666662</v>
      </c>
      <c r="H436" s="274">
        <v>247.36666666666662</v>
      </c>
      <c r="I436" s="274">
        <v>251.18333333333328</v>
      </c>
      <c r="J436" s="274">
        <v>257.36666666666662</v>
      </c>
      <c r="K436" s="272">
        <v>245</v>
      </c>
      <c r="L436" s="272">
        <v>235</v>
      </c>
      <c r="M436" s="272">
        <v>1.4784999999999999</v>
      </c>
    </row>
    <row r="437" spans="1:13">
      <c r="A437" s="263">
        <v>427</v>
      </c>
      <c r="B437" s="272" t="s">
        <v>497</v>
      </c>
      <c r="C437" s="272">
        <v>1902.65</v>
      </c>
      <c r="D437" s="274">
        <v>1905.8500000000001</v>
      </c>
      <c r="E437" s="274">
        <v>1886.8000000000002</v>
      </c>
      <c r="F437" s="274">
        <v>1870.95</v>
      </c>
      <c r="G437" s="274">
        <v>1851.9</v>
      </c>
      <c r="H437" s="274">
        <v>1921.7000000000003</v>
      </c>
      <c r="I437" s="274">
        <v>1940.75</v>
      </c>
      <c r="J437" s="274">
        <v>1956.6000000000004</v>
      </c>
      <c r="K437" s="272">
        <v>1924.9</v>
      </c>
      <c r="L437" s="272">
        <v>1890</v>
      </c>
      <c r="M437" s="272">
        <v>0.55164999999999997</v>
      </c>
    </row>
    <row r="438" spans="1:13">
      <c r="A438" s="263">
        <v>428</v>
      </c>
      <c r="B438" s="272" t="s">
        <v>765</v>
      </c>
      <c r="C438" s="272">
        <v>379.95</v>
      </c>
      <c r="D438" s="274">
        <v>376.15000000000003</v>
      </c>
      <c r="E438" s="274">
        <v>370.80000000000007</v>
      </c>
      <c r="F438" s="274">
        <v>361.65000000000003</v>
      </c>
      <c r="G438" s="274">
        <v>356.30000000000007</v>
      </c>
      <c r="H438" s="274">
        <v>385.30000000000007</v>
      </c>
      <c r="I438" s="274">
        <v>390.65000000000009</v>
      </c>
      <c r="J438" s="274">
        <v>399.80000000000007</v>
      </c>
      <c r="K438" s="272">
        <v>381.5</v>
      </c>
      <c r="L438" s="272">
        <v>367</v>
      </c>
      <c r="M438" s="272">
        <v>0.66334000000000004</v>
      </c>
    </row>
    <row r="439" spans="1:13">
      <c r="A439" s="263">
        <v>429</v>
      </c>
      <c r="B439" s="272" t="s">
        <v>817</v>
      </c>
      <c r="C439" s="272">
        <v>507.45</v>
      </c>
      <c r="D439" s="274">
        <v>497.11666666666662</v>
      </c>
      <c r="E439" s="274">
        <v>478.98333333333323</v>
      </c>
      <c r="F439" s="274">
        <v>450.51666666666659</v>
      </c>
      <c r="G439" s="274">
        <v>432.38333333333321</v>
      </c>
      <c r="H439" s="274">
        <v>525.58333333333326</v>
      </c>
      <c r="I439" s="274">
        <v>543.71666666666658</v>
      </c>
      <c r="J439" s="274">
        <v>572.18333333333328</v>
      </c>
      <c r="K439" s="272">
        <v>515.25</v>
      </c>
      <c r="L439" s="272">
        <v>468.65</v>
      </c>
      <c r="M439" s="272">
        <v>12.516970000000001</v>
      </c>
    </row>
    <row r="440" spans="1:13">
      <c r="A440" s="263">
        <v>430</v>
      </c>
      <c r="B440" s="272" t="s">
        <v>498</v>
      </c>
      <c r="C440" s="272">
        <v>6.1</v>
      </c>
      <c r="D440" s="274">
        <v>6.1166666666666671</v>
      </c>
      <c r="E440" s="274">
        <v>5.9833333333333343</v>
      </c>
      <c r="F440" s="274">
        <v>5.8666666666666671</v>
      </c>
      <c r="G440" s="274">
        <v>5.7333333333333343</v>
      </c>
      <c r="H440" s="274">
        <v>6.2333333333333343</v>
      </c>
      <c r="I440" s="274">
        <v>6.3666666666666671</v>
      </c>
      <c r="J440" s="274">
        <v>6.4833333333333343</v>
      </c>
      <c r="K440" s="272">
        <v>6.25</v>
      </c>
      <c r="L440" s="272">
        <v>6</v>
      </c>
      <c r="M440" s="272">
        <v>239.37851000000001</v>
      </c>
    </row>
    <row r="441" spans="1:13">
      <c r="A441" s="263">
        <v>431</v>
      </c>
      <c r="B441" s="272" t="s">
        <v>499</v>
      </c>
      <c r="C441" s="272">
        <v>142.55000000000001</v>
      </c>
      <c r="D441" s="274">
        <v>141.08333333333334</v>
      </c>
      <c r="E441" s="274">
        <v>138.16666666666669</v>
      </c>
      <c r="F441" s="274">
        <v>133.78333333333333</v>
      </c>
      <c r="G441" s="274">
        <v>130.86666666666667</v>
      </c>
      <c r="H441" s="274">
        <v>145.4666666666667</v>
      </c>
      <c r="I441" s="274">
        <v>148.38333333333338</v>
      </c>
      <c r="J441" s="274">
        <v>152.76666666666671</v>
      </c>
      <c r="K441" s="272">
        <v>144</v>
      </c>
      <c r="L441" s="272">
        <v>136.69999999999999</v>
      </c>
      <c r="M441" s="272">
        <v>2.4803799999999998</v>
      </c>
    </row>
    <row r="442" spans="1:13">
      <c r="A442" s="263">
        <v>432</v>
      </c>
      <c r="B442" s="272" t="s">
        <v>766</v>
      </c>
      <c r="C442" s="272">
        <v>1279.5</v>
      </c>
      <c r="D442" s="274">
        <v>1283.4833333333333</v>
      </c>
      <c r="E442" s="274">
        <v>1272.1166666666668</v>
      </c>
      <c r="F442" s="274">
        <v>1264.7333333333333</v>
      </c>
      <c r="G442" s="274">
        <v>1253.3666666666668</v>
      </c>
      <c r="H442" s="274">
        <v>1290.8666666666668</v>
      </c>
      <c r="I442" s="274">
        <v>1302.2333333333331</v>
      </c>
      <c r="J442" s="274">
        <v>1309.6166666666668</v>
      </c>
      <c r="K442" s="272">
        <v>1294.8499999999999</v>
      </c>
      <c r="L442" s="272">
        <v>1276.0999999999999</v>
      </c>
      <c r="M442" s="272">
        <v>0.13649</v>
      </c>
    </row>
    <row r="443" spans="1:13">
      <c r="A443" s="263">
        <v>433</v>
      </c>
      <c r="B443" s="272" t="s">
        <v>500</v>
      </c>
      <c r="C443" s="272">
        <v>1035.6500000000001</v>
      </c>
      <c r="D443" s="274">
        <v>1046.4333333333334</v>
      </c>
      <c r="E443" s="274">
        <v>1009.2166666666667</v>
      </c>
      <c r="F443" s="274">
        <v>982.7833333333333</v>
      </c>
      <c r="G443" s="274">
        <v>945.56666666666661</v>
      </c>
      <c r="H443" s="274">
        <v>1072.8666666666668</v>
      </c>
      <c r="I443" s="274">
        <v>1110.0833333333335</v>
      </c>
      <c r="J443" s="274">
        <v>1136.5166666666669</v>
      </c>
      <c r="K443" s="272">
        <v>1083.6500000000001</v>
      </c>
      <c r="L443" s="272">
        <v>1020</v>
      </c>
      <c r="M443" s="272">
        <v>3.39663</v>
      </c>
    </row>
    <row r="444" spans="1:13">
      <c r="A444" s="263">
        <v>434</v>
      </c>
      <c r="B444" s="272" t="s">
        <v>276</v>
      </c>
      <c r="C444" s="272">
        <v>574.20000000000005</v>
      </c>
      <c r="D444" s="274">
        <v>576.06666666666672</v>
      </c>
      <c r="E444" s="274">
        <v>566.13333333333344</v>
      </c>
      <c r="F444" s="274">
        <v>558.06666666666672</v>
      </c>
      <c r="G444" s="274">
        <v>548.13333333333344</v>
      </c>
      <c r="H444" s="274">
        <v>584.13333333333344</v>
      </c>
      <c r="I444" s="274">
        <v>594.06666666666661</v>
      </c>
      <c r="J444" s="274">
        <v>602.13333333333344</v>
      </c>
      <c r="K444" s="272">
        <v>586</v>
      </c>
      <c r="L444" s="272">
        <v>568</v>
      </c>
      <c r="M444" s="272">
        <v>3.3075700000000001</v>
      </c>
    </row>
    <row r="445" spans="1:13">
      <c r="A445" s="263">
        <v>435</v>
      </c>
      <c r="B445" s="272" t="s">
        <v>501</v>
      </c>
      <c r="C445" s="272">
        <v>962.45</v>
      </c>
      <c r="D445" s="274">
        <v>954.93333333333339</v>
      </c>
      <c r="E445" s="274">
        <v>941.66666666666674</v>
      </c>
      <c r="F445" s="274">
        <v>920.88333333333333</v>
      </c>
      <c r="G445" s="274">
        <v>907.61666666666667</v>
      </c>
      <c r="H445" s="274">
        <v>975.71666666666681</v>
      </c>
      <c r="I445" s="274">
        <v>988.98333333333346</v>
      </c>
      <c r="J445" s="274">
        <v>1009.7666666666669</v>
      </c>
      <c r="K445" s="272">
        <v>968.2</v>
      </c>
      <c r="L445" s="272">
        <v>934.15</v>
      </c>
      <c r="M445" s="272">
        <v>0.1221</v>
      </c>
    </row>
    <row r="446" spans="1:13">
      <c r="A446" s="263">
        <v>436</v>
      </c>
      <c r="B446" s="272" t="s">
        <v>502</v>
      </c>
      <c r="C446" s="272">
        <v>408.75</v>
      </c>
      <c r="D446" s="274">
        <v>410</v>
      </c>
      <c r="E446" s="274">
        <v>405</v>
      </c>
      <c r="F446" s="274">
        <v>401.25</v>
      </c>
      <c r="G446" s="274">
        <v>396.25</v>
      </c>
      <c r="H446" s="274">
        <v>413.75</v>
      </c>
      <c r="I446" s="274">
        <v>418.75</v>
      </c>
      <c r="J446" s="274">
        <v>422.5</v>
      </c>
      <c r="K446" s="272">
        <v>415</v>
      </c>
      <c r="L446" s="272">
        <v>406.25</v>
      </c>
      <c r="M446" s="272">
        <v>0.21809000000000001</v>
      </c>
    </row>
    <row r="447" spans="1:13">
      <c r="A447" s="263">
        <v>437</v>
      </c>
      <c r="B447" s="272" t="s">
        <v>503</v>
      </c>
      <c r="C447" s="272">
        <v>6933.25</v>
      </c>
      <c r="D447" s="274">
        <v>6627.416666666667</v>
      </c>
      <c r="E447" s="274">
        <v>6157.0833333333339</v>
      </c>
      <c r="F447" s="274">
        <v>5380.916666666667</v>
      </c>
      <c r="G447" s="274">
        <v>4910.5833333333339</v>
      </c>
      <c r="H447" s="274">
        <v>7403.5833333333339</v>
      </c>
      <c r="I447" s="274">
        <v>7873.9166666666679</v>
      </c>
      <c r="J447" s="274">
        <v>8650.0833333333339</v>
      </c>
      <c r="K447" s="272">
        <v>7097.75</v>
      </c>
      <c r="L447" s="272">
        <v>5851.25</v>
      </c>
      <c r="M447" s="272">
        <v>3.3103699999999998</v>
      </c>
    </row>
    <row r="448" spans="1:13">
      <c r="A448" s="263">
        <v>438</v>
      </c>
      <c r="B448" s="272" t="s">
        <v>504</v>
      </c>
      <c r="C448" s="272">
        <v>248.45</v>
      </c>
      <c r="D448" s="274">
        <v>245.95000000000002</v>
      </c>
      <c r="E448" s="274">
        <v>242.90000000000003</v>
      </c>
      <c r="F448" s="274">
        <v>237.35000000000002</v>
      </c>
      <c r="G448" s="274">
        <v>234.30000000000004</v>
      </c>
      <c r="H448" s="274">
        <v>251.50000000000003</v>
      </c>
      <c r="I448" s="274">
        <v>254.55000000000004</v>
      </c>
      <c r="J448" s="274">
        <v>260.10000000000002</v>
      </c>
      <c r="K448" s="272">
        <v>249</v>
      </c>
      <c r="L448" s="272">
        <v>240.4</v>
      </c>
      <c r="M448" s="272">
        <v>3.6169500000000001</v>
      </c>
    </row>
    <row r="449" spans="1:13">
      <c r="A449" s="263">
        <v>439</v>
      </c>
      <c r="B449" s="272" t="s">
        <v>505</v>
      </c>
      <c r="C449" s="272">
        <v>29.7</v>
      </c>
      <c r="D449" s="274">
        <v>29.8</v>
      </c>
      <c r="E449" s="274">
        <v>29.400000000000002</v>
      </c>
      <c r="F449" s="274">
        <v>29.1</v>
      </c>
      <c r="G449" s="274">
        <v>28.700000000000003</v>
      </c>
      <c r="H449" s="274">
        <v>30.1</v>
      </c>
      <c r="I449" s="274">
        <v>30.5</v>
      </c>
      <c r="J449" s="274">
        <v>30.8</v>
      </c>
      <c r="K449" s="272">
        <v>30.2</v>
      </c>
      <c r="L449" s="272">
        <v>29.5</v>
      </c>
      <c r="M449" s="272">
        <v>29.7303</v>
      </c>
    </row>
    <row r="450" spans="1:13">
      <c r="A450" s="263">
        <v>440</v>
      </c>
      <c r="B450" s="272" t="s">
        <v>189</v>
      </c>
      <c r="C450" s="272">
        <v>652.79999999999995</v>
      </c>
      <c r="D450" s="274">
        <v>649.29999999999995</v>
      </c>
      <c r="E450" s="274">
        <v>642.04999999999995</v>
      </c>
      <c r="F450" s="274">
        <v>631.29999999999995</v>
      </c>
      <c r="G450" s="274">
        <v>624.04999999999995</v>
      </c>
      <c r="H450" s="274">
        <v>660.05</v>
      </c>
      <c r="I450" s="274">
        <v>667.3</v>
      </c>
      <c r="J450" s="274">
        <v>678.05</v>
      </c>
      <c r="K450" s="272">
        <v>656.55</v>
      </c>
      <c r="L450" s="272">
        <v>638.54999999999995</v>
      </c>
      <c r="M450" s="272">
        <v>23.37229</v>
      </c>
    </row>
    <row r="451" spans="1:13">
      <c r="A451" s="263">
        <v>441</v>
      </c>
      <c r="B451" s="272" t="s">
        <v>768</v>
      </c>
      <c r="C451" s="272">
        <v>13145.05</v>
      </c>
      <c r="D451" s="274">
        <v>13281.016666666668</v>
      </c>
      <c r="E451" s="274">
        <v>12864.033333333336</v>
      </c>
      <c r="F451" s="274">
        <v>12583.016666666668</v>
      </c>
      <c r="G451" s="274">
        <v>12166.033333333336</v>
      </c>
      <c r="H451" s="274">
        <v>13562.033333333336</v>
      </c>
      <c r="I451" s="274">
        <v>13979.01666666667</v>
      </c>
      <c r="J451" s="274">
        <v>14260.033333333336</v>
      </c>
      <c r="K451" s="272">
        <v>13698</v>
      </c>
      <c r="L451" s="272">
        <v>13000</v>
      </c>
      <c r="M451" s="272">
        <v>5.457E-2</v>
      </c>
    </row>
    <row r="452" spans="1:13">
      <c r="A452" s="263">
        <v>442</v>
      </c>
      <c r="B452" s="272" t="s">
        <v>178</v>
      </c>
      <c r="C452" s="272">
        <v>561.04999999999995</v>
      </c>
      <c r="D452" s="274">
        <v>563.81666666666661</v>
      </c>
      <c r="E452" s="274">
        <v>549.83333333333326</v>
      </c>
      <c r="F452" s="274">
        <v>538.61666666666667</v>
      </c>
      <c r="G452" s="274">
        <v>524.63333333333333</v>
      </c>
      <c r="H452" s="274">
        <v>575.03333333333319</v>
      </c>
      <c r="I452" s="274">
        <v>589.01666666666654</v>
      </c>
      <c r="J452" s="274">
        <v>600.23333333333312</v>
      </c>
      <c r="K452" s="272">
        <v>577.79999999999995</v>
      </c>
      <c r="L452" s="272">
        <v>552.6</v>
      </c>
      <c r="M452" s="272">
        <v>78.246880000000004</v>
      </c>
    </row>
    <row r="453" spans="1:13">
      <c r="A453" s="263">
        <v>443</v>
      </c>
      <c r="B453" s="272" t="s">
        <v>769</v>
      </c>
      <c r="C453" s="272">
        <v>108</v>
      </c>
      <c r="D453" s="274">
        <v>108.56666666666666</v>
      </c>
      <c r="E453" s="274">
        <v>106.53333333333333</v>
      </c>
      <c r="F453" s="274">
        <v>105.06666666666666</v>
      </c>
      <c r="G453" s="274">
        <v>103.03333333333333</v>
      </c>
      <c r="H453" s="274">
        <v>110.03333333333333</v>
      </c>
      <c r="I453" s="274">
        <v>112.06666666666666</v>
      </c>
      <c r="J453" s="274">
        <v>113.53333333333333</v>
      </c>
      <c r="K453" s="272">
        <v>110.6</v>
      </c>
      <c r="L453" s="272">
        <v>107.1</v>
      </c>
      <c r="M453" s="272">
        <v>9.5412800000000004</v>
      </c>
    </row>
    <row r="454" spans="1:13">
      <c r="A454" s="263">
        <v>444</v>
      </c>
      <c r="B454" s="272" t="s">
        <v>770</v>
      </c>
      <c r="C454" s="272">
        <v>1028.5999999999999</v>
      </c>
      <c r="D454" s="274">
        <v>1030.6166666666666</v>
      </c>
      <c r="E454" s="274">
        <v>1014.1333333333332</v>
      </c>
      <c r="F454" s="274">
        <v>999.66666666666663</v>
      </c>
      <c r="G454" s="274">
        <v>983.18333333333328</v>
      </c>
      <c r="H454" s="274">
        <v>1045.083333333333</v>
      </c>
      <c r="I454" s="274">
        <v>1061.5666666666662</v>
      </c>
      <c r="J454" s="274">
        <v>1076.0333333333331</v>
      </c>
      <c r="K454" s="272">
        <v>1047.0999999999999</v>
      </c>
      <c r="L454" s="272">
        <v>1016.15</v>
      </c>
      <c r="M454" s="272">
        <v>0.58331</v>
      </c>
    </row>
    <row r="455" spans="1:13">
      <c r="A455" s="263">
        <v>445</v>
      </c>
      <c r="B455" s="272" t="s">
        <v>184</v>
      </c>
      <c r="C455" s="272">
        <v>3213.3</v>
      </c>
      <c r="D455" s="274">
        <v>3196.6666666666665</v>
      </c>
      <c r="E455" s="274">
        <v>3173.9333333333329</v>
      </c>
      <c r="F455" s="274">
        <v>3134.5666666666666</v>
      </c>
      <c r="G455" s="274">
        <v>3111.833333333333</v>
      </c>
      <c r="H455" s="274">
        <v>3236.0333333333328</v>
      </c>
      <c r="I455" s="274">
        <v>3258.7666666666664</v>
      </c>
      <c r="J455" s="274">
        <v>3298.1333333333328</v>
      </c>
      <c r="K455" s="272">
        <v>3219.4</v>
      </c>
      <c r="L455" s="272">
        <v>3157.3</v>
      </c>
      <c r="M455" s="272">
        <v>21.27983</v>
      </c>
    </row>
    <row r="456" spans="1:13">
      <c r="A456" s="263">
        <v>446</v>
      </c>
      <c r="B456" s="272" t="s">
        <v>807</v>
      </c>
      <c r="C456" s="272">
        <v>600.75</v>
      </c>
      <c r="D456" s="274">
        <v>601.33333333333337</v>
      </c>
      <c r="E456" s="274">
        <v>596.7166666666667</v>
      </c>
      <c r="F456" s="274">
        <v>592.68333333333328</v>
      </c>
      <c r="G456" s="274">
        <v>588.06666666666661</v>
      </c>
      <c r="H456" s="274">
        <v>605.36666666666679</v>
      </c>
      <c r="I456" s="274">
        <v>609.98333333333335</v>
      </c>
      <c r="J456" s="274">
        <v>614.01666666666688</v>
      </c>
      <c r="K456" s="272">
        <v>605.95000000000005</v>
      </c>
      <c r="L456" s="272">
        <v>597.29999999999995</v>
      </c>
      <c r="M456" s="272">
        <v>24.359069999999999</v>
      </c>
    </row>
    <row r="457" spans="1:13">
      <c r="A457" s="263">
        <v>447</v>
      </c>
      <c r="B457" s="272" t="s">
        <v>179</v>
      </c>
      <c r="C457" s="272">
        <v>2823.3</v>
      </c>
      <c r="D457" s="274">
        <v>2836.0499999999997</v>
      </c>
      <c r="E457" s="274">
        <v>2797.2499999999995</v>
      </c>
      <c r="F457" s="274">
        <v>2771.2</v>
      </c>
      <c r="G457" s="274">
        <v>2732.3999999999996</v>
      </c>
      <c r="H457" s="274">
        <v>2862.0999999999995</v>
      </c>
      <c r="I457" s="274">
        <v>2900.8999999999996</v>
      </c>
      <c r="J457" s="274">
        <v>2926.9499999999994</v>
      </c>
      <c r="K457" s="272">
        <v>2874.85</v>
      </c>
      <c r="L457" s="272">
        <v>2810</v>
      </c>
      <c r="M457" s="272">
        <v>4.3643200000000002</v>
      </c>
    </row>
    <row r="458" spans="1:13">
      <c r="A458" s="263">
        <v>448</v>
      </c>
      <c r="B458" s="272" t="s">
        <v>506</v>
      </c>
      <c r="C458" s="272">
        <v>1080.7</v>
      </c>
      <c r="D458" s="274">
        <v>1085.5666666666666</v>
      </c>
      <c r="E458" s="274">
        <v>1070.4333333333332</v>
      </c>
      <c r="F458" s="274">
        <v>1060.1666666666665</v>
      </c>
      <c r="G458" s="274">
        <v>1045.0333333333331</v>
      </c>
      <c r="H458" s="274">
        <v>1095.8333333333333</v>
      </c>
      <c r="I458" s="274">
        <v>1110.9666666666665</v>
      </c>
      <c r="J458" s="274">
        <v>1121.2333333333333</v>
      </c>
      <c r="K458" s="272">
        <v>1100.7</v>
      </c>
      <c r="L458" s="272">
        <v>1075.3</v>
      </c>
      <c r="M458" s="272">
        <v>0.20077999999999999</v>
      </c>
    </row>
    <row r="459" spans="1:13">
      <c r="A459" s="263">
        <v>449</v>
      </c>
      <c r="B459" s="272" t="s">
        <v>181</v>
      </c>
      <c r="C459" s="272">
        <v>134.19999999999999</v>
      </c>
      <c r="D459" s="274">
        <v>133.4</v>
      </c>
      <c r="E459" s="274">
        <v>130.9</v>
      </c>
      <c r="F459" s="274">
        <v>127.6</v>
      </c>
      <c r="G459" s="274">
        <v>125.1</v>
      </c>
      <c r="H459" s="274">
        <v>136.70000000000002</v>
      </c>
      <c r="I459" s="274">
        <v>139.20000000000002</v>
      </c>
      <c r="J459" s="274">
        <v>142.50000000000003</v>
      </c>
      <c r="K459" s="272">
        <v>135.9</v>
      </c>
      <c r="L459" s="272">
        <v>130.1</v>
      </c>
      <c r="M459" s="272">
        <v>74.982420000000005</v>
      </c>
    </row>
    <row r="460" spans="1:13">
      <c r="A460" s="263">
        <v>450</v>
      </c>
      <c r="B460" s="272" t="s">
        <v>180</v>
      </c>
      <c r="C460" s="272">
        <v>328.9</v>
      </c>
      <c r="D460" s="274">
        <v>327.01666666666665</v>
      </c>
      <c r="E460" s="274">
        <v>321.38333333333333</v>
      </c>
      <c r="F460" s="274">
        <v>313.86666666666667</v>
      </c>
      <c r="G460" s="274">
        <v>308.23333333333335</v>
      </c>
      <c r="H460" s="274">
        <v>334.5333333333333</v>
      </c>
      <c r="I460" s="274">
        <v>340.16666666666663</v>
      </c>
      <c r="J460" s="274">
        <v>347.68333333333328</v>
      </c>
      <c r="K460" s="272">
        <v>332.65</v>
      </c>
      <c r="L460" s="272">
        <v>319.5</v>
      </c>
      <c r="M460" s="272">
        <v>934.66949</v>
      </c>
    </row>
    <row r="461" spans="1:13">
      <c r="A461" s="263">
        <v>451</v>
      </c>
      <c r="B461" s="272" t="s">
        <v>182</v>
      </c>
      <c r="C461" s="272">
        <v>88.1</v>
      </c>
      <c r="D461" s="274">
        <v>88.133333333333326</v>
      </c>
      <c r="E461" s="274">
        <v>86.316666666666649</v>
      </c>
      <c r="F461" s="274">
        <v>84.533333333333317</v>
      </c>
      <c r="G461" s="274">
        <v>82.71666666666664</v>
      </c>
      <c r="H461" s="274">
        <v>89.916666666666657</v>
      </c>
      <c r="I461" s="274">
        <v>91.73333333333332</v>
      </c>
      <c r="J461" s="274">
        <v>93.516666666666666</v>
      </c>
      <c r="K461" s="272">
        <v>89.95</v>
      </c>
      <c r="L461" s="272">
        <v>86.35</v>
      </c>
      <c r="M461" s="272">
        <v>570.56934000000001</v>
      </c>
    </row>
    <row r="462" spans="1:13">
      <c r="A462" s="263">
        <v>452</v>
      </c>
      <c r="B462" s="272" t="s">
        <v>771</v>
      </c>
      <c r="C462" s="272">
        <v>43.4</v>
      </c>
      <c r="D462" s="274">
        <v>43.816666666666663</v>
      </c>
      <c r="E462" s="274">
        <v>42.383333333333326</v>
      </c>
      <c r="F462" s="274">
        <v>41.36666666666666</v>
      </c>
      <c r="G462" s="274">
        <v>39.933333333333323</v>
      </c>
      <c r="H462" s="274">
        <v>44.833333333333329</v>
      </c>
      <c r="I462" s="274">
        <v>46.266666666666666</v>
      </c>
      <c r="J462" s="274">
        <v>47.283333333333331</v>
      </c>
      <c r="K462" s="272">
        <v>45.25</v>
      </c>
      <c r="L462" s="272">
        <v>42.8</v>
      </c>
      <c r="M462" s="272">
        <v>59.695</v>
      </c>
    </row>
    <row r="463" spans="1:13">
      <c r="A463" s="263">
        <v>453</v>
      </c>
      <c r="B463" s="272" t="s">
        <v>183</v>
      </c>
      <c r="C463" s="272">
        <v>690.25</v>
      </c>
      <c r="D463" s="274">
        <v>698.26666666666677</v>
      </c>
      <c r="E463" s="274">
        <v>672.03333333333353</v>
      </c>
      <c r="F463" s="274">
        <v>653.81666666666672</v>
      </c>
      <c r="G463" s="274">
        <v>627.58333333333348</v>
      </c>
      <c r="H463" s="274">
        <v>716.48333333333358</v>
      </c>
      <c r="I463" s="274">
        <v>742.71666666666692</v>
      </c>
      <c r="J463" s="274">
        <v>760.93333333333362</v>
      </c>
      <c r="K463" s="272">
        <v>724.5</v>
      </c>
      <c r="L463" s="272">
        <v>680.05</v>
      </c>
      <c r="M463" s="272">
        <v>573.97919000000002</v>
      </c>
    </row>
    <row r="464" spans="1:13">
      <c r="A464" s="263">
        <v>454</v>
      </c>
      <c r="B464" s="272" t="s">
        <v>507</v>
      </c>
      <c r="C464" s="272">
        <v>3418.7</v>
      </c>
      <c r="D464" s="274">
        <v>3454.5666666666671</v>
      </c>
      <c r="E464" s="274">
        <v>3314.1333333333341</v>
      </c>
      <c r="F464" s="274">
        <v>3209.5666666666671</v>
      </c>
      <c r="G464" s="274">
        <v>3069.1333333333341</v>
      </c>
      <c r="H464" s="274">
        <v>3559.1333333333341</v>
      </c>
      <c r="I464" s="274">
        <v>3699.5666666666675</v>
      </c>
      <c r="J464" s="274">
        <v>3804.1333333333341</v>
      </c>
      <c r="K464" s="272">
        <v>3595</v>
      </c>
      <c r="L464" s="272">
        <v>3350</v>
      </c>
      <c r="M464" s="272">
        <v>0.68589999999999995</v>
      </c>
    </row>
    <row r="465" spans="1:13">
      <c r="A465" s="263">
        <v>455</v>
      </c>
      <c r="B465" s="272" t="s">
        <v>185</v>
      </c>
      <c r="C465" s="272">
        <v>974.9</v>
      </c>
      <c r="D465" s="274">
        <v>970.91666666666663</v>
      </c>
      <c r="E465" s="274">
        <v>961.58333333333326</v>
      </c>
      <c r="F465" s="274">
        <v>948.26666666666665</v>
      </c>
      <c r="G465" s="274">
        <v>938.93333333333328</v>
      </c>
      <c r="H465" s="274">
        <v>984.23333333333323</v>
      </c>
      <c r="I465" s="274">
        <v>993.56666666666649</v>
      </c>
      <c r="J465" s="274">
        <v>1006.8833333333332</v>
      </c>
      <c r="K465" s="272">
        <v>980.25</v>
      </c>
      <c r="L465" s="272">
        <v>957.6</v>
      </c>
      <c r="M465" s="272">
        <v>27.763010000000001</v>
      </c>
    </row>
    <row r="466" spans="1:13">
      <c r="A466" s="263">
        <v>456</v>
      </c>
      <c r="B466" s="240" t="s">
        <v>277</v>
      </c>
      <c r="C466" s="272">
        <v>132.4</v>
      </c>
      <c r="D466" s="274">
        <v>132.20000000000002</v>
      </c>
      <c r="E466" s="274">
        <v>130.50000000000003</v>
      </c>
      <c r="F466" s="274">
        <v>128.60000000000002</v>
      </c>
      <c r="G466" s="274">
        <v>126.90000000000003</v>
      </c>
      <c r="H466" s="274">
        <v>134.10000000000002</v>
      </c>
      <c r="I466" s="274">
        <v>135.80000000000001</v>
      </c>
      <c r="J466" s="274">
        <v>137.70000000000002</v>
      </c>
      <c r="K466" s="272">
        <v>133.9</v>
      </c>
      <c r="L466" s="272">
        <v>130.30000000000001</v>
      </c>
      <c r="M466" s="272">
        <v>3.8085300000000002</v>
      </c>
    </row>
    <row r="467" spans="1:13">
      <c r="A467" s="263">
        <v>457</v>
      </c>
      <c r="B467" s="240" t="s">
        <v>164</v>
      </c>
      <c r="C467" s="272">
        <v>928.1</v>
      </c>
      <c r="D467" s="274">
        <v>929.70000000000016</v>
      </c>
      <c r="E467" s="274">
        <v>913.35000000000036</v>
      </c>
      <c r="F467" s="274">
        <v>898.60000000000025</v>
      </c>
      <c r="G467" s="274">
        <v>882.25000000000045</v>
      </c>
      <c r="H467" s="274">
        <v>944.45000000000027</v>
      </c>
      <c r="I467" s="274">
        <v>960.8</v>
      </c>
      <c r="J467" s="274">
        <v>975.55000000000018</v>
      </c>
      <c r="K467" s="272">
        <v>946.05</v>
      </c>
      <c r="L467" s="272">
        <v>914.95</v>
      </c>
      <c r="M467" s="272">
        <v>10.24413</v>
      </c>
    </row>
    <row r="468" spans="1:13">
      <c r="A468" s="263">
        <v>458</v>
      </c>
      <c r="B468" s="240" t="s">
        <v>508</v>
      </c>
      <c r="C468" s="272">
        <v>1133.9000000000001</v>
      </c>
      <c r="D468" s="274">
        <v>1137.9666666666667</v>
      </c>
      <c r="E468" s="274">
        <v>1125.9333333333334</v>
      </c>
      <c r="F468" s="274">
        <v>1117.9666666666667</v>
      </c>
      <c r="G468" s="274">
        <v>1105.9333333333334</v>
      </c>
      <c r="H468" s="274">
        <v>1145.9333333333334</v>
      </c>
      <c r="I468" s="274">
        <v>1157.9666666666667</v>
      </c>
      <c r="J468" s="274">
        <v>1165.9333333333334</v>
      </c>
      <c r="K468" s="272">
        <v>1150</v>
      </c>
      <c r="L468" s="272">
        <v>1130</v>
      </c>
      <c r="M468" s="272">
        <v>0.38422000000000001</v>
      </c>
    </row>
    <row r="469" spans="1:13">
      <c r="A469" s="263">
        <v>459</v>
      </c>
      <c r="B469" s="240" t="s">
        <v>509</v>
      </c>
      <c r="C469" s="272">
        <v>925.45</v>
      </c>
      <c r="D469" s="274">
        <v>925.63333333333333</v>
      </c>
      <c r="E469" s="274">
        <v>918.31666666666661</v>
      </c>
      <c r="F469" s="274">
        <v>911.18333333333328</v>
      </c>
      <c r="G469" s="274">
        <v>903.86666666666656</v>
      </c>
      <c r="H469" s="274">
        <v>932.76666666666665</v>
      </c>
      <c r="I469" s="274">
        <v>940.08333333333348</v>
      </c>
      <c r="J469" s="274">
        <v>947.2166666666667</v>
      </c>
      <c r="K469" s="272">
        <v>932.95</v>
      </c>
      <c r="L469" s="272">
        <v>918.5</v>
      </c>
      <c r="M469" s="272">
        <v>0.43744</v>
      </c>
    </row>
    <row r="470" spans="1:13">
      <c r="A470" s="263">
        <v>460</v>
      </c>
      <c r="B470" s="240" t="s">
        <v>510</v>
      </c>
      <c r="C470" s="272">
        <v>1345.7</v>
      </c>
      <c r="D470" s="274">
        <v>1346.8999999999999</v>
      </c>
      <c r="E470" s="274">
        <v>1318.7999999999997</v>
      </c>
      <c r="F470" s="274">
        <v>1291.8999999999999</v>
      </c>
      <c r="G470" s="274">
        <v>1263.7999999999997</v>
      </c>
      <c r="H470" s="274">
        <v>1373.7999999999997</v>
      </c>
      <c r="I470" s="274">
        <v>1401.8999999999996</v>
      </c>
      <c r="J470" s="274">
        <v>1428.7999999999997</v>
      </c>
      <c r="K470" s="272">
        <v>1375</v>
      </c>
      <c r="L470" s="272">
        <v>1320</v>
      </c>
      <c r="M470" s="272">
        <v>0.32558999999999999</v>
      </c>
    </row>
    <row r="471" spans="1:13">
      <c r="A471" s="263">
        <v>461</v>
      </c>
      <c r="B471" s="240" t="s">
        <v>186</v>
      </c>
      <c r="C471" s="272">
        <v>1563.15</v>
      </c>
      <c r="D471" s="274">
        <v>1559.05</v>
      </c>
      <c r="E471" s="274">
        <v>1530.1</v>
      </c>
      <c r="F471" s="274">
        <v>1497.05</v>
      </c>
      <c r="G471" s="274">
        <v>1468.1</v>
      </c>
      <c r="H471" s="274">
        <v>1592.1</v>
      </c>
      <c r="I471" s="274">
        <v>1621.0500000000002</v>
      </c>
      <c r="J471" s="274">
        <v>1654.1</v>
      </c>
      <c r="K471" s="272">
        <v>1588</v>
      </c>
      <c r="L471" s="272">
        <v>1526</v>
      </c>
      <c r="M471" s="272">
        <v>21.25469</v>
      </c>
    </row>
    <row r="472" spans="1:13">
      <c r="A472" s="263">
        <v>462</v>
      </c>
      <c r="B472" s="240" t="s">
        <v>187</v>
      </c>
      <c r="C472" s="272">
        <v>2586.1</v>
      </c>
      <c r="D472" s="274">
        <v>2577.85</v>
      </c>
      <c r="E472" s="274">
        <v>2550.6999999999998</v>
      </c>
      <c r="F472" s="272">
        <v>2515.2999999999997</v>
      </c>
      <c r="G472" s="274">
        <v>2488.1499999999996</v>
      </c>
      <c r="H472" s="274">
        <v>2613.25</v>
      </c>
      <c r="I472" s="272">
        <v>2640.4000000000005</v>
      </c>
      <c r="J472" s="274">
        <v>2675.8</v>
      </c>
      <c r="K472" s="274">
        <v>2605</v>
      </c>
      <c r="L472" s="272">
        <v>2542.4499999999998</v>
      </c>
      <c r="M472" s="274">
        <v>8.7589400000000008</v>
      </c>
    </row>
    <row r="473" spans="1:13">
      <c r="A473" s="263">
        <v>463</v>
      </c>
      <c r="B473" s="240" t="s">
        <v>188</v>
      </c>
      <c r="C473" s="272">
        <v>330.5</v>
      </c>
      <c r="D473" s="274">
        <v>327.10000000000002</v>
      </c>
      <c r="E473" s="274">
        <v>318.50000000000006</v>
      </c>
      <c r="F473" s="272">
        <v>306.50000000000006</v>
      </c>
      <c r="G473" s="274">
        <v>297.90000000000009</v>
      </c>
      <c r="H473" s="274">
        <v>339.1</v>
      </c>
      <c r="I473" s="272">
        <v>347.69999999999993</v>
      </c>
      <c r="J473" s="274">
        <v>359.7</v>
      </c>
      <c r="K473" s="274">
        <v>335.7</v>
      </c>
      <c r="L473" s="272">
        <v>315.10000000000002</v>
      </c>
      <c r="M473" s="274">
        <v>36.923859999999998</v>
      </c>
    </row>
    <row r="474" spans="1:13">
      <c r="A474" s="263">
        <v>464</v>
      </c>
      <c r="B474" s="240" t="s">
        <v>511</v>
      </c>
      <c r="C474" s="240">
        <v>690.85</v>
      </c>
      <c r="D474" s="284">
        <v>686.61666666666667</v>
      </c>
      <c r="E474" s="284">
        <v>674.23333333333335</v>
      </c>
      <c r="F474" s="284">
        <v>657.61666666666667</v>
      </c>
      <c r="G474" s="284">
        <v>645.23333333333335</v>
      </c>
      <c r="H474" s="284">
        <v>703.23333333333335</v>
      </c>
      <c r="I474" s="284">
        <v>715.61666666666679</v>
      </c>
      <c r="J474" s="284">
        <v>732.23333333333335</v>
      </c>
      <c r="K474" s="284">
        <v>699</v>
      </c>
      <c r="L474" s="284">
        <v>670</v>
      </c>
      <c r="M474" s="284">
        <v>3.3647900000000002</v>
      </c>
    </row>
    <row r="475" spans="1:13">
      <c r="A475" s="263">
        <v>465</v>
      </c>
      <c r="B475" s="240" t="s">
        <v>512</v>
      </c>
      <c r="C475" s="240">
        <v>13.9</v>
      </c>
      <c r="D475" s="284">
        <v>13.933333333333332</v>
      </c>
      <c r="E475" s="284">
        <v>13.766666666666664</v>
      </c>
      <c r="F475" s="284">
        <v>13.633333333333333</v>
      </c>
      <c r="G475" s="284">
        <v>13.466666666666665</v>
      </c>
      <c r="H475" s="284">
        <v>14.066666666666663</v>
      </c>
      <c r="I475" s="284">
        <v>14.233333333333331</v>
      </c>
      <c r="J475" s="284">
        <v>14.366666666666662</v>
      </c>
      <c r="K475" s="284">
        <v>14.1</v>
      </c>
      <c r="L475" s="284">
        <v>13.8</v>
      </c>
      <c r="M475" s="284">
        <v>88.22533</v>
      </c>
    </row>
    <row r="476" spans="1:13">
      <c r="A476" s="263">
        <v>466</v>
      </c>
      <c r="B476" s="240" t="s">
        <v>513</v>
      </c>
      <c r="C476" s="284">
        <v>921.4</v>
      </c>
      <c r="D476" s="284">
        <v>920.4666666666667</v>
      </c>
      <c r="E476" s="284">
        <v>905.93333333333339</v>
      </c>
      <c r="F476" s="284">
        <v>890.4666666666667</v>
      </c>
      <c r="G476" s="284">
        <v>875.93333333333339</v>
      </c>
      <c r="H476" s="284">
        <v>935.93333333333339</v>
      </c>
      <c r="I476" s="284">
        <v>950.4666666666667</v>
      </c>
      <c r="J476" s="284">
        <v>965.93333333333339</v>
      </c>
      <c r="K476" s="284">
        <v>935</v>
      </c>
      <c r="L476" s="284">
        <v>905</v>
      </c>
      <c r="M476" s="284">
        <v>2.6057899999999998</v>
      </c>
    </row>
    <row r="477" spans="1:13">
      <c r="A477" s="263">
        <v>467</v>
      </c>
      <c r="B477" s="240" t="s">
        <v>514</v>
      </c>
      <c r="C477" s="284">
        <v>12.95</v>
      </c>
      <c r="D477" s="284">
        <v>13.016666666666666</v>
      </c>
      <c r="E477" s="284">
        <v>12.883333333333331</v>
      </c>
      <c r="F477" s="284">
        <v>12.816666666666665</v>
      </c>
      <c r="G477" s="284">
        <v>12.68333333333333</v>
      </c>
      <c r="H477" s="284">
        <v>13.083333333333332</v>
      </c>
      <c r="I477" s="284">
        <v>13.216666666666665</v>
      </c>
      <c r="J477" s="284">
        <v>13.283333333333333</v>
      </c>
      <c r="K477" s="284">
        <v>13.15</v>
      </c>
      <c r="L477" s="284">
        <v>12.95</v>
      </c>
      <c r="M477" s="284">
        <v>14.040330000000001</v>
      </c>
    </row>
    <row r="478" spans="1:13">
      <c r="A478" s="263">
        <v>468</v>
      </c>
      <c r="B478" s="240" t="s">
        <v>515</v>
      </c>
      <c r="C478" s="284">
        <v>351.85</v>
      </c>
      <c r="D478" s="284">
        <v>350.55</v>
      </c>
      <c r="E478" s="284">
        <v>342.8</v>
      </c>
      <c r="F478" s="284">
        <v>333.75</v>
      </c>
      <c r="G478" s="284">
        <v>326</v>
      </c>
      <c r="H478" s="284">
        <v>359.6</v>
      </c>
      <c r="I478" s="284">
        <v>367.35</v>
      </c>
      <c r="J478" s="284">
        <v>376.40000000000003</v>
      </c>
      <c r="K478" s="284">
        <v>358.3</v>
      </c>
      <c r="L478" s="284">
        <v>341.5</v>
      </c>
      <c r="M478" s="284">
        <v>4.2936300000000003</v>
      </c>
    </row>
    <row r="479" spans="1:13">
      <c r="A479" s="263">
        <v>469</v>
      </c>
      <c r="B479" s="240" t="s">
        <v>194</v>
      </c>
      <c r="C479" s="284">
        <v>534.4</v>
      </c>
      <c r="D479" s="284">
        <v>537.76666666666665</v>
      </c>
      <c r="E479" s="284">
        <v>529.08333333333326</v>
      </c>
      <c r="F479" s="284">
        <v>523.76666666666665</v>
      </c>
      <c r="G479" s="284">
        <v>515.08333333333326</v>
      </c>
      <c r="H479" s="284">
        <v>543.08333333333326</v>
      </c>
      <c r="I479" s="284">
        <v>551.76666666666665</v>
      </c>
      <c r="J479" s="284">
        <v>557.08333333333326</v>
      </c>
      <c r="K479" s="284">
        <v>546.45000000000005</v>
      </c>
      <c r="L479" s="284">
        <v>532.45000000000005</v>
      </c>
      <c r="M479" s="284">
        <v>44.468580000000003</v>
      </c>
    </row>
    <row r="480" spans="1:13">
      <c r="A480" s="263">
        <v>470</v>
      </c>
      <c r="B480" s="240" t="s">
        <v>191</v>
      </c>
      <c r="C480" s="284">
        <v>245.9</v>
      </c>
      <c r="D480" s="284">
        <v>245.76666666666665</v>
      </c>
      <c r="E480" s="284">
        <v>241.5333333333333</v>
      </c>
      <c r="F480" s="284">
        <v>237.16666666666666</v>
      </c>
      <c r="G480" s="284">
        <v>232.93333333333331</v>
      </c>
      <c r="H480" s="284">
        <v>250.1333333333333</v>
      </c>
      <c r="I480" s="284">
        <v>254.36666666666665</v>
      </c>
      <c r="J480" s="284">
        <v>258.73333333333329</v>
      </c>
      <c r="K480" s="284">
        <v>250</v>
      </c>
      <c r="L480" s="284">
        <v>241.4</v>
      </c>
      <c r="M480" s="284">
        <v>18.48329</v>
      </c>
    </row>
    <row r="481" spans="1:13">
      <c r="A481" s="263">
        <v>471</v>
      </c>
      <c r="B481" s="240" t="s">
        <v>787</v>
      </c>
      <c r="C481" s="284">
        <v>35.450000000000003</v>
      </c>
      <c r="D481" s="284">
        <v>35.616666666666667</v>
      </c>
      <c r="E481" s="284">
        <v>35.233333333333334</v>
      </c>
      <c r="F481" s="284">
        <v>35.016666666666666</v>
      </c>
      <c r="G481" s="284">
        <v>34.633333333333333</v>
      </c>
      <c r="H481" s="284">
        <v>35.833333333333336</v>
      </c>
      <c r="I481" s="284">
        <v>36.216666666666676</v>
      </c>
      <c r="J481" s="284">
        <v>36.433333333333337</v>
      </c>
      <c r="K481" s="284">
        <v>36</v>
      </c>
      <c r="L481" s="284">
        <v>35.4</v>
      </c>
      <c r="M481" s="284">
        <v>11.973660000000001</v>
      </c>
    </row>
    <row r="482" spans="1:13">
      <c r="A482" s="263">
        <v>472</v>
      </c>
      <c r="B482" s="240" t="s">
        <v>192</v>
      </c>
      <c r="C482" s="284">
        <v>6392.15</v>
      </c>
      <c r="D482" s="284">
        <v>6434.083333333333</v>
      </c>
      <c r="E482" s="284">
        <v>6279.1666666666661</v>
      </c>
      <c r="F482" s="284">
        <v>6166.1833333333334</v>
      </c>
      <c r="G482" s="284">
        <v>6011.2666666666664</v>
      </c>
      <c r="H482" s="284">
        <v>6547.0666666666657</v>
      </c>
      <c r="I482" s="284">
        <v>6701.9833333333318</v>
      </c>
      <c r="J482" s="284">
        <v>6814.9666666666653</v>
      </c>
      <c r="K482" s="284">
        <v>6589</v>
      </c>
      <c r="L482" s="284">
        <v>6321.1</v>
      </c>
      <c r="M482" s="284">
        <v>10.455109999999999</v>
      </c>
    </row>
    <row r="483" spans="1:13">
      <c r="A483" s="263">
        <v>473</v>
      </c>
      <c r="B483" s="240" t="s">
        <v>193</v>
      </c>
      <c r="C483" s="284">
        <v>33.65</v>
      </c>
      <c r="D483" s="284">
        <v>33.716666666666669</v>
      </c>
      <c r="E483" s="284">
        <v>33.333333333333336</v>
      </c>
      <c r="F483" s="284">
        <v>33.016666666666666</v>
      </c>
      <c r="G483" s="284">
        <v>32.633333333333333</v>
      </c>
      <c r="H483" s="284">
        <v>34.033333333333339</v>
      </c>
      <c r="I483" s="284">
        <v>34.416666666666664</v>
      </c>
      <c r="J483" s="284">
        <v>34.733333333333341</v>
      </c>
      <c r="K483" s="284">
        <v>34.1</v>
      </c>
      <c r="L483" s="284">
        <v>33.4</v>
      </c>
      <c r="M483" s="284">
        <v>73.656779999999998</v>
      </c>
    </row>
    <row r="484" spans="1:13">
      <c r="A484" s="263">
        <v>474</v>
      </c>
      <c r="B484" s="240" t="s">
        <v>190</v>
      </c>
      <c r="C484" s="284">
        <v>1255.95</v>
      </c>
      <c r="D484" s="284">
        <v>1254.3499999999999</v>
      </c>
      <c r="E484" s="284">
        <v>1227.6999999999998</v>
      </c>
      <c r="F484" s="284">
        <v>1199.4499999999998</v>
      </c>
      <c r="G484" s="284">
        <v>1172.7999999999997</v>
      </c>
      <c r="H484" s="284">
        <v>1282.5999999999999</v>
      </c>
      <c r="I484" s="284">
        <v>1309.25</v>
      </c>
      <c r="J484" s="284">
        <v>1337.5</v>
      </c>
      <c r="K484" s="284">
        <v>1281</v>
      </c>
      <c r="L484" s="284">
        <v>1226.0999999999999</v>
      </c>
      <c r="M484" s="284">
        <v>9.81419</v>
      </c>
    </row>
    <row r="485" spans="1:13">
      <c r="A485" s="263">
        <v>475</v>
      </c>
      <c r="B485" s="240" t="s">
        <v>141</v>
      </c>
      <c r="C485" s="284">
        <v>572.85</v>
      </c>
      <c r="D485" s="284">
        <v>570.29999999999995</v>
      </c>
      <c r="E485" s="284">
        <v>565.59999999999991</v>
      </c>
      <c r="F485" s="284">
        <v>558.34999999999991</v>
      </c>
      <c r="G485" s="284">
        <v>553.64999999999986</v>
      </c>
      <c r="H485" s="284">
        <v>577.54999999999995</v>
      </c>
      <c r="I485" s="284">
        <v>582.25</v>
      </c>
      <c r="J485" s="284">
        <v>589.5</v>
      </c>
      <c r="K485" s="284">
        <v>575</v>
      </c>
      <c r="L485" s="284">
        <v>563.04999999999995</v>
      </c>
      <c r="M485" s="284">
        <v>21.023579999999999</v>
      </c>
    </row>
    <row r="486" spans="1:13">
      <c r="A486" s="263">
        <v>476</v>
      </c>
      <c r="B486" s="240" t="s">
        <v>278</v>
      </c>
      <c r="C486" s="284">
        <v>224.7</v>
      </c>
      <c r="D486" s="284">
        <v>226.6</v>
      </c>
      <c r="E486" s="284">
        <v>220.35</v>
      </c>
      <c r="F486" s="284">
        <v>216</v>
      </c>
      <c r="G486" s="284">
        <v>209.75</v>
      </c>
      <c r="H486" s="284">
        <v>230.95</v>
      </c>
      <c r="I486" s="284">
        <v>237.2</v>
      </c>
      <c r="J486" s="284">
        <v>241.54999999999998</v>
      </c>
      <c r="K486" s="284">
        <v>232.85</v>
      </c>
      <c r="L486" s="284">
        <v>222.25</v>
      </c>
      <c r="M486" s="284">
        <v>4.9653099999999997</v>
      </c>
    </row>
    <row r="487" spans="1:13">
      <c r="A487" s="263">
        <v>477</v>
      </c>
      <c r="B487" s="240" t="s">
        <v>516</v>
      </c>
      <c r="C487" s="284">
        <v>2488.5500000000002</v>
      </c>
      <c r="D487" s="284">
        <v>2473.9833333333336</v>
      </c>
      <c r="E487" s="284">
        <v>2442.9666666666672</v>
      </c>
      <c r="F487" s="284">
        <v>2397.3833333333337</v>
      </c>
      <c r="G487" s="284">
        <v>2366.3666666666672</v>
      </c>
      <c r="H487" s="284">
        <v>2519.5666666666671</v>
      </c>
      <c r="I487" s="284">
        <v>2550.5833333333335</v>
      </c>
      <c r="J487" s="284">
        <v>2596.166666666667</v>
      </c>
      <c r="K487" s="284">
        <v>2505</v>
      </c>
      <c r="L487" s="284">
        <v>2428.4</v>
      </c>
      <c r="M487" s="284">
        <v>0.18426999999999999</v>
      </c>
    </row>
    <row r="488" spans="1:13">
      <c r="A488" s="263">
        <v>478</v>
      </c>
      <c r="B488" s="240" t="s">
        <v>517</v>
      </c>
      <c r="C488" s="284">
        <v>348.05</v>
      </c>
      <c r="D488" s="284">
        <v>349.63333333333338</v>
      </c>
      <c r="E488" s="284">
        <v>344.91666666666674</v>
      </c>
      <c r="F488" s="284">
        <v>341.78333333333336</v>
      </c>
      <c r="G488" s="284">
        <v>337.06666666666672</v>
      </c>
      <c r="H488" s="284">
        <v>352.76666666666677</v>
      </c>
      <c r="I488" s="284">
        <v>357.48333333333335</v>
      </c>
      <c r="J488" s="284">
        <v>360.61666666666679</v>
      </c>
      <c r="K488" s="284">
        <v>354.35</v>
      </c>
      <c r="L488" s="284">
        <v>346.5</v>
      </c>
      <c r="M488" s="284">
        <v>1.8873</v>
      </c>
    </row>
    <row r="489" spans="1:13">
      <c r="A489" s="263">
        <v>479</v>
      </c>
      <c r="B489" s="240" t="s">
        <v>518</v>
      </c>
      <c r="C489" s="284">
        <v>220.4</v>
      </c>
      <c r="D489" s="284">
        <v>221.5333333333333</v>
      </c>
      <c r="E489" s="284">
        <v>215.81666666666661</v>
      </c>
      <c r="F489" s="284">
        <v>211.23333333333329</v>
      </c>
      <c r="G489" s="284">
        <v>205.51666666666659</v>
      </c>
      <c r="H489" s="284">
        <v>226.11666666666662</v>
      </c>
      <c r="I489" s="284">
        <v>231.83333333333331</v>
      </c>
      <c r="J489" s="284">
        <v>236.41666666666663</v>
      </c>
      <c r="K489" s="284">
        <v>227.25</v>
      </c>
      <c r="L489" s="284">
        <v>216.95</v>
      </c>
      <c r="M489" s="284">
        <v>3.3432900000000001</v>
      </c>
    </row>
    <row r="490" spans="1:13">
      <c r="A490" s="263">
        <v>480</v>
      </c>
      <c r="B490" s="240" t="s">
        <v>519</v>
      </c>
      <c r="C490" s="284">
        <v>3620</v>
      </c>
      <c r="D490" s="284">
        <v>3626.3166666666671</v>
      </c>
      <c r="E490" s="284">
        <v>3593.6833333333343</v>
      </c>
      <c r="F490" s="284">
        <v>3567.3666666666672</v>
      </c>
      <c r="G490" s="284">
        <v>3534.7333333333345</v>
      </c>
      <c r="H490" s="284">
        <v>3652.6333333333341</v>
      </c>
      <c r="I490" s="284">
        <v>3685.2666666666664</v>
      </c>
      <c r="J490" s="284">
        <v>3711.5833333333339</v>
      </c>
      <c r="K490" s="284">
        <v>3658.95</v>
      </c>
      <c r="L490" s="284">
        <v>3600</v>
      </c>
      <c r="M490" s="284">
        <v>3.5380000000000002E-2</v>
      </c>
    </row>
    <row r="491" spans="1:13">
      <c r="A491" s="263">
        <v>481</v>
      </c>
      <c r="B491" s="240" t="s">
        <v>520</v>
      </c>
      <c r="C491" s="284">
        <v>2803.2</v>
      </c>
      <c r="D491" s="284">
        <v>2779.7333333333336</v>
      </c>
      <c r="E491" s="284">
        <v>2749.4666666666672</v>
      </c>
      <c r="F491" s="284">
        <v>2695.7333333333336</v>
      </c>
      <c r="G491" s="284">
        <v>2665.4666666666672</v>
      </c>
      <c r="H491" s="284">
        <v>2833.4666666666672</v>
      </c>
      <c r="I491" s="284">
        <v>2863.7333333333336</v>
      </c>
      <c r="J491" s="284">
        <v>2917.4666666666672</v>
      </c>
      <c r="K491" s="284">
        <v>2810</v>
      </c>
      <c r="L491" s="284">
        <v>2726</v>
      </c>
      <c r="M491" s="284">
        <v>0.37607000000000002</v>
      </c>
    </row>
    <row r="492" spans="1:13">
      <c r="A492" s="263">
        <v>482</v>
      </c>
      <c r="B492" s="240" t="s">
        <v>521</v>
      </c>
      <c r="C492" s="284">
        <v>50.55</v>
      </c>
      <c r="D492" s="284">
        <v>50.466666666666661</v>
      </c>
      <c r="E492" s="284">
        <v>49.033333333333324</v>
      </c>
      <c r="F492" s="284">
        <v>47.516666666666666</v>
      </c>
      <c r="G492" s="284">
        <v>46.083333333333329</v>
      </c>
      <c r="H492" s="284">
        <v>51.98333333333332</v>
      </c>
      <c r="I492" s="284">
        <v>53.416666666666657</v>
      </c>
      <c r="J492" s="284">
        <v>54.933333333333316</v>
      </c>
      <c r="K492" s="284">
        <v>51.9</v>
      </c>
      <c r="L492" s="284">
        <v>48.95</v>
      </c>
      <c r="M492" s="284">
        <v>30.841480000000001</v>
      </c>
    </row>
    <row r="493" spans="1:13">
      <c r="A493" s="263">
        <v>483</v>
      </c>
      <c r="B493" s="240" t="s">
        <v>522</v>
      </c>
      <c r="C493" s="284">
        <v>1046.95</v>
      </c>
      <c r="D493" s="284">
        <v>1046.2</v>
      </c>
      <c r="E493" s="284">
        <v>1037</v>
      </c>
      <c r="F493" s="284">
        <v>1027.05</v>
      </c>
      <c r="G493" s="284">
        <v>1017.8499999999999</v>
      </c>
      <c r="H493" s="284">
        <v>1056.1500000000001</v>
      </c>
      <c r="I493" s="284">
        <v>1065.3500000000004</v>
      </c>
      <c r="J493" s="284">
        <v>1075.3000000000002</v>
      </c>
      <c r="K493" s="284">
        <v>1055.4000000000001</v>
      </c>
      <c r="L493" s="284">
        <v>1036.25</v>
      </c>
      <c r="M493" s="284">
        <v>0.18614</v>
      </c>
    </row>
    <row r="494" spans="1:13">
      <c r="A494" s="263">
        <v>484</v>
      </c>
      <c r="B494" s="240" t="s">
        <v>279</v>
      </c>
      <c r="C494" s="284">
        <v>419.8</v>
      </c>
      <c r="D494" s="284">
        <v>415.91666666666669</v>
      </c>
      <c r="E494" s="284">
        <v>399.13333333333338</v>
      </c>
      <c r="F494" s="284">
        <v>378.4666666666667</v>
      </c>
      <c r="G494" s="284">
        <v>361.68333333333339</v>
      </c>
      <c r="H494" s="284">
        <v>436.58333333333337</v>
      </c>
      <c r="I494" s="284">
        <v>453.36666666666667</v>
      </c>
      <c r="J494" s="284">
        <v>474.03333333333336</v>
      </c>
      <c r="K494" s="284">
        <v>432.7</v>
      </c>
      <c r="L494" s="284">
        <v>395.25</v>
      </c>
      <c r="M494" s="284">
        <v>8.7352500000000006</v>
      </c>
    </row>
    <row r="495" spans="1:13">
      <c r="A495" s="263">
        <v>485</v>
      </c>
      <c r="B495" s="240" t="s">
        <v>523</v>
      </c>
      <c r="C495" s="284">
        <v>890.95</v>
      </c>
      <c r="D495" s="284">
        <v>893.80000000000007</v>
      </c>
      <c r="E495" s="284">
        <v>877.60000000000014</v>
      </c>
      <c r="F495" s="284">
        <v>864.25000000000011</v>
      </c>
      <c r="G495" s="284">
        <v>848.05000000000018</v>
      </c>
      <c r="H495" s="284">
        <v>907.15000000000009</v>
      </c>
      <c r="I495" s="284">
        <v>923.35000000000014</v>
      </c>
      <c r="J495" s="284">
        <v>936.7</v>
      </c>
      <c r="K495" s="284">
        <v>910</v>
      </c>
      <c r="L495" s="284">
        <v>880.45</v>
      </c>
      <c r="M495" s="284">
        <v>1.9396899999999999</v>
      </c>
    </row>
    <row r="496" spans="1:13">
      <c r="A496" s="263">
        <v>486</v>
      </c>
      <c r="B496" s="240" t="s">
        <v>524</v>
      </c>
      <c r="C496" s="284">
        <v>1623.35</v>
      </c>
      <c r="D496" s="284">
        <v>1630.8166666666666</v>
      </c>
      <c r="E496" s="284">
        <v>1607.5333333333333</v>
      </c>
      <c r="F496" s="284">
        <v>1591.7166666666667</v>
      </c>
      <c r="G496" s="284">
        <v>1568.4333333333334</v>
      </c>
      <c r="H496" s="284">
        <v>1646.6333333333332</v>
      </c>
      <c r="I496" s="284">
        <v>1669.9166666666665</v>
      </c>
      <c r="J496" s="284">
        <v>1685.7333333333331</v>
      </c>
      <c r="K496" s="284">
        <v>1654.1</v>
      </c>
      <c r="L496" s="284">
        <v>1615</v>
      </c>
      <c r="M496" s="284">
        <v>0.55752000000000002</v>
      </c>
    </row>
    <row r="497" spans="1:13">
      <c r="A497" s="263">
        <v>487</v>
      </c>
      <c r="B497" s="240" t="s">
        <v>525</v>
      </c>
      <c r="C497" s="284">
        <v>1337.75</v>
      </c>
      <c r="D497" s="284">
        <v>1314.25</v>
      </c>
      <c r="E497" s="284">
        <v>1280.5</v>
      </c>
      <c r="F497" s="284">
        <v>1223.25</v>
      </c>
      <c r="G497" s="284">
        <v>1189.5</v>
      </c>
      <c r="H497" s="284">
        <v>1371.5</v>
      </c>
      <c r="I497" s="284">
        <v>1405.25</v>
      </c>
      <c r="J497" s="284">
        <v>1462.5</v>
      </c>
      <c r="K497" s="284">
        <v>1348</v>
      </c>
      <c r="L497" s="284">
        <v>1257</v>
      </c>
      <c r="M497" s="284">
        <v>4.1363000000000003</v>
      </c>
    </row>
    <row r="498" spans="1:13">
      <c r="A498" s="263">
        <v>488</v>
      </c>
      <c r="B498" s="240" t="s">
        <v>118</v>
      </c>
      <c r="C498" s="284">
        <v>11.9</v>
      </c>
      <c r="D498" s="284">
        <v>11.9</v>
      </c>
      <c r="E498" s="284">
        <v>11.700000000000001</v>
      </c>
      <c r="F498" s="284">
        <v>11.5</v>
      </c>
      <c r="G498" s="284">
        <v>11.3</v>
      </c>
      <c r="H498" s="284">
        <v>12.100000000000001</v>
      </c>
      <c r="I498" s="284">
        <v>12.3</v>
      </c>
      <c r="J498" s="284">
        <v>12.500000000000002</v>
      </c>
      <c r="K498" s="284">
        <v>12.1</v>
      </c>
      <c r="L498" s="284">
        <v>11.7</v>
      </c>
      <c r="M498" s="284">
        <v>1272.1019899999999</v>
      </c>
    </row>
    <row r="499" spans="1:13">
      <c r="A499" s="263">
        <v>489</v>
      </c>
      <c r="B499" s="240" t="s">
        <v>196</v>
      </c>
      <c r="C499" s="284">
        <v>1091.05</v>
      </c>
      <c r="D499" s="284">
        <v>1081.3499999999999</v>
      </c>
      <c r="E499" s="284">
        <v>1066.5999999999999</v>
      </c>
      <c r="F499" s="284">
        <v>1042.1500000000001</v>
      </c>
      <c r="G499" s="284">
        <v>1027.4000000000001</v>
      </c>
      <c r="H499" s="284">
        <v>1105.7999999999997</v>
      </c>
      <c r="I499" s="284">
        <v>1120.5499999999997</v>
      </c>
      <c r="J499" s="284">
        <v>1144.9999999999995</v>
      </c>
      <c r="K499" s="284">
        <v>1096.0999999999999</v>
      </c>
      <c r="L499" s="284">
        <v>1056.9000000000001</v>
      </c>
      <c r="M499" s="284">
        <v>36.763829999999999</v>
      </c>
    </row>
    <row r="500" spans="1:13">
      <c r="A500" s="263">
        <v>490</v>
      </c>
      <c r="B500" s="240" t="s">
        <v>526</v>
      </c>
      <c r="C500" s="284">
        <v>5598.2</v>
      </c>
      <c r="D500" s="284">
        <v>5589.4000000000005</v>
      </c>
      <c r="E500" s="284">
        <v>5498.8000000000011</v>
      </c>
      <c r="F500" s="284">
        <v>5399.4000000000005</v>
      </c>
      <c r="G500" s="284">
        <v>5308.8000000000011</v>
      </c>
      <c r="H500" s="284">
        <v>5688.8000000000011</v>
      </c>
      <c r="I500" s="284">
        <v>5779.4000000000015</v>
      </c>
      <c r="J500" s="284">
        <v>5878.8000000000011</v>
      </c>
      <c r="K500" s="284">
        <v>5680</v>
      </c>
      <c r="L500" s="284">
        <v>5490</v>
      </c>
      <c r="M500" s="284">
        <v>3.3430000000000001E-2</v>
      </c>
    </row>
    <row r="501" spans="1:13">
      <c r="A501" s="263">
        <v>491</v>
      </c>
      <c r="B501" s="240" t="s">
        <v>527</v>
      </c>
      <c r="C501" s="284">
        <v>123.6</v>
      </c>
      <c r="D501" s="284">
        <v>123.5</v>
      </c>
      <c r="E501" s="284">
        <v>122.3</v>
      </c>
      <c r="F501" s="284">
        <v>121</v>
      </c>
      <c r="G501" s="284">
        <v>119.8</v>
      </c>
      <c r="H501" s="284">
        <v>124.8</v>
      </c>
      <c r="I501" s="284">
        <v>125.99999999999999</v>
      </c>
      <c r="J501" s="284">
        <v>127.3</v>
      </c>
      <c r="K501" s="284">
        <v>124.7</v>
      </c>
      <c r="L501" s="284">
        <v>122.2</v>
      </c>
      <c r="M501" s="284">
        <v>3.68323</v>
      </c>
    </row>
    <row r="502" spans="1:13">
      <c r="A502" s="263">
        <v>492</v>
      </c>
      <c r="B502" s="240" t="s">
        <v>528</v>
      </c>
      <c r="C502" s="284">
        <v>67.8</v>
      </c>
      <c r="D502" s="284">
        <v>67.3</v>
      </c>
      <c r="E502" s="284">
        <v>66.599999999999994</v>
      </c>
      <c r="F502" s="284">
        <v>65.399999999999991</v>
      </c>
      <c r="G502" s="284">
        <v>64.699999999999989</v>
      </c>
      <c r="H502" s="284">
        <v>68.5</v>
      </c>
      <c r="I502" s="284">
        <v>69.200000000000017</v>
      </c>
      <c r="J502" s="284">
        <v>70.400000000000006</v>
      </c>
      <c r="K502" s="284">
        <v>68</v>
      </c>
      <c r="L502" s="284">
        <v>66.099999999999994</v>
      </c>
      <c r="M502" s="284">
        <v>4.03362</v>
      </c>
    </row>
    <row r="503" spans="1:13">
      <c r="A503" s="263">
        <v>493</v>
      </c>
      <c r="B503" s="240" t="s">
        <v>772</v>
      </c>
      <c r="C503" s="284">
        <v>462.35</v>
      </c>
      <c r="D503" s="284">
        <v>460.63333333333338</v>
      </c>
      <c r="E503" s="284">
        <v>450.16666666666674</v>
      </c>
      <c r="F503" s="284">
        <v>437.98333333333335</v>
      </c>
      <c r="G503" s="284">
        <v>427.51666666666671</v>
      </c>
      <c r="H503" s="284">
        <v>472.81666666666678</v>
      </c>
      <c r="I503" s="284">
        <v>483.28333333333336</v>
      </c>
      <c r="J503" s="284">
        <v>495.46666666666681</v>
      </c>
      <c r="K503" s="284">
        <v>471.1</v>
      </c>
      <c r="L503" s="284">
        <v>448.45</v>
      </c>
      <c r="M503" s="284">
        <v>0.83818000000000004</v>
      </c>
    </row>
    <row r="504" spans="1:13">
      <c r="A504" s="263">
        <v>494</v>
      </c>
      <c r="B504" s="240" t="s">
        <v>529</v>
      </c>
      <c r="C504" s="284">
        <v>2472.6</v>
      </c>
      <c r="D504" s="284">
        <v>2431.3666666666668</v>
      </c>
      <c r="E504" s="284">
        <v>2374.7333333333336</v>
      </c>
      <c r="F504" s="284">
        <v>2276.8666666666668</v>
      </c>
      <c r="G504" s="284">
        <v>2220.2333333333336</v>
      </c>
      <c r="H504" s="284">
        <v>2529.2333333333336</v>
      </c>
      <c r="I504" s="284">
        <v>2585.8666666666668</v>
      </c>
      <c r="J504" s="284">
        <v>2683.7333333333336</v>
      </c>
      <c r="K504" s="284">
        <v>2488</v>
      </c>
      <c r="L504" s="284">
        <v>2333.5</v>
      </c>
      <c r="M504" s="284">
        <v>5.3991600000000002</v>
      </c>
    </row>
    <row r="505" spans="1:13">
      <c r="A505" s="263">
        <v>495</v>
      </c>
      <c r="B505" s="240" t="s">
        <v>197</v>
      </c>
      <c r="C505" s="284">
        <v>439</v>
      </c>
      <c r="D505" s="284">
        <v>439.38333333333338</v>
      </c>
      <c r="E505" s="284">
        <v>434.61666666666679</v>
      </c>
      <c r="F505" s="284">
        <v>430.23333333333341</v>
      </c>
      <c r="G505" s="284">
        <v>425.46666666666681</v>
      </c>
      <c r="H505" s="284">
        <v>443.76666666666677</v>
      </c>
      <c r="I505" s="284">
        <v>448.5333333333333</v>
      </c>
      <c r="J505" s="284">
        <v>452.91666666666674</v>
      </c>
      <c r="K505" s="284">
        <v>444.15</v>
      </c>
      <c r="L505" s="284">
        <v>435</v>
      </c>
      <c r="M505" s="284">
        <v>106.07735</v>
      </c>
    </row>
    <row r="506" spans="1:13">
      <c r="A506" s="263">
        <v>496</v>
      </c>
      <c r="B506" s="240" t="s">
        <v>530</v>
      </c>
      <c r="C506" s="284">
        <v>522.5</v>
      </c>
      <c r="D506" s="284">
        <v>526.25</v>
      </c>
      <c r="E506" s="284">
        <v>512.5</v>
      </c>
      <c r="F506" s="284">
        <v>502.5</v>
      </c>
      <c r="G506" s="284">
        <v>488.75</v>
      </c>
      <c r="H506" s="284">
        <v>536.25</v>
      </c>
      <c r="I506" s="284">
        <v>550</v>
      </c>
      <c r="J506" s="284">
        <v>560</v>
      </c>
      <c r="K506" s="284">
        <v>540</v>
      </c>
      <c r="L506" s="284">
        <v>516.25</v>
      </c>
      <c r="M506" s="284">
        <v>17.68684</v>
      </c>
    </row>
    <row r="507" spans="1:13">
      <c r="A507" s="263">
        <v>497</v>
      </c>
      <c r="B507" s="240" t="s">
        <v>198</v>
      </c>
      <c r="C507" s="284">
        <v>16.399999999999999</v>
      </c>
      <c r="D507" s="284">
        <v>16.466666666666665</v>
      </c>
      <c r="E507" s="284">
        <v>16.233333333333331</v>
      </c>
      <c r="F507" s="284">
        <v>16.066666666666666</v>
      </c>
      <c r="G507" s="284">
        <v>15.833333333333332</v>
      </c>
      <c r="H507" s="284">
        <v>16.633333333333329</v>
      </c>
      <c r="I507" s="284">
        <v>16.866666666666664</v>
      </c>
      <c r="J507" s="284">
        <v>17.033333333333328</v>
      </c>
      <c r="K507" s="284">
        <v>16.7</v>
      </c>
      <c r="L507" s="284">
        <v>16.3</v>
      </c>
      <c r="M507" s="284">
        <v>801.83507999999995</v>
      </c>
    </row>
    <row r="508" spans="1:13">
      <c r="A508" s="263">
        <v>498</v>
      </c>
      <c r="B508" s="240" t="s">
        <v>199</v>
      </c>
      <c r="C508" s="284">
        <v>217.25</v>
      </c>
      <c r="D508" s="284">
        <v>217.51666666666665</v>
      </c>
      <c r="E508" s="284">
        <v>214.73333333333329</v>
      </c>
      <c r="F508" s="284">
        <v>212.21666666666664</v>
      </c>
      <c r="G508" s="284">
        <v>209.43333333333328</v>
      </c>
      <c r="H508" s="284">
        <v>220.0333333333333</v>
      </c>
      <c r="I508" s="284">
        <v>222.81666666666666</v>
      </c>
      <c r="J508" s="284">
        <v>225.33333333333331</v>
      </c>
      <c r="K508" s="284">
        <v>220.3</v>
      </c>
      <c r="L508" s="284">
        <v>215</v>
      </c>
      <c r="M508" s="284">
        <v>170.69195999999999</v>
      </c>
    </row>
    <row r="509" spans="1:13">
      <c r="A509" s="263">
        <v>499</v>
      </c>
      <c r="B509" s="240" t="s">
        <v>531</v>
      </c>
      <c r="C509" s="284">
        <v>228.3</v>
      </c>
      <c r="D509" s="284">
        <v>229.93333333333331</v>
      </c>
      <c r="E509" s="284">
        <v>225.86666666666662</v>
      </c>
      <c r="F509" s="284">
        <v>223.43333333333331</v>
      </c>
      <c r="G509" s="284">
        <v>219.36666666666662</v>
      </c>
      <c r="H509" s="284">
        <v>232.36666666666662</v>
      </c>
      <c r="I509" s="284">
        <v>236.43333333333328</v>
      </c>
      <c r="J509" s="284">
        <v>238.86666666666662</v>
      </c>
      <c r="K509" s="284">
        <v>234</v>
      </c>
      <c r="L509" s="284">
        <v>227.5</v>
      </c>
      <c r="M509" s="284">
        <v>1.0463100000000001</v>
      </c>
    </row>
    <row r="510" spans="1:13">
      <c r="A510" s="263">
        <v>500</v>
      </c>
      <c r="B510" s="240" t="s">
        <v>532</v>
      </c>
      <c r="C510" s="284">
        <v>1897.2</v>
      </c>
      <c r="D510" s="284">
        <v>1899.1666666666667</v>
      </c>
      <c r="E510" s="284">
        <v>1883.3333333333335</v>
      </c>
      <c r="F510" s="284">
        <v>1869.4666666666667</v>
      </c>
      <c r="G510" s="284">
        <v>1853.6333333333334</v>
      </c>
      <c r="H510" s="284">
        <v>1913.0333333333335</v>
      </c>
      <c r="I510" s="284">
        <v>1928.866666666667</v>
      </c>
      <c r="J510" s="284">
        <v>1942.7333333333336</v>
      </c>
      <c r="K510" s="284">
        <v>1915</v>
      </c>
      <c r="L510" s="284">
        <v>1885.3</v>
      </c>
      <c r="M510" s="284">
        <v>0.19993</v>
      </c>
    </row>
    <row r="511" spans="1:13">
      <c r="A511" s="263">
        <v>501</v>
      </c>
      <c r="B511" s="240" t="s">
        <v>742</v>
      </c>
      <c r="C511" s="284">
        <v>957.7</v>
      </c>
      <c r="D511" s="284">
        <v>964.26666666666677</v>
      </c>
      <c r="E511" s="284">
        <v>944.43333333333351</v>
      </c>
      <c r="F511" s="284">
        <v>931.16666666666674</v>
      </c>
      <c r="G511" s="284">
        <v>911.33333333333348</v>
      </c>
      <c r="H511" s="284">
        <v>977.53333333333353</v>
      </c>
      <c r="I511" s="284">
        <v>997.36666666666679</v>
      </c>
      <c r="J511" s="284">
        <v>1010.6333333333336</v>
      </c>
      <c r="K511" s="284">
        <v>984.1</v>
      </c>
      <c r="L511" s="284">
        <v>951</v>
      </c>
      <c r="M511" s="284">
        <v>0.27755999999999997</v>
      </c>
    </row>
    <row r="513" spans="1:1">
      <c r="A513" s="289"/>
    </row>
    <row r="514" spans="1:1">
      <c r="A514" s="266"/>
    </row>
    <row r="515" spans="1:1">
      <c r="A515" s="289"/>
    </row>
    <row r="516" spans="1:1">
      <c r="A516" s="289"/>
    </row>
    <row r="517" spans="1:1">
      <c r="A517" s="290" t="s">
        <v>282</v>
      </c>
    </row>
    <row r="518" spans="1:1">
      <c r="A518" s="291" t="s">
        <v>200</v>
      </c>
    </row>
    <row r="519" spans="1:1">
      <c r="A519" s="291" t="s">
        <v>201</v>
      </c>
    </row>
    <row r="520" spans="1:1">
      <c r="A520" s="291" t="s">
        <v>202</v>
      </c>
    </row>
    <row r="521" spans="1:1">
      <c r="A521" s="291" t="s">
        <v>203</v>
      </c>
    </row>
    <row r="522" spans="1:1">
      <c r="A522" s="291" t="s">
        <v>204</v>
      </c>
    </row>
    <row r="523" spans="1:1">
      <c r="A523" s="292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6" t="s">
        <v>205</v>
      </c>
    </row>
    <row r="529" spans="1:1">
      <c r="A529" s="289" t="s">
        <v>206</v>
      </c>
    </row>
    <row r="530" spans="1:1">
      <c r="A530" s="289" t="s">
        <v>207</v>
      </c>
    </row>
    <row r="531" spans="1:1">
      <c r="A531" s="289" t="s">
        <v>208</v>
      </c>
    </row>
    <row r="532" spans="1:1">
      <c r="A532" s="293" t="s">
        <v>209</v>
      </c>
    </row>
    <row r="533" spans="1:1">
      <c r="A533" s="293" t="s">
        <v>210</v>
      </c>
    </row>
    <row r="534" spans="1:1">
      <c r="A534" s="293" t="s">
        <v>211</v>
      </c>
    </row>
    <row r="535" spans="1:1">
      <c r="A535" s="293" t="s">
        <v>212</v>
      </c>
    </row>
    <row r="536" spans="1:1">
      <c r="A536" s="293" t="s">
        <v>213</v>
      </c>
    </row>
    <row r="537" spans="1:1">
      <c r="A537" s="293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1" activePane="bottomLeft" state="frozen"/>
      <selection pane="bottomLeft" activeCell="B7" sqref="B7:C7"/>
    </sheetView>
  </sheetViews>
  <sheetFormatPr defaultColWidth="9.28515625" defaultRowHeight="12.75"/>
  <cols>
    <col min="1" max="1" width="12.140625" style="239" customWidth="1"/>
    <col min="2" max="2" width="14.28515625" style="118" customWidth="1"/>
    <col min="3" max="3" width="28.28515625" style="240" customWidth="1"/>
    <col min="4" max="4" width="55.7109375" style="240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1" customWidth="1"/>
    <col min="9" max="16384" width="9.28515625" style="240"/>
  </cols>
  <sheetData>
    <row r="1" spans="1:35" s="238" customFormat="1" ht="12">
      <c r="A1" s="242" t="s">
        <v>284</v>
      </c>
      <c r="B1" s="243"/>
      <c r="C1" s="244"/>
      <c r="D1" s="245"/>
      <c r="E1" s="246"/>
      <c r="F1" s="246"/>
      <c r="G1" s="246"/>
    </row>
    <row r="2" spans="1:35" s="238" customFormat="1" ht="12.75" customHeight="1">
      <c r="A2" s="247"/>
      <c r="B2" s="248"/>
      <c r="C2" s="249"/>
      <c r="D2" s="250"/>
      <c r="E2" s="251"/>
      <c r="F2" s="251"/>
      <c r="G2" s="251"/>
    </row>
    <row r="3" spans="1:35" s="238" customFormat="1" ht="12.75" customHeight="1">
      <c r="A3" s="247"/>
      <c r="B3" s="248"/>
      <c r="C3" s="249"/>
      <c r="D3" s="250"/>
      <c r="E3" s="251"/>
      <c r="F3" s="251"/>
      <c r="G3" s="251"/>
    </row>
    <row r="4" spans="1:35" s="238" customFormat="1" ht="12.75" customHeight="1">
      <c r="A4" s="247"/>
      <c r="B4" s="248"/>
      <c r="C4" s="249"/>
      <c r="D4" s="250"/>
      <c r="E4" s="251"/>
      <c r="F4" s="251"/>
      <c r="G4" s="251"/>
    </row>
    <row r="5" spans="1:35" s="238" customFormat="1" ht="6" customHeight="1">
      <c r="A5" s="573"/>
      <c r="B5" s="573"/>
      <c r="C5" s="574"/>
      <c r="D5" s="574"/>
      <c r="E5" s="246"/>
      <c r="F5" s="246"/>
      <c r="G5" s="246"/>
    </row>
    <row r="6" spans="1:35" s="238" customFormat="1" ht="26.25" customHeight="1">
      <c r="B6" s="254"/>
      <c r="C6" s="253"/>
      <c r="D6" s="253"/>
      <c r="E6" s="255" t="s">
        <v>283</v>
      </c>
      <c r="F6" s="246"/>
      <c r="G6" s="246"/>
    </row>
    <row r="7" spans="1:35" s="238" customFormat="1" ht="16.5" customHeight="1">
      <c r="A7" s="256" t="s">
        <v>533</v>
      </c>
      <c r="B7" s="575" t="s">
        <v>534</v>
      </c>
      <c r="C7" s="575"/>
      <c r="D7" s="257">
        <f>Main!B10</f>
        <v>44238</v>
      </c>
      <c r="E7" s="258"/>
      <c r="F7" s="246"/>
      <c r="G7" s="259"/>
    </row>
    <row r="8" spans="1:35" s="238" customFormat="1" ht="12.75" customHeight="1">
      <c r="A8" s="242"/>
      <c r="B8" s="246"/>
      <c r="C8" s="244"/>
      <c r="D8" s="245"/>
      <c r="E8" s="258"/>
      <c r="F8" s="258"/>
      <c r="G8" s="258"/>
    </row>
    <row r="9" spans="1:35" s="238" customFormat="1" ht="15.75" customHeight="1">
      <c r="A9" s="260" t="s">
        <v>535</v>
      </c>
      <c r="B9" s="261" t="s">
        <v>536</v>
      </c>
      <c r="C9" s="261" t="s">
        <v>537</v>
      </c>
      <c r="D9" s="261" t="s">
        <v>538</v>
      </c>
      <c r="E9" s="261" t="s">
        <v>539</v>
      </c>
      <c r="F9" s="261" t="s">
        <v>540</v>
      </c>
      <c r="G9" s="261" t="s">
        <v>541</v>
      </c>
      <c r="H9" s="261" t="s">
        <v>542</v>
      </c>
    </row>
    <row r="10" spans="1:35">
      <c r="A10" s="239">
        <v>44237</v>
      </c>
      <c r="B10" s="262">
        <v>538566</v>
      </c>
      <c r="C10" s="263" t="s">
        <v>887</v>
      </c>
      <c r="D10" s="263" t="s">
        <v>888</v>
      </c>
      <c r="E10" s="263" t="s">
        <v>544</v>
      </c>
      <c r="F10" s="376">
        <v>160000</v>
      </c>
      <c r="G10" s="262">
        <v>880</v>
      </c>
      <c r="H10" s="340" t="s">
        <v>306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35">
      <c r="A11" s="239">
        <v>44237</v>
      </c>
      <c r="B11" s="262">
        <v>542934</v>
      </c>
      <c r="C11" s="263" t="s">
        <v>916</v>
      </c>
      <c r="D11" s="263" t="s">
        <v>917</v>
      </c>
      <c r="E11" s="263" t="s">
        <v>544</v>
      </c>
      <c r="F11" s="376">
        <v>44000</v>
      </c>
      <c r="G11" s="262">
        <v>41.57</v>
      </c>
      <c r="H11" s="340" t="s">
        <v>306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</row>
    <row r="12" spans="1:35">
      <c r="A12" s="239">
        <v>44237</v>
      </c>
      <c r="B12" s="262">
        <v>542803</v>
      </c>
      <c r="C12" s="263" t="s">
        <v>918</v>
      </c>
      <c r="D12" s="263" t="s">
        <v>919</v>
      </c>
      <c r="E12" s="263" t="s">
        <v>544</v>
      </c>
      <c r="F12" s="376">
        <v>10000</v>
      </c>
      <c r="G12" s="262">
        <v>97.02</v>
      </c>
      <c r="H12" s="340" t="s">
        <v>306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</row>
    <row r="13" spans="1:35">
      <c r="A13" s="239">
        <v>44237</v>
      </c>
      <c r="B13" s="262">
        <v>541627</v>
      </c>
      <c r="C13" s="263" t="s">
        <v>920</v>
      </c>
      <c r="D13" s="263" t="s">
        <v>921</v>
      </c>
      <c r="E13" s="263" t="s">
        <v>543</v>
      </c>
      <c r="F13" s="376">
        <v>36100</v>
      </c>
      <c r="G13" s="262">
        <v>11.06</v>
      </c>
      <c r="H13" s="340" t="s">
        <v>306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</row>
    <row r="14" spans="1:35">
      <c r="A14" s="239">
        <v>44237</v>
      </c>
      <c r="B14" s="262">
        <v>541627</v>
      </c>
      <c r="C14" s="263" t="s">
        <v>920</v>
      </c>
      <c r="D14" s="263" t="s">
        <v>922</v>
      </c>
      <c r="E14" s="263" t="s">
        <v>544</v>
      </c>
      <c r="F14" s="376">
        <v>36450</v>
      </c>
      <c r="G14" s="262">
        <v>11.06</v>
      </c>
      <c r="H14" s="340" t="s">
        <v>306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</row>
    <row r="15" spans="1:35">
      <c r="A15" s="239">
        <v>44237</v>
      </c>
      <c r="B15" s="262">
        <v>542924</v>
      </c>
      <c r="C15" s="263" t="s">
        <v>901</v>
      </c>
      <c r="D15" s="263" t="s">
        <v>902</v>
      </c>
      <c r="E15" s="263" t="s">
        <v>543</v>
      </c>
      <c r="F15" s="376">
        <v>100500</v>
      </c>
      <c r="G15" s="262">
        <v>90.45</v>
      </c>
      <c r="H15" s="340" t="s">
        <v>306</v>
      </c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</row>
    <row r="16" spans="1:35">
      <c r="A16" s="239">
        <v>44237</v>
      </c>
      <c r="B16" s="262">
        <v>542924</v>
      </c>
      <c r="C16" s="263" t="s">
        <v>901</v>
      </c>
      <c r="D16" s="263" t="s">
        <v>902</v>
      </c>
      <c r="E16" s="263" t="s">
        <v>544</v>
      </c>
      <c r="F16" s="376">
        <v>100500</v>
      </c>
      <c r="G16" s="262">
        <v>97.95</v>
      </c>
      <c r="H16" s="340" t="s">
        <v>306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</row>
    <row r="17" spans="1:35">
      <c r="A17" s="239">
        <v>44237</v>
      </c>
      <c r="B17" s="262">
        <v>542924</v>
      </c>
      <c r="C17" s="263" t="s">
        <v>901</v>
      </c>
      <c r="D17" s="263" t="s">
        <v>903</v>
      </c>
      <c r="E17" s="263" t="s">
        <v>543</v>
      </c>
      <c r="F17" s="376">
        <v>145500</v>
      </c>
      <c r="G17" s="262">
        <v>97.71</v>
      </c>
      <c r="H17" s="340" t="s">
        <v>306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</row>
    <row r="18" spans="1:35">
      <c r="A18" s="239">
        <v>44237</v>
      </c>
      <c r="B18" s="262">
        <v>542924</v>
      </c>
      <c r="C18" s="263" t="s">
        <v>901</v>
      </c>
      <c r="D18" s="263" t="s">
        <v>923</v>
      </c>
      <c r="E18" s="263" t="s">
        <v>544</v>
      </c>
      <c r="F18" s="376">
        <v>49500</v>
      </c>
      <c r="G18" s="262">
        <v>90.5</v>
      </c>
      <c r="H18" s="340" t="s">
        <v>306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</row>
    <row r="19" spans="1:35">
      <c r="A19" s="239">
        <v>44237</v>
      </c>
      <c r="B19" s="262">
        <v>542924</v>
      </c>
      <c r="C19" s="263" t="s">
        <v>901</v>
      </c>
      <c r="D19" s="263" t="s">
        <v>903</v>
      </c>
      <c r="E19" s="263" t="s">
        <v>544</v>
      </c>
      <c r="F19" s="376">
        <v>76500</v>
      </c>
      <c r="G19" s="262">
        <v>90.59</v>
      </c>
      <c r="H19" s="340" t="s">
        <v>306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</row>
    <row r="20" spans="1:35">
      <c r="A20" s="239">
        <v>44237</v>
      </c>
      <c r="B20" s="262">
        <v>539679</v>
      </c>
      <c r="C20" s="263" t="s">
        <v>924</v>
      </c>
      <c r="D20" s="263" t="s">
        <v>925</v>
      </c>
      <c r="E20" s="263" t="s">
        <v>544</v>
      </c>
      <c r="F20" s="376">
        <v>30000</v>
      </c>
      <c r="G20" s="262">
        <v>10</v>
      </c>
      <c r="H20" s="340" t="s">
        <v>306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</row>
    <row r="21" spans="1:35">
      <c r="A21" s="239">
        <v>44237</v>
      </c>
      <c r="B21" s="262">
        <v>539679</v>
      </c>
      <c r="C21" s="263" t="s">
        <v>924</v>
      </c>
      <c r="D21" s="263" t="s">
        <v>926</v>
      </c>
      <c r="E21" s="263" t="s">
        <v>544</v>
      </c>
      <c r="F21" s="376">
        <v>30000</v>
      </c>
      <c r="G21" s="262">
        <v>10</v>
      </c>
      <c r="H21" s="340" t="s">
        <v>306</v>
      </c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</row>
    <row r="22" spans="1:35">
      <c r="A22" s="239">
        <v>44237</v>
      </c>
      <c r="B22" s="262">
        <v>521062</v>
      </c>
      <c r="C22" s="263" t="s">
        <v>927</v>
      </c>
      <c r="D22" s="263" t="s">
        <v>928</v>
      </c>
      <c r="E22" s="263" t="s">
        <v>543</v>
      </c>
      <c r="F22" s="376">
        <v>1115000</v>
      </c>
      <c r="G22" s="262">
        <v>0.99</v>
      </c>
      <c r="H22" s="340" t="s">
        <v>306</v>
      </c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</row>
    <row r="23" spans="1:35">
      <c r="A23" s="239">
        <v>44237</v>
      </c>
      <c r="B23" s="262">
        <v>521062</v>
      </c>
      <c r="C23" s="263" t="s">
        <v>927</v>
      </c>
      <c r="D23" s="263" t="s">
        <v>929</v>
      </c>
      <c r="E23" s="263" t="s">
        <v>544</v>
      </c>
      <c r="F23" s="376">
        <v>1115000</v>
      </c>
      <c r="G23" s="262">
        <v>0.99</v>
      </c>
      <c r="H23" s="340" t="s">
        <v>306</v>
      </c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</row>
    <row r="24" spans="1:35">
      <c r="A24" s="239">
        <v>44237</v>
      </c>
      <c r="B24" s="262">
        <v>539291</v>
      </c>
      <c r="C24" s="263" t="s">
        <v>930</v>
      </c>
      <c r="D24" s="263" t="s">
        <v>903</v>
      </c>
      <c r="E24" s="263" t="s">
        <v>543</v>
      </c>
      <c r="F24" s="376">
        <v>23127</v>
      </c>
      <c r="G24" s="262">
        <v>91.18</v>
      </c>
      <c r="H24" s="340" t="s">
        <v>306</v>
      </c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</row>
    <row r="25" spans="1:35">
      <c r="A25" s="239">
        <v>44237</v>
      </c>
      <c r="B25" s="262">
        <v>539291</v>
      </c>
      <c r="C25" s="263" t="s">
        <v>930</v>
      </c>
      <c r="D25" s="263" t="s">
        <v>903</v>
      </c>
      <c r="E25" s="263" t="s">
        <v>544</v>
      </c>
      <c r="F25" s="376">
        <v>6811</v>
      </c>
      <c r="G25" s="262">
        <v>91.45</v>
      </c>
      <c r="H25" s="340" t="s">
        <v>306</v>
      </c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</row>
    <row r="26" spans="1:35">
      <c r="A26" s="239">
        <v>44237</v>
      </c>
      <c r="B26" s="262">
        <v>539291</v>
      </c>
      <c r="C26" s="263" t="s">
        <v>930</v>
      </c>
      <c r="D26" s="263" t="s">
        <v>923</v>
      </c>
      <c r="E26" s="263" t="s">
        <v>544</v>
      </c>
      <c r="F26" s="376">
        <v>34000</v>
      </c>
      <c r="G26" s="262">
        <v>91.27</v>
      </c>
      <c r="H26" s="340" t="s">
        <v>306</v>
      </c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</row>
    <row r="27" spans="1:35">
      <c r="A27" s="239">
        <v>44237</v>
      </c>
      <c r="B27" s="262">
        <v>539291</v>
      </c>
      <c r="C27" s="263" t="s">
        <v>930</v>
      </c>
      <c r="D27" s="263" t="s">
        <v>931</v>
      </c>
      <c r="E27" s="263" t="s">
        <v>543</v>
      </c>
      <c r="F27" s="376">
        <v>25000</v>
      </c>
      <c r="G27" s="262">
        <v>91.29</v>
      </c>
      <c r="H27" s="340" t="s">
        <v>306</v>
      </c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</row>
    <row r="28" spans="1:35">
      <c r="A28" s="239">
        <v>44237</v>
      </c>
      <c r="B28" s="262">
        <v>539291</v>
      </c>
      <c r="C28" s="263" t="s">
        <v>930</v>
      </c>
      <c r="D28" s="263" t="s">
        <v>931</v>
      </c>
      <c r="E28" s="263" t="s">
        <v>544</v>
      </c>
      <c r="F28" s="376">
        <v>1000</v>
      </c>
      <c r="G28" s="262">
        <v>91.75</v>
      </c>
      <c r="H28" s="340" t="s">
        <v>306</v>
      </c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</row>
    <row r="29" spans="1:35">
      <c r="A29" s="239">
        <v>44237</v>
      </c>
      <c r="B29" s="262">
        <v>511557</v>
      </c>
      <c r="C29" s="263" t="s">
        <v>932</v>
      </c>
      <c r="D29" s="263" t="s">
        <v>933</v>
      </c>
      <c r="E29" s="263" t="s">
        <v>544</v>
      </c>
      <c r="F29" s="376">
        <v>50000</v>
      </c>
      <c r="G29" s="262">
        <v>30.25</v>
      </c>
      <c r="H29" s="340" t="s">
        <v>306</v>
      </c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>
      <c r="A30" s="239">
        <v>44237</v>
      </c>
      <c r="B30" s="262">
        <v>511557</v>
      </c>
      <c r="C30" s="263" t="s">
        <v>932</v>
      </c>
      <c r="D30" s="263" t="s">
        <v>934</v>
      </c>
      <c r="E30" s="263" t="s">
        <v>543</v>
      </c>
      <c r="F30" s="376">
        <v>82000</v>
      </c>
      <c r="G30" s="262">
        <v>30.25</v>
      </c>
      <c r="H30" s="340" t="s">
        <v>306</v>
      </c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</row>
    <row r="31" spans="1:35">
      <c r="A31" s="239">
        <v>44237</v>
      </c>
      <c r="B31" s="262">
        <v>511557</v>
      </c>
      <c r="C31" s="263" t="s">
        <v>932</v>
      </c>
      <c r="D31" s="263" t="s">
        <v>935</v>
      </c>
      <c r="E31" s="263" t="s">
        <v>543</v>
      </c>
      <c r="F31" s="376">
        <v>100000</v>
      </c>
      <c r="G31" s="262">
        <v>30.85</v>
      </c>
      <c r="H31" s="340" t="s">
        <v>306</v>
      </c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</row>
    <row r="32" spans="1:35">
      <c r="A32" s="239">
        <v>44237</v>
      </c>
      <c r="B32" s="262">
        <v>511557</v>
      </c>
      <c r="C32" s="263" t="s">
        <v>932</v>
      </c>
      <c r="D32" s="263" t="s">
        <v>936</v>
      </c>
      <c r="E32" s="263" t="s">
        <v>544</v>
      </c>
      <c r="F32" s="376">
        <v>131250</v>
      </c>
      <c r="G32" s="262">
        <v>30.71</v>
      </c>
      <c r="H32" s="340" t="s">
        <v>306</v>
      </c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</row>
    <row r="33" spans="1:35">
      <c r="A33" s="239">
        <v>44237</v>
      </c>
      <c r="B33" s="262">
        <v>532092</v>
      </c>
      <c r="C33" s="263" t="s">
        <v>904</v>
      </c>
      <c r="D33" s="263" t="s">
        <v>937</v>
      </c>
      <c r="E33" s="263" t="s">
        <v>543</v>
      </c>
      <c r="F33" s="376">
        <v>485000</v>
      </c>
      <c r="G33" s="262">
        <v>6.21</v>
      </c>
      <c r="H33" s="340" t="s">
        <v>306</v>
      </c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</row>
    <row r="34" spans="1:35">
      <c r="A34" s="239">
        <v>44237</v>
      </c>
      <c r="B34" s="262">
        <v>542034</v>
      </c>
      <c r="C34" s="263" t="s">
        <v>938</v>
      </c>
      <c r="D34" s="263" t="s">
        <v>939</v>
      </c>
      <c r="E34" s="263" t="s">
        <v>544</v>
      </c>
      <c r="F34" s="376">
        <v>60000</v>
      </c>
      <c r="G34" s="262">
        <v>18.25</v>
      </c>
      <c r="H34" s="340" t="s">
        <v>306</v>
      </c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</row>
    <row r="35" spans="1:35">
      <c r="A35" s="239">
        <v>44237</v>
      </c>
      <c r="B35" s="262">
        <v>542034</v>
      </c>
      <c r="C35" s="263" t="s">
        <v>938</v>
      </c>
      <c r="D35" s="263" t="s">
        <v>940</v>
      </c>
      <c r="E35" s="263" t="s">
        <v>543</v>
      </c>
      <c r="F35" s="376">
        <v>150000</v>
      </c>
      <c r="G35" s="262">
        <v>18.25</v>
      </c>
      <c r="H35" s="340" t="s">
        <v>306</v>
      </c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</row>
    <row r="36" spans="1:35">
      <c r="A36" s="239">
        <v>44237</v>
      </c>
      <c r="B36" s="262">
        <v>538920</v>
      </c>
      <c r="C36" s="263" t="s">
        <v>878</v>
      </c>
      <c r="D36" s="263" t="s">
        <v>941</v>
      </c>
      <c r="E36" s="263" t="s">
        <v>543</v>
      </c>
      <c r="F36" s="376">
        <v>25000</v>
      </c>
      <c r="G36" s="262">
        <v>15.88</v>
      </c>
      <c r="H36" s="340" t="s">
        <v>306</v>
      </c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</row>
    <row r="37" spans="1:35">
      <c r="A37" s="239">
        <v>44237</v>
      </c>
      <c r="B37" s="262">
        <v>538920</v>
      </c>
      <c r="C37" s="263" t="s">
        <v>878</v>
      </c>
      <c r="D37" s="263" t="s">
        <v>906</v>
      </c>
      <c r="E37" s="263" t="s">
        <v>544</v>
      </c>
      <c r="F37" s="376">
        <v>35000</v>
      </c>
      <c r="G37" s="262">
        <v>15.88</v>
      </c>
      <c r="H37" s="340" t="s">
        <v>306</v>
      </c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</row>
    <row r="38" spans="1:35">
      <c r="A38" s="239">
        <v>44237</v>
      </c>
      <c r="B38" s="262">
        <v>538920</v>
      </c>
      <c r="C38" s="263" t="s">
        <v>878</v>
      </c>
      <c r="D38" s="263" t="s">
        <v>941</v>
      </c>
      <c r="E38" s="263" t="s">
        <v>543</v>
      </c>
      <c r="F38" s="376">
        <v>25000</v>
      </c>
      <c r="G38" s="262">
        <v>15.88</v>
      </c>
      <c r="H38" s="340" t="s">
        <v>306</v>
      </c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</row>
    <row r="39" spans="1:35">
      <c r="A39" s="239">
        <v>44237</v>
      </c>
      <c r="B39" s="262">
        <v>538920</v>
      </c>
      <c r="C39" s="263" t="s">
        <v>878</v>
      </c>
      <c r="D39" s="263" t="s">
        <v>942</v>
      </c>
      <c r="E39" s="263" t="s">
        <v>543</v>
      </c>
      <c r="F39" s="376">
        <v>50000</v>
      </c>
      <c r="G39" s="262">
        <v>15.88</v>
      </c>
      <c r="H39" s="340" t="s">
        <v>306</v>
      </c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</row>
    <row r="40" spans="1:35">
      <c r="A40" s="239">
        <v>44237</v>
      </c>
      <c r="B40" s="262">
        <v>538920</v>
      </c>
      <c r="C40" s="263" t="s">
        <v>878</v>
      </c>
      <c r="D40" s="263" t="s">
        <v>943</v>
      </c>
      <c r="E40" s="263" t="s">
        <v>544</v>
      </c>
      <c r="F40" s="376">
        <v>90000</v>
      </c>
      <c r="G40" s="262">
        <v>15.88</v>
      </c>
      <c r="H40" s="340" t="s">
        <v>306</v>
      </c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>
      <c r="A41" s="239">
        <v>44237</v>
      </c>
      <c r="B41" s="262">
        <v>538920</v>
      </c>
      <c r="C41" s="263" t="s">
        <v>878</v>
      </c>
      <c r="D41" s="263" t="s">
        <v>944</v>
      </c>
      <c r="E41" s="263" t="s">
        <v>544</v>
      </c>
      <c r="F41" s="376">
        <v>96000</v>
      </c>
      <c r="G41" s="262">
        <v>15.88</v>
      </c>
      <c r="H41" s="340" t="s">
        <v>306</v>
      </c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</row>
    <row r="42" spans="1:35">
      <c r="A42" s="239">
        <v>44237</v>
      </c>
      <c r="B42" s="262">
        <v>538920</v>
      </c>
      <c r="C42" s="263" t="s">
        <v>878</v>
      </c>
      <c r="D42" s="263" t="s">
        <v>905</v>
      </c>
      <c r="E42" s="263" t="s">
        <v>544</v>
      </c>
      <c r="F42" s="376">
        <v>25000</v>
      </c>
      <c r="G42" s="262">
        <v>15.88</v>
      </c>
      <c r="H42" s="340" t="s">
        <v>306</v>
      </c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A43" s="239">
        <v>44237</v>
      </c>
      <c r="B43" s="262">
        <v>538920</v>
      </c>
      <c r="C43" s="263" t="s">
        <v>878</v>
      </c>
      <c r="D43" s="263" t="s">
        <v>945</v>
      </c>
      <c r="E43" s="263" t="s">
        <v>543</v>
      </c>
      <c r="F43" s="376">
        <v>100224</v>
      </c>
      <c r="G43" s="262">
        <v>15.88</v>
      </c>
      <c r="H43" s="340" t="s">
        <v>306</v>
      </c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  <row r="44" spans="1:35">
      <c r="A44" s="239">
        <v>44237</v>
      </c>
      <c r="B44" s="262" t="s">
        <v>889</v>
      </c>
      <c r="C44" s="263" t="s">
        <v>890</v>
      </c>
      <c r="D44" s="263" t="s">
        <v>891</v>
      </c>
      <c r="E44" s="263" t="s">
        <v>543</v>
      </c>
      <c r="F44" s="376">
        <v>8000</v>
      </c>
      <c r="G44" s="262">
        <v>12.15</v>
      </c>
      <c r="H44" s="340" t="s">
        <v>776</v>
      </c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</row>
    <row r="45" spans="1:35">
      <c r="A45" s="239">
        <v>44237</v>
      </c>
      <c r="B45" s="262" t="s">
        <v>946</v>
      </c>
      <c r="C45" s="263" t="s">
        <v>947</v>
      </c>
      <c r="D45" s="263" t="s">
        <v>849</v>
      </c>
      <c r="E45" s="263" t="s">
        <v>543</v>
      </c>
      <c r="F45" s="376">
        <v>1426672</v>
      </c>
      <c r="G45" s="262">
        <v>46.06</v>
      </c>
      <c r="H45" s="340" t="s">
        <v>776</v>
      </c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</row>
    <row r="46" spans="1:35">
      <c r="A46" s="239">
        <v>44237</v>
      </c>
      <c r="B46" s="262" t="s">
        <v>115</v>
      </c>
      <c r="C46" s="263" t="s">
        <v>948</v>
      </c>
      <c r="D46" s="263" t="s">
        <v>949</v>
      </c>
      <c r="E46" s="263" t="s">
        <v>543</v>
      </c>
      <c r="F46" s="376">
        <v>2446529</v>
      </c>
      <c r="G46" s="262">
        <v>223.96</v>
      </c>
      <c r="H46" s="340" t="s">
        <v>776</v>
      </c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35">
      <c r="A47" s="239">
        <v>44237</v>
      </c>
      <c r="B47" s="262" t="s">
        <v>115</v>
      </c>
      <c r="C47" s="263" t="s">
        <v>948</v>
      </c>
      <c r="D47" s="263" t="s">
        <v>950</v>
      </c>
      <c r="E47" s="263" t="s">
        <v>543</v>
      </c>
      <c r="F47" s="376">
        <v>2950938</v>
      </c>
      <c r="G47" s="262">
        <v>223.78</v>
      </c>
      <c r="H47" s="340" t="s">
        <v>776</v>
      </c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</row>
    <row r="48" spans="1:35">
      <c r="A48" s="239">
        <v>44237</v>
      </c>
      <c r="B48" s="262" t="s">
        <v>115</v>
      </c>
      <c r="C48" s="263" t="s">
        <v>948</v>
      </c>
      <c r="D48" s="263" t="s">
        <v>951</v>
      </c>
      <c r="E48" s="263" t="s">
        <v>543</v>
      </c>
      <c r="F48" s="376">
        <v>2672988</v>
      </c>
      <c r="G48" s="262">
        <v>223.16</v>
      </c>
      <c r="H48" s="340" t="s">
        <v>776</v>
      </c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</row>
    <row r="49" spans="1:35">
      <c r="A49" s="239">
        <v>44237</v>
      </c>
      <c r="B49" s="262" t="s">
        <v>115</v>
      </c>
      <c r="C49" s="263" t="s">
        <v>948</v>
      </c>
      <c r="D49" s="263" t="s">
        <v>952</v>
      </c>
      <c r="E49" s="263" t="s">
        <v>543</v>
      </c>
      <c r="F49" s="376">
        <v>2774942</v>
      </c>
      <c r="G49" s="262">
        <v>222.66</v>
      </c>
      <c r="H49" s="340" t="s">
        <v>776</v>
      </c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</row>
    <row r="50" spans="1:35">
      <c r="A50" s="239">
        <v>44237</v>
      </c>
      <c r="B50" s="262" t="s">
        <v>907</v>
      </c>
      <c r="C50" s="263" t="s">
        <v>908</v>
      </c>
      <c r="D50" s="263" t="s">
        <v>849</v>
      </c>
      <c r="E50" s="263" t="s">
        <v>543</v>
      </c>
      <c r="F50" s="376">
        <v>369791</v>
      </c>
      <c r="G50" s="262">
        <v>12.2</v>
      </c>
      <c r="H50" s="340" t="s">
        <v>776</v>
      </c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</row>
    <row r="51" spans="1:35">
      <c r="A51" s="239">
        <v>44237</v>
      </c>
      <c r="B51" s="262" t="s">
        <v>953</v>
      </c>
      <c r="C51" s="263" t="s">
        <v>954</v>
      </c>
      <c r="D51" s="263" t="s">
        <v>955</v>
      </c>
      <c r="E51" s="263" t="s">
        <v>543</v>
      </c>
      <c r="F51" s="376">
        <v>334387</v>
      </c>
      <c r="G51" s="262">
        <v>18.2</v>
      </c>
      <c r="H51" s="340" t="s">
        <v>776</v>
      </c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</row>
    <row r="52" spans="1:35">
      <c r="A52" s="239">
        <v>44237</v>
      </c>
      <c r="B52" s="262" t="s">
        <v>953</v>
      </c>
      <c r="C52" s="263" t="s">
        <v>954</v>
      </c>
      <c r="D52" s="263" t="s">
        <v>956</v>
      </c>
      <c r="E52" s="263" t="s">
        <v>543</v>
      </c>
      <c r="F52" s="376">
        <v>149727</v>
      </c>
      <c r="G52" s="262">
        <v>18.350000000000001</v>
      </c>
      <c r="H52" s="340" t="s">
        <v>776</v>
      </c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</row>
    <row r="53" spans="1:35">
      <c r="A53" s="239">
        <v>44237</v>
      </c>
      <c r="B53" s="262" t="s">
        <v>953</v>
      </c>
      <c r="C53" s="263" t="s">
        <v>954</v>
      </c>
      <c r="D53" s="263" t="s">
        <v>957</v>
      </c>
      <c r="E53" s="263" t="s">
        <v>543</v>
      </c>
      <c r="F53" s="376">
        <v>65000</v>
      </c>
      <c r="G53" s="262">
        <v>18.93</v>
      </c>
      <c r="H53" s="340" t="s">
        <v>776</v>
      </c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</row>
    <row r="54" spans="1:35">
      <c r="A54" s="239">
        <v>44237</v>
      </c>
      <c r="B54" s="262" t="s">
        <v>958</v>
      </c>
      <c r="C54" s="263" t="s">
        <v>959</v>
      </c>
      <c r="D54" s="263" t="s">
        <v>960</v>
      </c>
      <c r="E54" s="263" t="s">
        <v>543</v>
      </c>
      <c r="F54" s="376">
        <v>80746</v>
      </c>
      <c r="G54" s="262">
        <v>250.11</v>
      </c>
      <c r="H54" s="340" t="s">
        <v>776</v>
      </c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</row>
    <row r="55" spans="1:35">
      <c r="A55" s="239">
        <v>44237</v>
      </c>
      <c r="B55" s="262" t="s">
        <v>961</v>
      </c>
      <c r="C55" s="263" t="s">
        <v>962</v>
      </c>
      <c r="D55" s="263" t="s">
        <v>963</v>
      </c>
      <c r="E55" s="263" t="s">
        <v>544</v>
      </c>
      <c r="F55" s="376">
        <v>104642</v>
      </c>
      <c r="G55" s="262">
        <v>303.02</v>
      </c>
      <c r="H55" s="340" t="s">
        <v>776</v>
      </c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</row>
    <row r="56" spans="1:35">
      <c r="A56" s="239">
        <v>44237</v>
      </c>
      <c r="B56" s="262" t="s">
        <v>889</v>
      </c>
      <c r="C56" s="263" t="s">
        <v>890</v>
      </c>
      <c r="D56" s="263" t="s">
        <v>891</v>
      </c>
      <c r="E56" s="263" t="s">
        <v>544</v>
      </c>
      <c r="F56" s="376">
        <v>80000</v>
      </c>
      <c r="G56" s="262">
        <v>12.07</v>
      </c>
      <c r="H56" s="340" t="s">
        <v>776</v>
      </c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</row>
    <row r="57" spans="1:35">
      <c r="A57" s="239">
        <v>44237</v>
      </c>
      <c r="B57" s="262" t="s">
        <v>964</v>
      </c>
      <c r="C57" s="263" t="s">
        <v>965</v>
      </c>
      <c r="D57" s="263" t="s">
        <v>966</v>
      </c>
      <c r="E57" s="263" t="s">
        <v>544</v>
      </c>
      <c r="F57" s="376">
        <v>296000</v>
      </c>
      <c r="G57" s="262">
        <v>5.99</v>
      </c>
      <c r="H57" s="340" t="s">
        <v>776</v>
      </c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</row>
    <row r="58" spans="1:35">
      <c r="A58" s="239">
        <v>44237</v>
      </c>
      <c r="B58" s="262" t="s">
        <v>946</v>
      </c>
      <c r="C58" s="263" t="s">
        <v>947</v>
      </c>
      <c r="D58" s="263" t="s">
        <v>849</v>
      </c>
      <c r="E58" s="263" t="s">
        <v>544</v>
      </c>
      <c r="F58" s="376">
        <v>1426672</v>
      </c>
      <c r="G58" s="262">
        <v>46.25</v>
      </c>
      <c r="H58" s="340" t="s">
        <v>776</v>
      </c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</row>
    <row r="59" spans="1:35">
      <c r="A59" s="239">
        <v>44237</v>
      </c>
      <c r="B59" s="262" t="s">
        <v>115</v>
      </c>
      <c r="C59" s="263" t="s">
        <v>948</v>
      </c>
      <c r="D59" s="263" t="s">
        <v>952</v>
      </c>
      <c r="E59" s="263" t="s">
        <v>544</v>
      </c>
      <c r="F59" s="376">
        <v>2591442</v>
      </c>
      <c r="G59" s="262">
        <v>222.46</v>
      </c>
      <c r="H59" s="340" t="s">
        <v>776</v>
      </c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</row>
    <row r="60" spans="1:35">
      <c r="A60" s="239">
        <v>44237</v>
      </c>
      <c r="B60" s="262" t="s">
        <v>115</v>
      </c>
      <c r="C60" s="263" t="s">
        <v>948</v>
      </c>
      <c r="D60" s="263" t="s">
        <v>950</v>
      </c>
      <c r="E60" s="263" t="s">
        <v>544</v>
      </c>
      <c r="F60" s="376">
        <v>2950938</v>
      </c>
      <c r="G60" s="262">
        <v>223.83</v>
      </c>
      <c r="H60" s="340" t="s">
        <v>776</v>
      </c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</row>
    <row r="61" spans="1:35">
      <c r="A61" s="239">
        <v>44237</v>
      </c>
      <c r="B61" s="262" t="s">
        <v>115</v>
      </c>
      <c r="C61" s="263" t="s">
        <v>948</v>
      </c>
      <c r="D61" s="263" t="s">
        <v>949</v>
      </c>
      <c r="E61" s="263" t="s">
        <v>544</v>
      </c>
      <c r="F61" s="376">
        <v>2142005</v>
      </c>
      <c r="G61" s="262">
        <v>223.26</v>
      </c>
      <c r="H61" s="340" t="s">
        <v>776</v>
      </c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</row>
    <row r="62" spans="1:35">
      <c r="A62" s="239">
        <v>44237</v>
      </c>
      <c r="B62" s="262" t="s">
        <v>115</v>
      </c>
      <c r="C62" s="263" t="s">
        <v>948</v>
      </c>
      <c r="D62" s="263" t="s">
        <v>951</v>
      </c>
      <c r="E62" s="263" t="s">
        <v>544</v>
      </c>
      <c r="F62" s="376">
        <v>2702507</v>
      </c>
      <c r="G62" s="262">
        <v>223.17</v>
      </c>
      <c r="H62" s="340" t="s">
        <v>776</v>
      </c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</row>
    <row r="63" spans="1:35">
      <c r="A63" s="239">
        <v>44237</v>
      </c>
      <c r="B63" s="262" t="s">
        <v>907</v>
      </c>
      <c r="C63" s="263" t="s">
        <v>908</v>
      </c>
      <c r="D63" s="263" t="s">
        <v>849</v>
      </c>
      <c r="E63" s="263" t="s">
        <v>544</v>
      </c>
      <c r="F63" s="376">
        <v>994862</v>
      </c>
      <c r="G63" s="262">
        <v>12.25</v>
      </c>
      <c r="H63" s="340" t="s">
        <v>776</v>
      </c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</row>
    <row r="64" spans="1:35">
      <c r="A64" s="239">
        <v>44237</v>
      </c>
      <c r="B64" s="262" t="s">
        <v>909</v>
      </c>
      <c r="C64" s="263" t="s">
        <v>910</v>
      </c>
      <c r="D64" s="263" t="s">
        <v>967</v>
      </c>
      <c r="E64" s="263" t="s">
        <v>544</v>
      </c>
      <c r="F64" s="376">
        <v>250000</v>
      </c>
      <c r="G64" s="262">
        <v>59.2</v>
      </c>
      <c r="H64" s="340" t="s">
        <v>776</v>
      </c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</row>
    <row r="65" spans="1:35">
      <c r="A65" s="239">
        <v>44237</v>
      </c>
      <c r="B65" s="262" t="s">
        <v>909</v>
      </c>
      <c r="C65" s="263" t="s">
        <v>910</v>
      </c>
      <c r="D65" s="263" t="s">
        <v>968</v>
      </c>
      <c r="E65" s="263" t="s">
        <v>544</v>
      </c>
      <c r="F65" s="376">
        <v>250000</v>
      </c>
      <c r="G65" s="262">
        <v>59.2</v>
      </c>
      <c r="H65" s="340" t="s">
        <v>776</v>
      </c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</row>
    <row r="66" spans="1:35">
      <c r="A66" s="239">
        <v>44237</v>
      </c>
      <c r="B66" s="262" t="s">
        <v>969</v>
      </c>
      <c r="C66" s="263" t="s">
        <v>970</v>
      </c>
      <c r="D66" s="263" t="s">
        <v>911</v>
      </c>
      <c r="E66" s="263" t="s">
        <v>544</v>
      </c>
      <c r="F66" s="376">
        <v>196699</v>
      </c>
      <c r="G66" s="262">
        <v>30.04</v>
      </c>
      <c r="H66" s="340" t="s">
        <v>776</v>
      </c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</row>
    <row r="67" spans="1:35">
      <c r="A67" s="239">
        <v>44237</v>
      </c>
      <c r="B67" s="262" t="s">
        <v>953</v>
      </c>
      <c r="C67" s="263" t="s">
        <v>954</v>
      </c>
      <c r="D67" s="263" t="s">
        <v>956</v>
      </c>
      <c r="E67" s="263" t="s">
        <v>544</v>
      </c>
      <c r="F67" s="376">
        <v>149727</v>
      </c>
      <c r="G67" s="262">
        <v>18.559999999999999</v>
      </c>
      <c r="H67" s="340" t="s">
        <v>776</v>
      </c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</row>
    <row r="68" spans="1:35">
      <c r="A68" s="239">
        <v>44237</v>
      </c>
      <c r="B68" s="262" t="s">
        <v>953</v>
      </c>
      <c r="C68" s="263" t="s">
        <v>954</v>
      </c>
      <c r="D68" s="263" t="s">
        <v>971</v>
      </c>
      <c r="E68" s="263" t="s">
        <v>544</v>
      </c>
      <c r="F68" s="376">
        <v>350000</v>
      </c>
      <c r="G68" s="262">
        <v>19</v>
      </c>
      <c r="H68" s="340" t="s">
        <v>776</v>
      </c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</row>
    <row r="69" spans="1:35">
      <c r="A69" s="239">
        <v>44237</v>
      </c>
      <c r="B69" s="262" t="s">
        <v>953</v>
      </c>
      <c r="C69" s="263" t="s">
        <v>954</v>
      </c>
      <c r="D69" s="263" t="s">
        <v>955</v>
      </c>
      <c r="E69" s="263" t="s">
        <v>544</v>
      </c>
      <c r="F69" s="376">
        <v>359838</v>
      </c>
      <c r="G69" s="262">
        <v>17.97</v>
      </c>
      <c r="H69" s="340" t="s">
        <v>776</v>
      </c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</row>
    <row r="70" spans="1:35">
      <c r="A70" s="239">
        <v>44237</v>
      </c>
      <c r="B70" s="262" t="s">
        <v>953</v>
      </c>
      <c r="C70" s="263" t="s">
        <v>954</v>
      </c>
      <c r="D70" s="263" t="s">
        <v>957</v>
      </c>
      <c r="E70" s="263" t="s">
        <v>544</v>
      </c>
      <c r="F70" s="376">
        <v>4000</v>
      </c>
      <c r="G70" s="262">
        <v>16.5</v>
      </c>
      <c r="H70" s="340" t="s">
        <v>776</v>
      </c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</row>
    <row r="71" spans="1:35">
      <c r="A71" s="239">
        <v>44237</v>
      </c>
      <c r="B71" s="262" t="s">
        <v>972</v>
      </c>
      <c r="C71" s="263" t="s">
        <v>973</v>
      </c>
      <c r="D71" s="263" t="s">
        <v>974</v>
      </c>
      <c r="E71" s="263" t="s">
        <v>544</v>
      </c>
      <c r="F71" s="376">
        <v>12140516</v>
      </c>
      <c r="G71" s="262">
        <v>0.96</v>
      </c>
      <c r="H71" s="340" t="s">
        <v>776</v>
      </c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</row>
    <row r="72" spans="1:35">
      <c r="A72" s="239">
        <v>44237</v>
      </c>
      <c r="B72" s="262" t="s">
        <v>958</v>
      </c>
      <c r="C72" s="263" t="s">
        <v>959</v>
      </c>
      <c r="D72" s="263" t="s">
        <v>960</v>
      </c>
      <c r="E72" s="263" t="s">
        <v>544</v>
      </c>
      <c r="F72" s="376">
        <v>84579</v>
      </c>
      <c r="G72" s="262">
        <v>251.61</v>
      </c>
      <c r="H72" s="340" t="s">
        <v>776</v>
      </c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</row>
    <row r="73" spans="1:35">
      <c r="B73" s="262"/>
      <c r="C73" s="263"/>
      <c r="D73" s="263"/>
      <c r="E73" s="263"/>
      <c r="F73" s="376"/>
      <c r="G73" s="262"/>
      <c r="H73" s="340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</row>
    <row r="74" spans="1:35">
      <c r="B74" s="262"/>
      <c r="C74" s="263"/>
      <c r="D74" s="263"/>
      <c r="E74" s="263"/>
      <c r="F74" s="376"/>
      <c r="G74" s="262"/>
      <c r="H74" s="340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</row>
    <row r="75" spans="1:35">
      <c r="B75" s="262"/>
      <c r="C75" s="263"/>
      <c r="D75" s="263"/>
      <c r="E75" s="263"/>
      <c r="F75" s="376"/>
      <c r="G75" s="262"/>
      <c r="H75" s="340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</row>
    <row r="76" spans="1:35">
      <c r="B76" s="262"/>
      <c r="C76" s="263"/>
      <c r="D76" s="263"/>
      <c r="E76" s="263"/>
      <c r="F76" s="376"/>
      <c r="G76" s="262"/>
      <c r="H76" s="340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</row>
    <row r="77" spans="1:35">
      <c r="B77" s="262"/>
      <c r="C77" s="263"/>
      <c r="D77" s="263"/>
      <c r="E77" s="263"/>
      <c r="F77" s="376"/>
      <c r="G77" s="262"/>
      <c r="H77" s="340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</row>
    <row r="78" spans="1:35">
      <c r="B78" s="262"/>
      <c r="C78" s="263"/>
      <c r="D78" s="263"/>
      <c r="E78" s="263"/>
      <c r="F78" s="376"/>
      <c r="G78" s="262"/>
      <c r="H78" s="340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</row>
    <row r="79" spans="1:35">
      <c r="B79" s="262"/>
      <c r="C79" s="263"/>
      <c r="D79" s="263"/>
      <c r="E79" s="263"/>
      <c r="F79" s="376"/>
      <c r="G79" s="262"/>
      <c r="H79" s="340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</row>
    <row r="80" spans="1:35">
      <c r="B80" s="262"/>
      <c r="C80" s="263"/>
      <c r="D80" s="263"/>
      <c r="E80" s="263"/>
      <c r="F80" s="376"/>
      <c r="G80" s="262"/>
      <c r="H80" s="340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</row>
    <row r="81" spans="2:35">
      <c r="B81" s="262"/>
      <c r="C81" s="263"/>
      <c r="D81" s="263"/>
      <c r="E81" s="263"/>
      <c r="F81" s="376"/>
      <c r="G81" s="262"/>
      <c r="H81" s="340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</row>
    <row r="82" spans="2:35">
      <c r="B82" s="262"/>
      <c r="C82" s="263"/>
      <c r="D82" s="263"/>
      <c r="E82" s="263"/>
      <c r="F82" s="376"/>
      <c r="G82" s="262"/>
      <c r="H82" s="340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</row>
    <row r="83" spans="2:35">
      <c r="B83" s="262"/>
      <c r="C83" s="263"/>
      <c r="D83" s="263"/>
      <c r="E83" s="263"/>
      <c r="F83" s="376"/>
      <c r="G83" s="262"/>
      <c r="H83" s="340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</row>
    <row r="84" spans="2:35">
      <c r="B84" s="262"/>
      <c r="C84" s="263"/>
      <c r="D84" s="263"/>
      <c r="E84" s="263"/>
      <c r="F84" s="376"/>
      <c r="G84" s="262"/>
      <c r="H84" s="340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</row>
    <row r="85" spans="2:35">
      <c r="B85" s="262"/>
      <c r="C85" s="263"/>
      <c r="D85" s="263"/>
      <c r="E85" s="263"/>
      <c r="F85" s="376"/>
      <c r="G85" s="262"/>
      <c r="H85" s="340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</row>
    <row r="86" spans="2:35">
      <c r="B86" s="262"/>
      <c r="C86" s="263"/>
      <c r="D86" s="263"/>
      <c r="E86" s="263"/>
      <c r="F86" s="376"/>
      <c r="G86" s="262"/>
      <c r="H86" s="340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</row>
    <row r="87" spans="2:35">
      <c r="B87" s="262"/>
      <c r="C87" s="263"/>
      <c r="D87" s="263"/>
      <c r="E87" s="263"/>
      <c r="F87" s="376"/>
      <c r="G87" s="262"/>
      <c r="H87" s="340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</row>
    <row r="88" spans="2:35">
      <c r="B88" s="262"/>
      <c r="C88" s="263"/>
      <c r="D88" s="263"/>
      <c r="E88" s="263"/>
      <c r="F88" s="376"/>
      <c r="G88" s="262"/>
      <c r="H88" s="340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</row>
    <row r="89" spans="2:35">
      <c r="B89" s="262"/>
      <c r="C89" s="263"/>
      <c r="D89" s="263"/>
      <c r="E89" s="263"/>
      <c r="F89" s="376"/>
      <c r="G89" s="262"/>
      <c r="H89" s="340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</row>
    <row r="90" spans="2:35">
      <c r="B90" s="262"/>
      <c r="C90" s="263"/>
      <c r="D90" s="263"/>
      <c r="E90" s="263"/>
      <c r="F90" s="376"/>
      <c r="G90" s="262"/>
      <c r="H90" s="340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</row>
    <row r="91" spans="2:35">
      <c r="B91" s="262"/>
      <c r="C91" s="263"/>
      <c r="D91" s="263"/>
      <c r="E91" s="263"/>
      <c r="F91" s="376"/>
      <c r="G91" s="262"/>
      <c r="H91" s="340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</row>
    <row r="92" spans="2:35">
      <c r="B92" s="262"/>
      <c r="C92" s="263"/>
      <c r="D92" s="263"/>
      <c r="E92" s="263"/>
      <c r="F92" s="376"/>
      <c r="G92" s="262"/>
      <c r="H92" s="340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</row>
    <row r="93" spans="2:35">
      <c r="B93" s="262"/>
      <c r="C93" s="263"/>
      <c r="D93" s="263"/>
      <c r="E93" s="263"/>
      <c r="F93" s="376"/>
      <c r="G93" s="262"/>
      <c r="H93" s="340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</row>
    <row r="94" spans="2:35">
      <c r="B94" s="262"/>
      <c r="C94" s="263"/>
      <c r="D94" s="263"/>
      <c r="E94" s="263"/>
      <c r="F94" s="376"/>
      <c r="G94" s="262"/>
      <c r="H94" s="340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</row>
    <row r="95" spans="2:35">
      <c r="B95" s="262"/>
      <c r="C95" s="263"/>
      <c r="D95" s="263"/>
      <c r="E95" s="263"/>
      <c r="F95" s="376"/>
      <c r="G95" s="262"/>
      <c r="H95" s="340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</row>
    <row r="96" spans="2:35">
      <c r="B96" s="262"/>
      <c r="C96" s="263"/>
      <c r="D96" s="263"/>
      <c r="E96" s="263"/>
      <c r="F96" s="376"/>
      <c r="G96" s="262"/>
      <c r="H96" s="340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</row>
    <row r="97" spans="2:35">
      <c r="B97" s="262"/>
      <c r="C97" s="263"/>
      <c r="D97" s="263"/>
      <c r="E97" s="263"/>
      <c r="F97" s="376"/>
      <c r="G97" s="262"/>
      <c r="H97" s="340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</row>
    <row r="98" spans="2:35">
      <c r="B98" s="262"/>
      <c r="C98" s="263"/>
      <c r="D98" s="263"/>
      <c r="E98" s="263"/>
      <c r="F98" s="376"/>
      <c r="G98" s="262"/>
      <c r="H98" s="340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</row>
    <row r="99" spans="2:35">
      <c r="B99" s="262"/>
      <c r="C99" s="263"/>
      <c r="D99" s="263"/>
      <c r="E99" s="263"/>
      <c r="F99" s="376"/>
      <c r="G99" s="262"/>
      <c r="H99" s="340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</row>
    <row r="100" spans="2:35">
      <c r="B100" s="262"/>
      <c r="C100" s="263"/>
      <c r="D100" s="263"/>
      <c r="E100" s="263"/>
      <c r="F100" s="376"/>
      <c r="G100" s="262"/>
      <c r="H100" s="340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</row>
    <row r="101" spans="2:35">
      <c r="B101" s="262"/>
      <c r="C101" s="263"/>
      <c r="D101" s="263"/>
      <c r="E101" s="263"/>
      <c r="F101" s="376"/>
      <c r="G101" s="262"/>
      <c r="H101" s="340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</row>
    <row r="102" spans="2:35">
      <c r="B102" s="262"/>
      <c r="C102" s="263"/>
      <c r="D102" s="263"/>
      <c r="E102" s="263"/>
      <c r="F102" s="376"/>
      <c r="G102" s="262"/>
      <c r="H102" s="340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</row>
    <row r="103" spans="2:35">
      <c r="B103" s="262"/>
      <c r="C103" s="263"/>
      <c r="D103" s="263"/>
      <c r="E103" s="263"/>
      <c r="F103" s="376"/>
      <c r="G103" s="262"/>
      <c r="H103" s="340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</row>
    <row r="104" spans="2:35">
      <c r="B104" s="262"/>
      <c r="C104" s="263"/>
      <c r="D104" s="263"/>
      <c r="E104" s="263"/>
      <c r="F104" s="376"/>
      <c r="G104" s="262"/>
      <c r="H104" s="340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</row>
    <row r="105" spans="2:35">
      <c r="B105" s="262"/>
      <c r="C105" s="263"/>
      <c r="D105" s="263"/>
      <c r="E105" s="263"/>
      <c r="F105" s="376"/>
      <c r="G105" s="262"/>
      <c r="H105" s="340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</row>
    <row r="106" spans="2:35">
      <c r="B106" s="262"/>
      <c r="C106" s="263"/>
      <c r="D106" s="263"/>
      <c r="E106" s="263"/>
      <c r="F106" s="376"/>
      <c r="G106" s="262"/>
      <c r="H106" s="340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</row>
    <row r="107" spans="2:35">
      <c r="B107" s="262"/>
      <c r="C107" s="263"/>
      <c r="D107" s="263"/>
      <c r="E107" s="263"/>
      <c r="F107" s="376"/>
      <c r="G107" s="262"/>
      <c r="H107" s="340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</row>
    <row r="108" spans="2:35">
      <c r="B108" s="262"/>
      <c r="C108" s="263"/>
      <c r="D108" s="263"/>
      <c r="E108" s="263"/>
      <c r="F108" s="376"/>
      <c r="G108" s="262"/>
      <c r="H108" s="340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</row>
    <row r="109" spans="2:35">
      <c r="B109" s="262"/>
      <c r="C109" s="263"/>
      <c r="D109" s="263"/>
      <c r="E109" s="263"/>
      <c r="F109" s="376"/>
      <c r="G109" s="262"/>
      <c r="H109" s="340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</row>
    <row r="110" spans="2:35">
      <c r="B110" s="262"/>
      <c r="C110" s="263"/>
      <c r="D110" s="263"/>
      <c r="E110" s="263"/>
      <c r="F110" s="376"/>
      <c r="G110" s="262"/>
      <c r="H110" s="340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</row>
    <row r="111" spans="2:35">
      <c r="B111" s="262"/>
      <c r="C111" s="263"/>
      <c r="D111" s="263"/>
      <c r="E111" s="263"/>
      <c r="F111" s="376"/>
      <c r="G111" s="262"/>
      <c r="H111" s="340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</row>
    <row r="112" spans="2:35">
      <c r="B112" s="262"/>
      <c r="C112" s="263"/>
      <c r="D112" s="263"/>
      <c r="E112" s="263"/>
      <c r="F112" s="376"/>
      <c r="G112" s="262"/>
      <c r="H112" s="340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</row>
    <row r="113" spans="2:35">
      <c r="B113" s="262"/>
      <c r="C113" s="263"/>
      <c r="D113" s="263"/>
      <c r="E113" s="263"/>
      <c r="F113" s="376"/>
      <c r="G113" s="262"/>
      <c r="H113" s="340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</row>
    <row r="114" spans="2:35">
      <c r="B114" s="262"/>
      <c r="C114" s="263"/>
      <c r="D114" s="263"/>
      <c r="E114" s="263"/>
      <c r="F114" s="376"/>
      <c r="G114" s="262"/>
      <c r="H114" s="340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</row>
    <row r="115" spans="2:35">
      <c r="B115" s="262"/>
      <c r="C115" s="263"/>
      <c r="D115" s="263"/>
      <c r="E115" s="263"/>
      <c r="F115" s="376"/>
      <c r="G115" s="262"/>
      <c r="H115" s="340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</row>
    <row r="116" spans="2:35">
      <c r="B116" s="262"/>
      <c r="C116" s="263"/>
      <c r="D116" s="263"/>
      <c r="E116" s="263"/>
      <c r="F116" s="376"/>
      <c r="G116" s="262"/>
      <c r="H116" s="340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</row>
    <row r="117" spans="2:35">
      <c r="B117" s="262"/>
      <c r="C117" s="263"/>
      <c r="D117" s="263"/>
      <c r="E117" s="263"/>
      <c r="F117" s="376"/>
      <c r="G117" s="262"/>
      <c r="H117" s="340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</row>
    <row r="118" spans="2:35">
      <c r="B118" s="262"/>
      <c r="C118" s="263"/>
      <c r="D118" s="263"/>
      <c r="E118" s="263"/>
      <c r="F118" s="376"/>
      <c r="G118" s="262"/>
      <c r="H118" s="340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</row>
    <row r="119" spans="2:35">
      <c r="B119" s="262"/>
      <c r="C119" s="263"/>
      <c r="D119" s="263"/>
      <c r="E119" s="263"/>
      <c r="F119" s="376"/>
      <c r="G119" s="262"/>
      <c r="H119" s="340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</row>
    <row r="120" spans="2:35">
      <c r="B120" s="262"/>
      <c r="C120" s="263"/>
      <c r="D120" s="263"/>
      <c r="E120" s="263"/>
      <c r="F120" s="376"/>
      <c r="G120" s="262"/>
      <c r="H120" s="340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</row>
    <row r="121" spans="2:35">
      <c r="B121" s="262"/>
      <c r="C121" s="263"/>
      <c r="D121" s="263"/>
      <c r="E121" s="263"/>
      <c r="F121" s="376"/>
      <c r="G121" s="262"/>
      <c r="H121" s="340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</row>
    <row r="122" spans="2:35">
      <c r="B122" s="262"/>
      <c r="C122" s="263"/>
      <c r="D122" s="263"/>
      <c r="E122" s="263"/>
      <c r="F122" s="376"/>
      <c r="G122" s="262"/>
      <c r="H122" s="340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</row>
    <row r="123" spans="2:35">
      <c r="B123" s="262"/>
      <c r="C123" s="263"/>
      <c r="D123" s="263"/>
      <c r="E123" s="263"/>
      <c r="F123" s="376"/>
      <c r="G123" s="262"/>
      <c r="H123" s="340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</row>
    <row r="124" spans="2:35">
      <c r="B124" s="262"/>
      <c r="C124" s="263"/>
      <c r="D124" s="263"/>
      <c r="E124" s="263"/>
      <c r="F124" s="376"/>
      <c r="G124" s="262"/>
      <c r="H124" s="340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</row>
    <row r="125" spans="2:35">
      <c r="B125" s="262"/>
      <c r="C125" s="263"/>
      <c r="D125" s="263"/>
      <c r="E125" s="263"/>
      <c r="F125" s="376"/>
      <c r="G125" s="262"/>
      <c r="H125" s="340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</row>
    <row r="126" spans="2:35">
      <c r="B126" s="262"/>
      <c r="C126" s="263"/>
      <c r="D126" s="263"/>
      <c r="E126" s="263"/>
      <c r="F126" s="376"/>
      <c r="G126" s="262"/>
      <c r="H126" s="340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</row>
    <row r="127" spans="2:35">
      <c r="B127" s="262"/>
      <c r="C127" s="263"/>
      <c r="D127" s="263"/>
      <c r="E127" s="263"/>
      <c r="F127" s="376"/>
      <c r="G127" s="262"/>
      <c r="H127" s="340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</row>
    <row r="128" spans="2:35">
      <c r="B128" s="262"/>
      <c r="C128" s="263"/>
      <c r="D128" s="263"/>
      <c r="E128" s="263"/>
      <c r="F128" s="376"/>
      <c r="G128" s="262"/>
      <c r="H128" s="340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</row>
    <row r="129" spans="2:35">
      <c r="B129" s="262"/>
      <c r="C129" s="263"/>
      <c r="D129" s="263"/>
      <c r="E129" s="263"/>
      <c r="F129" s="376"/>
      <c r="G129" s="262"/>
      <c r="H129" s="340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</row>
    <row r="130" spans="2:35">
      <c r="B130" s="262"/>
      <c r="C130" s="263"/>
      <c r="D130" s="263"/>
      <c r="E130" s="263"/>
      <c r="F130" s="376"/>
      <c r="G130" s="262"/>
      <c r="H130" s="340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</row>
    <row r="131" spans="2:35">
      <c r="B131" s="262"/>
      <c r="C131" s="263"/>
      <c r="D131" s="263"/>
      <c r="E131" s="263"/>
      <c r="F131" s="376"/>
      <c r="G131" s="262"/>
      <c r="H131" s="262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</row>
    <row r="132" spans="2:35">
      <c r="B132" s="262"/>
      <c r="C132" s="263"/>
      <c r="D132" s="263"/>
      <c r="E132" s="263"/>
      <c r="F132" s="376"/>
      <c r="G132" s="262"/>
      <c r="H132" s="262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</row>
    <row r="133" spans="2:35">
      <c r="B133" s="262"/>
      <c r="C133" s="263"/>
      <c r="D133" s="263"/>
      <c r="E133" s="263"/>
      <c r="F133" s="376"/>
      <c r="G133" s="262"/>
      <c r="H133" s="262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</row>
    <row r="134" spans="2:35">
      <c r="B134" s="262"/>
      <c r="C134" s="263"/>
      <c r="D134" s="263"/>
      <c r="E134" s="263"/>
      <c r="F134" s="376"/>
      <c r="G134" s="262"/>
      <c r="H134" s="262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8"/>
    </row>
    <row r="135" spans="2:35">
      <c r="B135" s="262"/>
      <c r="C135" s="263"/>
      <c r="D135" s="263"/>
      <c r="E135" s="263"/>
      <c r="F135" s="376"/>
      <c r="G135" s="262"/>
      <c r="H135" s="262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  <c r="AF135" s="238"/>
      <c r="AG135" s="238"/>
      <c r="AH135" s="238"/>
      <c r="AI135" s="238"/>
    </row>
    <row r="136" spans="2:35">
      <c r="B136" s="262"/>
      <c r="C136" s="263"/>
      <c r="D136" s="263"/>
      <c r="E136" s="263"/>
      <c r="F136" s="376"/>
      <c r="G136" s="262"/>
      <c r="H136" s="262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</row>
    <row r="137" spans="2:35">
      <c r="B137" s="262"/>
      <c r="C137" s="263"/>
      <c r="D137" s="263"/>
      <c r="E137" s="263"/>
      <c r="F137" s="376"/>
      <c r="G137" s="262"/>
      <c r="H137" s="262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  <c r="AF137" s="238"/>
      <c r="AG137" s="238"/>
      <c r="AH137" s="238"/>
      <c r="AI137" s="238"/>
    </row>
    <row r="138" spans="2:35">
      <c r="B138" s="262"/>
      <c r="C138" s="263"/>
      <c r="D138" s="263"/>
      <c r="E138" s="263"/>
      <c r="F138" s="376"/>
      <c r="G138" s="262"/>
      <c r="H138" s="262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</row>
    <row r="139" spans="2:35">
      <c r="B139" s="262"/>
      <c r="C139" s="263"/>
      <c r="D139" s="263"/>
      <c r="E139" s="263"/>
      <c r="F139" s="376"/>
      <c r="G139" s="262"/>
      <c r="H139" s="262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</row>
    <row r="140" spans="2:35">
      <c r="B140" s="262"/>
      <c r="C140" s="263"/>
      <c r="D140" s="263"/>
      <c r="E140" s="263"/>
      <c r="F140" s="376"/>
      <c r="G140" s="262"/>
      <c r="H140" s="262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</row>
    <row r="141" spans="2:35">
      <c r="B141" s="262"/>
      <c r="C141" s="263"/>
      <c r="D141" s="263"/>
      <c r="E141" s="263"/>
      <c r="F141" s="376"/>
      <c r="G141" s="262"/>
      <c r="H141" s="262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</row>
    <row r="142" spans="2:35">
      <c r="B142" s="262"/>
      <c r="C142" s="263"/>
      <c r="D142" s="263"/>
      <c r="E142" s="263"/>
      <c r="F142" s="376"/>
      <c r="G142" s="262"/>
      <c r="H142" s="262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</row>
    <row r="143" spans="2:35">
      <c r="B143" s="262"/>
      <c r="C143" s="263"/>
      <c r="D143" s="263"/>
      <c r="E143" s="263"/>
      <c r="F143" s="376"/>
      <c r="G143" s="262"/>
      <c r="H143" s="262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</row>
    <row r="144" spans="2:35">
      <c r="B144" s="262"/>
      <c r="C144" s="263"/>
      <c r="D144" s="263"/>
      <c r="E144" s="263"/>
      <c r="F144" s="376"/>
      <c r="G144" s="262"/>
      <c r="H144" s="262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  <c r="Y144" s="238"/>
      <c r="Z144" s="238"/>
      <c r="AA144" s="238"/>
      <c r="AB144" s="238"/>
      <c r="AC144" s="238"/>
      <c r="AD144" s="238"/>
      <c r="AE144" s="238"/>
      <c r="AF144" s="238"/>
      <c r="AG144" s="238"/>
      <c r="AH144" s="238"/>
      <c r="AI144" s="238"/>
    </row>
    <row r="145" spans="2:35">
      <c r="B145" s="262"/>
      <c r="C145" s="263"/>
      <c r="D145" s="263"/>
      <c r="E145" s="263"/>
      <c r="F145" s="376"/>
      <c r="G145" s="262"/>
      <c r="H145" s="262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</row>
    <row r="146" spans="2:35">
      <c r="B146" s="262"/>
      <c r="C146" s="263"/>
      <c r="D146" s="263"/>
      <c r="E146" s="263"/>
      <c r="F146" s="376"/>
      <c r="G146" s="262"/>
      <c r="H146" s="262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  <c r="Y146" s="238"/>
      <c r="Z146" s="238"/>
      <c r="AA146" s="238"/>
      <c r="AB146" s="238"/>
      <c r="AC146" s="238"/>
      <c r="AD146" s="238"/>
      <c r="AE146" s="238"/>
      <c r="AF146" s="238"/>
      <c r="AG146" s="238"/>
      <c r="AH146" s="238"/>
      <c r="AI146" s="238"/>
    </row>
    <row r="147" spans="2:35">
      <c r="B147" s="262"/>
      <c r="C147" s="263"/>
      <c r="D147" s="263"/>
      <c r="E147" s="263"/>
      <c r="F147" s="376"/>
      <c r="G147" s="262"/>
      <c r="H147" s="262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</row>
    <row r="148" spans="2:35">
      <c r="B148" s="262"/>
      <c r="C148" s="263"/>
      <c r="D148" s="263"/>
      <c r="E148" s="263"/>
      <c r="F148" s="376"/>
      <c r="G148" s="262"/>
      <c r="H148" s="262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</row>
    <row r="149" spans="2:35">
      <c r="B149" s="262"/>
      <c r="C149" s="263"/>
      <c r="D149" s="263"/>
      <c r="E149" s="263"/>
      <c r="F149" s="376"/>
      <c r="G149" s="262"/>
      <c r="H149" s="262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</row>
    <row r="150" spans="2:35">
      <c r="B150" s="262"/>
      <c r="C150" s="263"/>
      <c r="D150" s="263"/>
      <c r="E150" s="263"/>
      <c r="F150" s="376"/>
      <c r="G150" s="262"/>
      <c r="H150" s="262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</row>
    <row r="151" spans="2:35">
      <c r="B151" s="262"/>
      <c r="C151" s="263"/>
      <c r="D151" s="263"/>
      <c r="E151" s="263"/>
      <c r="F151" s="376"/>
      <c r="G151" s="262"/>
      <c r="H151" s="262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</row>
    <row r="152" spans="2:35">
      <c r="B152" s="262"/>
      <c r="C152" s="263"/>
      <c r="D152" s="263"/>
      <c r="E152" s="263"/>
      <c r="F152" s="376"/>
      <c r="G152" s="262"/>
      <c r="H152" s="262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</row>
    <row r="153" spans="2:35">
      <c r="B153" s="262"/>
      <c r="C153" s="263"/>
      <c r="D153" s="263"/>
      <c r="E153" s="263"/>
      <c r="F153" s="376"/>
      <c r="G153" s="262"/>
      <c r="H153" s="262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  <c r="Y153" s="238"/>
      <c r="Z153" s="238"/>
      <c r="AA153" s="238"/>
      <c r="AB153" s="238"/>
      <c r="AC153" s="238"/>
      <c r="AD153" s="238"/>
      <c r="AE153" s="238"/>
      <c r="AF153" s="238"/>
      <c r="AG153" s="238"/>
      <c r="AH153" s="238"/>
      <c r="AI153" s="238"/>
    </row>
    <row r="154" spans="2:35">
      <c r="B154" s="262"/>
      <c r="C154" s="263"/>
      <c r="D154" s="263"/>
      <c r="E154" s="263"/>
      <c r="F154" s="376"/>
      <c r="G154" s="262"/>
      <c r="H154" s="262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8"/>
      <c r="AD154" s="238"/>
      <c r="AE154" s="238"/>
      <c r="AF154" s="238"/>
      <c r="AG154" s="238"/>
      <c r="AH154" s="238"/>
      <c r="AI154" s="238"/>
    </row>
    <row r="155" spans="2:35">
      <c r="B155" s="262"/>
      <c r="C155" s="263"/>
      <c r="D155" s="263"/>
      <c r="E155" s="263"/>
      <c r="F155" s="376"/>
      <c r="G155" s="262"/>
      <c r="H155" s="262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</row>
    <row r="156" spans="2:35">
      <c r="B156" s="262"/>
      <c r="C156" s="263"/>
      <c r="D156" s="263"/>
      <c r="E156" s="263"/>
      <c r="F156" s="376"/>
      <c r="G156" s="262"/>
      <c r="H156" s="262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  <c r="U156" s="238"/>
      <c r="V156" s="238"/>
      <c r="W156" s="238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</row>
    <row r="157" spans="2:35">
      <c r="B157" s="262"/>
      <c r="C157" s="263"/>
      <c r="D157" s="263"/>
      <c r="E157" s="263"/>
      <c r="F157" s="376"/>
      <c r="G157" s="262"/>
      <c r="H157" s="262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8"/>
      <c r="AD157" s="238"/>
      <c r="AE157" s="238"/>
      <c r="AF157" s="238"/>
      <c r="AG157" s="238"/>
      <c r="AH157" s="238"/>
      <c r="AI157" s="238"/>
    </row>
    <row r="158" spans="2:35">
      <c r="B158" s="262"/>
      <c r="C158" s="263"/>
      <c r="D158" s="263"/>
      <c r="E158" s="263"/>
      <c r="F158" s="376"/>
      <c r="G158" s="262"/>
      <c r="H158" s="262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  <c r="U158" s="238"/>
      <c r="V158" s="238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</row>
    <row r="159" spans="2:35">
      <c r="B159" s="262"/>
      <c r="C159" s="263"/>
      <c r="D159" s="263"/>
      <c r="E159" s="263"/>
      <c r="F159" s="376"/>
      <c r="G159" s="262"/>
      <c r="H159" s="262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  <c r="U159" s="238"/>
      <c r="V159" s="238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</row>
    <row r="160" spans="2:35">
      <c r="B160" s="262"/>
      <c r="C160" s="263"/>
      <c r="D160" s="263"/>
      <c r="E160" s="263"/>
      <c r="F160" s="376"/>
      <c r="G160" s="262"/>
      <c r="H160" s="262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  <c r="U160" s="238"/>
      <c r="V160" s="238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</row>
    <row r="161" spans="2:35">
      <c r="B161" s="262"/>
      <c r="C161" s="263"/>
      <c r="D161" s="263"/>
      <c r="E161" s="263"/>
      <c r="F161" s="376"/>
      <c r="G161" s="262"/>
      <c r="H161" s="262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  <c r="U161" s="238"/>
      <c r="V161" s="238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</row>
    <row r="162" spans="2:35">
      <c r="B162" s="262"/>
      <c r="C162" s="263"/>
      <c r="D162" s="263"/>
      <c r="E162" s="263"/>
      <c r="F162" s="376"/>
      <c r="G162" s="262"/>
      <c r="H162" s="262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  <c r="U162" s="238"/>
      <c r="V162" s="238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</row>
    <row r="163" spans="2:35">
      <c r="B163" s="262"/>
      <c r="C163" s="263"/>
      <c r="D163" s="263"/>
      <c r="E163" s="263"/>
      <c r="F163" s="376"/>
      <c r="G163" s="262"/>
      <c r="H163" s="262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  <c r="U163" s="238"/>
      <c r="V163" s="238"/>
      <c r="W163" s="238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</row>
    <row r="164" spans="2:35">
      <c r="B164" s="262"/>
      <c r="C164" s="263"/>
      <c r="D164" s="263"/>
      <c r="E164" s="263"/>
      <c r="F164" s="376"/>
      <c r="G164" s="262"/>
      <c r="H164" s="262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  <c r="U164" s="238"/>
      <c r="V164" s="238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</row>
    <row r="165" spans="2:35">
      <c r="B165" s="262"/>
      <c r="C165" s="263"/>
      <c r="D165" s="263"/>
      <c r="E165" s="263"/>
      <c r="F165" s="376"/>
      <c r="G165" s="262"/>
      <c r="H165" s="262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</row>
    <row r="166" spans="2:35">
      <c r="B166" s="262"/>
      <c r="C166" s="263"/>
      <c r="D166" s="263"/>
      <c r="E166" s="263"/>
      <c r="F166" s="376"/>
      <c r="G166" s="262"/>
      <c r="H166" s="262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</row>
    <row r="167" spans="2:35">
      <c r="B167" s="262"/>
      <c r="C167" s="263"/>
      <c r="D167" s="263"/>
      <c r="E167" s="263"/>
      <c r="F167" s="376"/>
      <c r="G167" s="262"/>
      <c r="H167" s="262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  <c r="U167" s="238"/>
      <c r="V167" s="238"/>
      <c r="W167" s="238"/>
      <c r="X167" s="238"/>
      <c r="Y167" s="238"/>
      <c r="Z167" s="238"/>
      <c r="AA167" s="238"/>
      <c r="AB167" s="238"/>
      <c r="AC167" s="238"/>
      <c r="AD167" s="238"/>
      <c r="AE167" s="238"/>
      <c r="AF167" s="238"/>
      <c r="AG167" s="238"/>
      <c r="AH167" s="238"/>
      <c r="AI167" s="238"/>
    </row>
    <row r="168" spans="2:35">
      <c r="B168" s="262"/>
      <c r="C168" s="263"/>
      <c r="D168" s="263"/>
      <c r="E168" s="263"/>
      <c r="F168" s="376"/>
      <c r="G168" s="262"/>
      <c r="H168" s="262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  <c r="U168" s="238"/>
      <c r="V168" s="238"/>
      <c r="W168" s="238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</row>
    <row r="169" spans="2:35">
      <c r="B169" s="262"/>
      <c r="C169" s="263"/>
      <c r="D169" s="263"/>
      <c r="E169" s="263"/>
      <c r="F169" s="376"/>
      <c r="G169" s="262"/>
      <c r="H169" s="262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  <c r="U169" s="238"/>
      <c r="V169" s="238"/>
      <c r="W169" s="238"/>
      <c r="X169" s="238"/>
      <c r="Y169" s="238"/>
      <c r="Z169" s="238"/>
      <c r="AA169" s="238"/>
      <c r="AB169" s="238"/>
      <c r="AC169" s="238"/>
      <c r="AD169" s="238"/>
      <c r="AE169" s="238"/>
      <c r="AF169" s="238"/>
      <c r="AG169" s="238"/>
      <c r="AH169" s="238"/>
      <c r="AI169" s="238"/>
    </row>
    <row r="170" spans="2:35">
      <c r="B170" s="262"/>
      <c r="C170" s="263"/>
      <c r="D170" s="263"/>
      <c r="E170" s="263"/>
      <c r="F170" s="376"/>
      <c r="G170" s="262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  <c r="U170" s="238"/>
      <c r="V170" s="238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</row>
    <row r="171" spans="2:35">
      <c r="B171" s="262"/>
      <c r="C171" s="263"/>
      <c r="D171" s="263"/>
      <c r="E171" s="263"/>
      <c r="F171" s="376"/>
      <c r="G171" s="262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  <c r="U171" s="238"/>
      <c r="V171" s="238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</row>
    <row r="172" spans="2:35">
      <c r="B172" s="262"/>
      <c r="C172" s="263"/>
      <c r="D172" s="263"/>
      <c r="E172" s="263"/>
      <c r="F172" s="376"/>
      <c r="G172" s="262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  <c r="U172" s="238"/>
      <c r="V172" s="238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</row>
    <row r="173" spans="2:35">
      <c r="B173" s="262"/>
      <c r="C173" s="263"/>
      <c r="D173" s="263"/>
      <c r="E173" s="263"/>
      <c r="F173" s="376"/>
      <c r="G173" s="262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  <c r="U173" s="238"/>
      <c r="V173" s="238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</row>
    <row r="174" spans="2:35">
      <c r="B174" s="262"/>
      <c r="C174" s="263"/>
      <c r="D174" s="263"/>
      <c r="E174" s="263"/>
      <c r="F174" s="376"/>
      <c r="G174" s="262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  <c r="U174" s="238"/>
      <c r="V174" s="238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</row>
    <row r="175" spans="2:35">
      <c r="B175" s="262"/>
      <c r="C175" s="263"/>
      <c r="D175" s="263"/>
      <c r="E175" s="263"/>
      <c r="F175" s="376"/>
      <c r="G175" s="262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  <c r="U175" s="238"/>
      <c r="V175" s="238"/>
      <c r="W175" s="238"/>
      <c r="X175" s="238"/>
      <c r="Y175" s="238"/>
      <c r="Z175" s="238"/>
      <c r="AA175" s="238"/>
      <c r="AB175" s="238"/>
      <c r="AC175" s="238"/>
      <c r="AD175" s="238"/>
      <c r="AE175" s="238"/>
      <c r="AF175" s="238"/>
      <c r="AG175" s="238"/>
      <c r="AH175" s="238"/>
      <c r="AI175" s="238"/>
    </row>
    <row r="176" spans="2:35">
      <c r="B176" s="262"/>
      <c r="C176" s="263"/>
      <c r="D176" s="263"/>
      <c r="E176" s="263"/>
      <c r="F176" s="376"/>
      <c r="G176" s="262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  <c r="U176" s="238"/>
      <c r="V176" s="238"/>
      <c r="W176" s="238"/>
      <c r="X176" s="238"/>
      <c r="Y176" s="238"/>
      <c r="Z176" s="238"/>
      <c r="AA176" s="238"/>
      <c r="AB176" s="238"/>
      <c r="AC176" s="238"/>
      <c r="AD176" s="238"/>
      <c r="AE176" s="238"/>
      <c r="AF176" s="238"/>
      <c r="AG176" s="238"/>
      <c r="AH176" s="238"/>
      <c r="AI176" s="238"/>
    </row>
    <row r="177" spans="2:35">
      <c r="B177" s="262"/>
      <c r="C177" s="263"/>
      <c r="D177" s="263"/>
      <c r="E177" s="263"/>
      <c r="F177" s="376"/>
      <c r="G177" s="262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</row>
    <row r="178" spans="2:35">
      <c r="B178" s="262"/>
      <c r="C178" s="263"/>
      <c r="D178" s="263"/>
      <c r="E178" s="263"/>
      <c r="F178" s="376"/>
      <c r="G178" s="262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  <c r="U178" s="238"/>
      <c r="V178" s="238"/>
      <c r="W178" s="238"/>
      <c r="X178" s="238"/>
      <c r="Y178" s="238"/>
      <c r="Z178" s="238"/>
      <c r="AA178" s="238"/>
      <c r="AB178" s="238"/>
      <c r="AC178" s="238"/>
      <c r="AD178" s="238"/>
      <c r="AE178" s="238"/>
      <c r="AF178" s="238"/>
      <c r="AG178" s="238"/>
      <c r="AH178" s="238"/>
      <c r="AI178" s="238"/>
    </row>
    <row r="179" spans="2:35">
      <c r="B179" s="262"/>
      <c r="C179" s="263"/>
      <c r="D179" s="263"/>
      <c r="E179" s="263"/>
      <c r="F179" s="376"/>
      <c r="G179" s="262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  <c r="U179" s="238"/>
      <c r="V179" s="238"/>
      <c r="W179" s="238"/>
      <c r="X179" s="238"/>
      <c r="Y179" s="238"/>
      <c r="Z179" s="238"/>
      <c r="AA179" s="238"/>
      <c r="AB179" s="238"/>
      <c r="AC179" s="238"/>
      <c r="AD179" s="238"/>
      <c r="AE179" s="238"/>
      <c r="AF179" s="238"/>
      <c r="AG179" s="238"/>
      <c r="AH179" s="238"/>
      <c r="AI179" s="238"/>
    </row>
    <row r="180" spans="2:35">
      <c r="B180" s="262"/>
      <c r="C180" s="263"/>
      <c r="D180" s="263"/>
      <c r="E180" s="263"/>
      <c r="F180" s="376"/>
      <c r="G180" s="262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  <c r="U180" s="238"/>
      <c r="V180" s="238"/>
      <c r="W180" s="238"/>
      <c r="X180" s="238"/>
      <c r="Y180" s="238"/>
      <c r="Z180" s="238"/>
      <c r="AA180" s="238"/>
      <c r="AB180" s="238"/>
      <c r="AC180" s="238"/>
      <c r="AD180" s="238"/>
      <c r="AE180" s="238"/>
      <c r="AF180" s="238"/>
      <c r="AG180" s="238"/>
      <c r="AH180" s="238"/>
      <c r="AI180" s="238"/>
    </row>
    <row r="181" spans="2:35">
      <c r="B181" s="262"/>
      <c r="C181" s="263"/>
      <c r="D181" s="263"/>
      <c r="E181" s="263"/>
      <c r="F181" s="376"/>
      <c r="G181" s="262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  <c r="U181" s="238"/>
      <c r="V181" s="238"/>
      <c r="W181" s="238"/>
      <c r="X181" s="238"/>
      <c r="Y181" s="238"/>
      <c r="Z181" s="238"/>
      <c r="AA181" s="238"/>
      <c r="AB181" s="238"/>
      <c r="AC181" s="238"/>
      <c r="AD181" s="238"/>
      <c r="AE181" s="238"/>
      <c r="AF181" s="238"/>
      <c r="AG181" s="238"/>
      <c r="AH181" s="238"/>
      <c r="AI181" s="238"/>
    </row>
    <row r="182" spans="2:35">
      <c r="B182" s="262"/>
      <c r="C182" s="263"/>
      <c r="D182" s="263"/>
      <c r="E182" s="263"/>
      <c r="F182" s="376"/>
      <c r="G182" s="262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  <c r="U182" s="238"/>
      <c r="V182" s="238"/>
      <c r="W182" s="238"/>
      <c r="X182" s="238"/>
      <c r="Y182" s="238"/>
      <c r="Z182" s="238"/>
      <c r="AA182" s="238"/>
      <c r="AB182" s="238"/>
      <c r="AC182" s="238"/>
      <c r="AD182" s="238"/>
      <c r="AE182" s="238"/>
      <c r="AF182" s="238"/>
      <c r="AG182" s="238"/>
      <c r="AH182" s="238"/>
      <c r="AI182" s="238"/>
    </row>
    <row r="183" spans="2:35">
      <c r="B183" s="262"/>
      <c r="C183" s="263"/>
      <c r="D183" s="263"/>
      <c r="E183" s="263"/>
      <c r="F183" s="376"/>
      <c r="G183" s="262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  <c r="U183" s="238"/>
      <c r="V183" s="238"/>
      <c r="W183" s="238"/>
      <c r="X183" s="238"/>
      <c r="Y183" s="238"/>
      <c r="Z183" s="238"/>
      <c r="AA183" s="238"/>
      <c r="AB183" s="238"/>
      <c r="AC183" s="238"/>
      <c r="AD183" s="238"/>
      <c r="AE183" s="238"/>
      <c r="AF183" s="238"/>
      <c r="AG183" s="238"/>
      <c r="AH183" s="238"/>
      <c r="AI183" s="238"/>
    </row>
    <row r="184" spans="2:35">
      <c r="B184" s="262"/>
      <c r="C184" s="263"/>
      <c r="D184" s="263"/>
      <c r="E184" s="263"/>
      <c r="F184" s="376"/>
      <c r="G184" s="262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  <c r="U184" s="238"/>
      <c r="V184" s="238"/>
      <c r="W184" s="238"/>
      <c r="X184" s="238"/>
      <c r="Y184" s="238"/>
      <c r="Z184" s="238"/>
      <c r="AA184" s="238"/>
      <c r="AB184" s="238"/>
      <c r="AC184" s="238"/>
      <c r="AD184" s="238"/>
      <c r="AE184" s="238"/>
      <c r="AF184" s="238"/>
      <c r="AG184" s="238"/>
      <c r="AH184" s="238"/>
      <c r="AI184" s="238"/>
    </row>
    <row r="185" spans="2:35">
      <c r="B185" s="262"/>
      <c r="C185" s="263"/>
      <c r="D185" s="263"/>
      <c r="E185" s="263"/>
      <c r="F185" s="376"/>
      <c r="G185" s="262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  <c r="U185" s="238"/>
      <c r="V185" s="238"/>
      <c r="W185" s="238"/>
      <c r="X185" s="238"/>
      <c r="Y185" s="238"/>
      <c r="Z185" s="238"/>
      <c r="AA185" s="238"/>
      <c r="AB185" s="238"/>
      <c r="AC185" s="238"/>
      <c r="AD185" s="238"/>
      <c r="AE185" s="238"/>
      <c r="AF185" s="238"/>
      <c r="AG185" s="238"/>
      <c r="AH185" s="238"/>
      <c r="AI185" s="238"/>
    </row>
    <row r="186" spans="2:35">
      <c r="B186" s="262"/>
      <c r="C186" s="263"/>
      <c r="D186" s="263"/>
      <c r="E186" s="263"/>
      <c r="F186" s="376"/>
      <c r="G186" s="262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  <c r="U186" s="238"/>
      <c r="V186" s="238"/>
      <c r="W186" s="238"/>
      <c r="X186" s="238"/>
      <c r="Y186" s="238"/>
      <c r="Z186" s="238"/>
      <c r="AA186" s="238"/>
      <c r="AB186" s="238"/>
      <c r="AC186" s="238"/>
      <c r="AD186" s="238"/>
      <c r="AE186" s="238"/>
      <c r="AF186" s="238"/>
      <c r="AG186" s="238"/>
      <c r="AH186" s="238"/>
      <c r="AI186" s="238"/>
    </row>
    <row r="187" spans="2:35">
      <c r="B187" s="262"/>
      <c r="C187" s="263"/>
      <c r="D187" s="263"/>
      <c r="E187" s="263"/>
      <c r="F187" s="376"/>
      <c r="G187" s="262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  <c r="U187" s="238"/>
      <c r="V187" s="238"/>
      <c r="W187" s="238"/>
      <c r="X187" s="238"/>
      <c r="Y187" s="238"/>
      <c r="Z187" s="238"/>
      <c r="AA187" s="238"/>
      <c r="AB187" s="238"/>
      <c r="AC187" s="238"/>
      <c r="AD187" s="238"/>
      <c r="AE187" s="238"/>
      <c r="AF187" s="238"/>
      <c r="AG187" s="238"/>
      <c r="AH187" s="238"/>
      <c r="AI187" s="238"/>
    </row>
    <row r="188" spans="2:35">
      <c r="B188" s="262"/>
      <c r="C188" s="263"/>
      <c r="D188" s="263"/>
      <c r="E188" s="263"/>
      <c r="F188" s="376"/>
      <c r="G188" s="262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  <c r="U188" s="238"/>
      <c r="V188" s="238"/>
      <c r="W188" s="238"/>
      <c r="X188" s="238"/>
      <c r="Y188" s="238"/>
      <c r="Z188" s="238"/>
      <c r="AA188" s="238"/>
      <c r="AB188" s="238"/>
      <c r="AC188" s="238"/>
      <c r="AD188" s="238"/>
      <c r="AE188" s="238"/>
      <c r="AF188" s="238"/>
      <c r="AG188" s="238"/>
      <c r="AH188" s="238"/>
      <c r="AI188" s="238"/>
    </row>
    <row r="189" spans="2:35">
      <c r="B189" s="262"/>
      <c r="C189" s="263"/>
      <c r="D189" s="263"/>
      <c r="E189" s="263"/>
      <c r="F189" s="376"/>
      <c r="G189" s="262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  <c r="U189" s="238"/>
      <c r="V189" s="238"/>
      <c r="W189" s="238"/>
      <c r="X189" s="238"/>
      <c r="Y189" s="238"/>
      <c r="Z189" s="238"/>
      <c r="AA189" s="238"/>
      <c r="AB189" s="238"/>
      <c r="AC189" s="238"/>
      <c r="AD189" s="238"/>
      <c r="AE189" s="238"/>
      <c r="AF189" s="238"/>
      <c r="AG189" s="238"/>
      <c r="AH189" s="238"/>
      <c r="AI189" s="238"/>
    </row>
    <row r="190" spans="2:35">
      <c r="B190" s="262"/>
      <c r="C190" s="263"/>
      <c r="D190" s="263"/>
      <c r="E190" s="263"/>
      <c r="F190" s="376"/>
      <c r="G190" s="262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</row>
    <row r="191" spans="2:35">
      <c r="B191" s="262"/>
      <c r="C191" s="263"/>
      <c r="D191" s="263"/>
      <c r="E191" s="263"/>
      <c r="F191" s="376"/>
      <c r="G191" s="262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  <c r="AF191" s="238"/>
      <c r="AG191" s="238"/>
      <c r="AH191" s="238"/>
      <c r="AI191" s="238"/>
    </row>
    <row r="192" spans="2:35">
      <c r="B192" s="262"/>
      <c r="C192" s="263"/>
      <c r="D192" s="263"/>
      <c r="E192" s="263"/>
      <c r="F192" s="376"/>
      <c r="G192" s="262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  <c r="AF192" s="238"/>
      <c r="AG192" s="238"/>
      <c r="AH192" s="238"/>
      <c r="AI192" s="238"/>
    </row>
    <row r="193" spans="2:35">
      <c r="B193" s="262"/>
      <c r="C193" s="263"/>
      <c r="D193" s="263"/>
      <c r="E193" s="263"/>
      <c r="F193" s="376"/>
      <c r="G193" s="262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  <c r="AF193" s="238"/>
      <c r="AG193" s="238"/>
      <c r="AH193" s="238"/>
      <c r="AI193" s="238"/>
    </row>
    <row r="194" spans="2:35">
      <c r="B194" s="262"/>
      <c r="C194" s="263"/>
      <c r="D194" s="263"/>
      <c r="E194" s="263"/>
      <c r="F194" s="376"/>
      <c r="G194" s="262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  <c r="U194" s="238"/>
      <c r="V194" s="238"/>
      <c r="W194" s="238"/>
      <c r="X194" s="238"/>
      <c r="Y194" s="238"/>
      <c r="Z194" s="238"/>
      <c r="AA194" s="238"/>
      <c r="AB194" s="238"/>
      <c r="AC194" s="238"/>
      <c r="AD194" s="238"/>
      <c r="AE194" s="238"/>
      <c r="AF194" s="238"/>
      <c r="AG194" s="238"/>
      <c r="AH194" s="238"/>
      <c r="AI194" s="238"/>
    </row>
    <row r="195" spans="2:35">
      <c r="B195" s="262"/>
      <c r="C195" s="263"/>
      <c r="D195" s="263"/>
      <c r="E195" s="263"/>
      <c r="F195" s="376"/>
      <c r="G195" s="262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  <c r="U195" s="238"/>
      <c r="V195" s="238"/>
      <c r="W195" s="238"/>
      <c r="X195" s="238"/>
      <c r="Y195" s="238"/>
      <c r="Z195" s="238"/>
      <c r="AA195" s="238"/>
      <c r="AB195" s="238"/>
      <c r="AC195" s="238"/>
      <c r="AD195" s="238"/>
      <c r="AE195" s="238"/>
      <c r="AF195" s="238"/>
      <c r="AG195" s="238"/>
      <c r="AH195" s="238"/>
      <c r="AI195" s="238"/>
    </row>
    <row r="196" spans="2:35">
      <c r="B196" s="262"/>
      <c r="C196" s="263"/>
      <c r="D196" s="263"/>
      <c r="E196" s="263"/>
      <c r="F196" s="376"/>
      <c r="G196" s="262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  <c r="U196" s="238"/>
      <c r="V196" s="238"/>
      <c r="W196" s="238"/>
      <c r="X196" s="238"/>
      <c r="Y196" s="238"/>
      <c r="Z196" s="238"/>
      <c r="AA196" s="238"/>
      <c r="AB196" s="238"/>
      <c r="AC196" s="238"/>
      <c r="AD196" s="238"/>
      <c r="AE196" s="238"/>
      <c r="AF196" s="238"/>
      <c r="AG196" s="238"/>
      <c r="AH196" s="238"/>
      <c r="AI196" s="238"/>
    </row>
    <row r="197" spans="2:35">
      <c r="B197" s="262"/>
      <c r="C197" s="263"/>
      <c r="D197" s="263"/>
      <c r="E197" s="263"/>
      <c r="F197" s="376"/>
      <c r="G197" s="262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  <c r="U197" s="238"/>
      <c r="V197" s="238"/>
      <c r="W197" s="238"/>
      <c r="X197" s="238"/>
      <c r="Y197" s="238"/>
      <c r="Z197" s="238"/>
      <c r="AA197" s="238"/>
      <c r="AB197" s="238"/>
      <c r="AC197" s="238"/>
      <c r="AD197" s="238"/>
      <c r="AE197" s="238"/>
      <c r="AF197" s="238"/>
      <c r="AG197" s="238"/>
      <c r="AH197" s="238"/>
      <c r="AI197" s="238"/>
    </row>
    <row r="198" spans="2:35">
      <c r="B198" s="262"/>
      <c r="C198" s="263"/>
      <c r="D198" s="263"/>
      <c r="E198" s="263"/>
      <c r="F198" s="376"/>
      <c r="G198" s="262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  <c r="U198" s="238"/>
      <c r="V198" s="238"/>
      <c r="W198" s="238"/>
      <c r="X198" s="238"/>
      <c r="Y198" s="238"/>
      <c r="Z198" s="238"/>
      <c r="AA198" s="238"/>
      <c r="AB198" s="238"/>
      <c r="AC198" s="238"/>
      <c r="AD198" s="238"/>
      <c r="AE198" s="238"/>
      <c r="AF198" s="238"/>
      <c r="AG198" s="238"/>
      <c r="AH198" s="238"/>
      <c r="AI198" s="238"/>
    </row>
    <row r="199" spans="2:35">
      <c r="B199" s="262"/>
      <c r="C199" s="263"/>
      <c r="D199" s="263"/>
      <c r="E199" s="263"/>
      <c r="F199" s="376"/>
      <c r="G199" s="262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  <c r="U199" s="238"/>
      <c r="V199" s="238"/>
      <c r="W199" s="238"/>
      <c r="X199" s="238"/>
      <c r="Y199" s="238"/>
      <c r="Z199" s="238"/>
      <c r="AA199" s="238"/>
      <c r="AB199" s="238"/>
      <c r="AC199" s="238"/>
      <c r="AD199" s="238"/>
      <c r="AE199" s="238"/>
      <c r="AF199" s="238"/>
      <c r="AG199" s="238"/>
      <c r="AH199" s="238"/>
      <c r="AI199" s="238"/>
    </row>
    <row r="200" spans="2:35">
      <c r="B200" s="262"/>
      <c r="C200" s="263"/>
      <c r="D200" s="263"/>
      <c r="E200" s="263"/>
      <c r="F200" s="376"/>
      <c r="G200" s="262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  <c r="U200" s="238"/>
      <c r="V200" s="238"/>
      <c r="W200" s="238"/>
      <c r="X200" s="238"/>
      <c r="Y200" s="238"/>
      <c r="Z200" s="238"/>
      <c r="AA200" s="238"/>
      <c r="AB200" s="238"/>
      <c r="AC200" s="238"/>
      <c r="AD200" s="238"/>
      <c r="AE200" s="238"/>
      <c r="AF200" s="238"/>
      <c r="AG200" s="238"/>
      <c r="AH200" s="238"/>
      <c r="AI200" s="238"/>
    </row>
    <row r="201" spans="2:35">
      <c r="B201" s="262"/>
      <c r="C201" s="263"/>
      <c r="D201" s="263"/>
      <c r="E201" s="263"/>
      <c r="F201" s="376"/>
      <c r="G201" s="262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  <c r="U201" s="238"/>
      <c r="V201" s="238"/>
      <c r="W201" s="238"/>
      <c r="X201" s="238"/>
      <c r="Y201" s="238"/>
      <c r="Z201" s="238"/>
      <c r="AA201" s="238"/>
      <c r="AB201" s="238"/>
      <c r="AC201" s="238"/>
      <c r="AD201" s="238"/>
      <c r="AE201" s="238"/>
      <c r="AF201" s="238"/>
      <c r="AG201" s="238"/>
      <c r="AH201" s="238"/>
      <c r="AI201" s="238"/>
    </row>
    <row r="202" spans="2:35">
      <c r="B202" s="262"/>
      <c r="C202" s="263"/>
      <c r="D202" s="263"/>
      <c r="E202" s="263"/>
      <c r="F202" s="376"/>
      <c r="G202" s="262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  <c r="U202" s="238"/>
      <c r="V202" s="238"/>
      <c r="W202" s="238"/>
      <c r="X202" s="238"/>
      <c r="Y202" s="238"/>
      <c r="Z202" s="238"/>
      <c r="AA202" s="238"/>
      <c r="AB202" s="238"/>
      <c r="AC202" s="238"/>
      <c r="AD202" s="238"/>
      <c r="AE202" s="238"/>
      <c r="AF202" s="238"/>
      <c r="AG202" s="238"/>
      <c r="AH202" s="238"/>
      <c r="AI202" s="238"/>
    </row>
    <row r="203" spans="2:35">
      <c r="B203" s="262"/>
      <c r="C203" s="263"/>
      <c r="D203" s="263"/>
      <c r="E203" s="263"/>
      <c r="F203" s="376"/>
      <c r="G203" s="262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</row>
    <row r="204" spans="2:35">
      <c r="B204" s="262"/>
      <c r="C204" s="263"/>
      <c r="D204" s="263"/>
      <c r="E204" s="263"/>
      <c r="F204" s="376"/>
      <c r="G204" s="262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  <c r="U204" s="238"/>
      <c r="V204" s="238"/>
      <c r="W204" s="238"/>
      <c r="X204" s="238"/>
      <c r="Y204" s="238"/>
      <c r="Z204" s="238"/>
      <c r="AA204" s="238"/>
      <c r="AB204" s="238"/>
      <c r="AC204" s="238"/>
      <c r="AD204" s="238"/>
      <c r="AE204" s="238"/>
      <c r="AF204" s="238"/>
      <c r="AG204" s="238"/>
      <c r="AH204" s="238"/>
      <c r="AI204" s="238"/>
    </row>
    <row r="205" spans="2:35">
      <c r="B205" s="262"/>
      <c r="C205" s="263"/>
      <c r="D205" s="263"/>
      <c r="E205" s="263"/>
      <c r="F205" s="376"/>
      <c r="G205" s="262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</row>
    <row r="206" spans="2:35">
      <c r="B206" s="262"/>
      <c r="C206" s="263"/>
      <c r="D206" s="263"/>
      <c r="E206" s="263"/>
      <c r="F206" s="376"/>
      <c r="G206" s="262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  <c r="U206" s="238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  <c r="AF206" s="238"/>
      <c r="AG206" s="238"/>
      <c r="AH206" s="238"/>
      <c r="AI206" s="238"/>
    </row>
    <row r="207" spans="2:35">
      <c r="B207" s="262"/>
      <c r="C207" s="263"/>
      <c r="D207" s="263"/>
      <c r="E207" s="263"/>
      <c r="F207" s="376"/>
      <c r="G207" s="262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  <c r="U207" s="238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  <c r="AF207" s="238"/>
      <c r="AG207" s="238"/>
      <c r="AH207" s="238"/>
      <c r="AI207" s="238"/>
    </row>
    <row r="208" spans="2:35">
      <c r="B208" s="262"/>
      <c r="C208" s="263"/>
      <c r="D208" s="263"/>
      <c r="E208" s="263"/>
      <c r="F208" s="376"/>
      <c r="G208" s="262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</row>
    <row r="209" spans="2:35">
      <c r="B209" s="262"/>
      <c r="C209" s="263"/>
      <c r="D209" s="263"/>
      <c r="E209" s="263"/>
      <c r="F209" s="376"/>
      <c r="G209" s="262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  <c r="U209" s="238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  <c r="AF209" s="238"/>
      <c r="AG209" s="238"/>
      <c r="AH209" s="238"/>
      <c r="AI209" s="238"/>
    </row>
    <row r="210" spans="2:35">
      <c r="B210" s="262"/>
      <c r="C210" s="263"/>
      <c r="D210" s="263"/>
      <c r="E210" s="263"/>
      <c r="F210" s="376"/>
      <c r="G210" s="262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</row>
    <row r="211" spans="2:35">
      <c r="B211" s="262"/>
      <c r="C211" s="263"/>
      <c r="D211" s="263"/>
      <c r="E211" s="263"/>
      <c r="F211" s="376"/>
      <c r="G211" s="262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  <c r="U211" s="238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  <c r="AF211" s="238"/>
      <c r="AG211" s="238"/>
      <c r="AH211" s="238"/>
      <c r="AI211" s="238"/>
    </row>
    <row r="212" spans="2:35">
      <c r="B212" s="262"/>
      <c r="C212" s="263"/>
      <c r="D212" s="263"/>
      <c r="E212" s="263"/>
      <c r="F212" s="376"/>
      <c r="G212" s="262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  <c r="U212" s="238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  <c r="AF212" s="238"/>
      <c r="AG212" s="238"/>
      <c r="AH212" s="238"/>
      <c r="AI212" s="238"/>
    </row>
    <row r="213" spans="2:35">
      <c r="B213" s="262"/>
      <c r="C213" s="263"/>
      <c r="D213" s="263"/>
      <c r="E213" s="263"/>
      <c r="F213" s="376"/>
      <c r="G213" s="262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  <c r="U213" s="238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  <c r="AF213" s="238"/>
      <c r="AG213" s="238"/>
      <c r="AH213" s="238"/>
      <c r="AI213" s="238"/>
    </row>
    <row r="214" spans="2:35">
      <c r="B214" s="262"/>
      <c r="C214" s="263"/>
      <c r="D214" s="263"/>
      <c r="E214" s="263"/>
      <c r="F214" s="376"/>
      <c r="G214" s="262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  <c r="U214" s="238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  <c r="AF214" s="238"/>
      <c r="AG214" s="238"/>
      <c r="AH214" s="238"/>
      <c r="AI214" s="238"/>
    </row>
    <row r="215" spans="2:35">
      <c r="B215" s="262"/>
      <c r="C215" s="263"/>
      <c r="D215" s="263"/>
      <c r="E215" s="263"/>
      <c r="F215" s="376"/>
      <c r="G215" s="262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  <c r="U215" s="238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  <c r="AF215" s="238"/>
      <c r="AG215" s="238"/>
      <c r="AH215" s="238"/>
      <c r="AI215" s="238"/>
    </row>
    <row r="216" spans="2:35">
      <c r="B216" s="262"/>
      <c r="C216" s="263"/>
      <c r="D216" s="263"/>
      <c r="E216" s="263"/>
      <c r="F216" s="376"/>
      <c r="G216" s="262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  <c r="U216" s="238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  <c r="AF216" s="238"/>
      <c r="AG216" s="238"/>
      <c r="AH216" s="238"/>
      <c r="AI216" s="238"/>
    </row>
    <row r="217" spans="2:35">
      <c r="B217" s="262"/>
      <c r="C217" s="263"/>
      <c r="D217" s="263"/>
      <c r="E217" s="263"/>
      <c r="F217" s="376"/>
      <c r="G217" s="262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  <c r="U217" s="238"/>
      <c r="V217" s="238"/>
      <c r="W217" s="238"/>
      <c r="X217" s="238"/>
      <c r="Y217" s="238"/>
      <c r="Z217" s="238"/>
      <c r="AA217" s="238"/>
      <c r="AB217" s="238"/>
      <c r="AC217" s="238"/>
      <c r="AD217" s="238"/>
      <c r="AE217" s="238"/>
      <c r="AF217" s="238"/>
      <c r="AG217" s="238"/>
      <c r="AH217" s="238"/>
      <c r="AI217" s="238"/>
    </row>
    <row r="218" spans="2:35">
      <c r="B218" s="262"/>
      <c r="C218" s="263"/>
      <c r="D218" s="263"/>
      <c r="E218" s="263"/>
      <c r="F218" s="376"/>
      <c r="G218" s="262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  <c r="U218" s="238"/>
      <c r="V218" s="238"/>
      <c r="W218" s="238"/>
      <c r="X218" s="238"/>
      <c r="Y218" s="238"/>
      <c r="Z218" s="238"/>
      <c r="AA218" s="238"/>
      <c r="AB218" s="238"/>
      <c r="AC218" s="238"/>
      <c r="AD218" s="238"/>
      <c r="AE218" s="238"/>
      <c r="AF218" s="238"/>
      <c r="AG218" s="238"/>
      <c r="AH218" s="238"/>
      <c r="AI218" s="238"/>
    </row>
    <row r="219" spans="2:35">
      <c r="B219" s="262"/>
      <c r="C219" s="263"/>
      <c r="D219" s="263"/>
      <c r="E219" s="263"/>
      <c r="F219" s="376"/>
      <c r="G219" s="262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  <c r="U219" s="238"/>
      <c r="V219" s="238"/>
      <c r="W219" s="238"/>
      <c r="X219" s="238"/>
      <c r="Y219" s="238"/>
      <c r="Z219" s="238"/>
      <c r="AA219" s="238"/>
      <c r="AB219" s="238"/>
      <c r="AC219" s="238"/>
      <c r="AD219" s="238"/>
      <c r="AE219" s="238"/>
      <c r="AF219" s="238"/>
      <c r="AG219" s="238"/>
      <c r="AH219" s="238"/>
      <c r="AI219" s="238"/>
    </row>
    <row r="220" spans="2:35">
      <c r="B220" s="262"/>
      <c r="C220" s="263"/>
      <c r="D220" s="263"/>
      <c r="E220" s="263"/>
      <c r="F220" s="376"/>
      <c r="G220" s="262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  <c r="U220" s="238"/>
      <c r="V220" s="238"/>
      <c r="W220" s="238"/>
      <c r="X220" s="238"/>
      <c r="Y220" s="238"/>
      <c r="Z220" s="238"/>
      <c r="AA220" s="238"/>
      <c r="AB220" s="238"/>
      <c r="AC220" s="238"/>
      <c r="AD220" s="238"/>
      <c r="AE220" s="238"/>
      <c r="AF220" s="238"/>
      <c r="AG220" s="238"/>
      <c r="AH220" s="238"/>
      <c r="AI220" s="238"/>
    </row>
    <row r="221" spans="2:35">
      <c r="B221" s="262"/>
      <c r="C221" s="263"/>
      <c r="D221" s="263"/>
      <c r="E221" s="263"/>
      <c r="F221" s="376"/>
      <c r="G221" s="262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  <c r="U221" s="238"/>
      <c r="V221" s="238"/>
      <c r="W221" s="238"/>
      <c r="X221" s="238"/>
      <c r="Y221" s="238"/>
      <c r="Z221" s="238"/>
      <c r="AA221" s="238"/>
      <c r="AB221" s="238"/>
      <c r="AC221" s="238"/>
      <c r="AD221" s="238"/>
      <c r="AE221" s="238"/>
      <c r="AF221" s="238"/>
      <c r="AG221" s="238"/>
      <c r="AH221" s="238"/>
      <c r="AI221" s="238"/>
    </row>
    <row r="222" spans="2:35">
      <c r="B222" s="262"/>
      <c r="C222" s="263"/>
      <c r="D222" s="263"/>
      <c r="E222" s="263"/>
      <c r="F222" s="376"/>
      <c r="G222" s="262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  <c r="U222" s="238"/>
      <c r="V222" s="238"/>
      <c r="W222" s="238"/>
      <c r="X222" s="238"/>
      <c r="Y222" s="238"/>
      <c r="Z222" s="238"/>
      <c r="AA222" s="238"/>
      <c r="AB222" s="238"/>
      <c r="AC222" s="238"/>
      <c r="AD222" s="238"/>
      <c r="AE222" s="238"/>
      <c r="AF222" s="238"/>
      <c r="AG222" s="238"/>
      <c r="AH222" s="238"/>
      <c r="AI222" s="238"/>
    </row>
    <row r="223" spans="2:35">
      <c r="B223" s="262"/>
      <c r="C223" s="263"/>
      <c r="D223" s="263"/>
      <c r="E223" s="263"/>
      <c r="F223" s="376"/>
      <c r="G223" s="262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  <c r="U223" s="238"/>
      <c r="V223" s="238"/>
      <c r="W223" s="238"/>
      <c r="X223" s="238"/>
      <c r="Y223" s="238"/>
      <c r="Z223" s="238"/>
      <c r="AA223" s="238"/>
      <c r="AB223" s="238"/>
      <c r="AC223" s="238"/>
      <c r="AD223" s="238"/>
      <c r="AE223" s="238"/>
      <c r="AF223" s="238"/>
      <c r="AG223" s="238"/>
      <c r="AH223" s="238"/>
      <c r="AI223" s="238"/>
    </row>
    <row r="224" spans="2:35">
      <c r="B224" s="262"/>
      <c r="C224" s="263"/>
      <c r="D224" s="263"/>
      <c r="E224" s="263"/>
      <c r="F224" s="376"/>
      <c r="G224" s="262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  <c r="U224" s="238"/>
      <c r="V224" s="238"/>
      <c r="W224" s="238"/>
      <c r="X224" s="238"/>
      <c r="Y224" s="238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</row>
    <row r="225" spans="2:35">
      <c r="B225" s="262"/>
      <c r="C225" s="263"/>
      <c r="D225" s="263"/>
      <c r="E225" s="263"/>
      <c r="F225" s="376"/>
      <c r="G225" s="262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  <c r="U225" s="238"/>
      <c r="V225" s="238"/>
      <c r="W225" s="238"/>
      <c r="X225" s="238"/>
      <c r="Y225" s="238"/>
      <c r="Z225" s="238"/>
      <c r="AA225" s="238"/>
      <c r="AB225" s="238"/>
      <c r="AC225" s="238"/>
      <c r="AD225" s="238"/>
      <c r="AE225" s="238"/>
      <c r="AF225" s="238"/>
      <c r="AG225" s="238"/>
      <c r="AH225" s="238"/>
      <c r="AI225" s="238"/>
    </row>
    <row r="226" spans="2:35">
      <c r="B226" s="262"/>
      <c r="C226" s="263"/>
      <c r="D226" s="263"/>
      <c r="E226" s="263"/>
      <c r="F226" s="376"/>
      <c r="G226" s="262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  <c r="U226" s="238"/>
      <c r="V226" s="238"/>
      <c r="W226" s="238"/>
      <c r="X226" s="238"/>
      <c r="Y226" s="238"/>
      <c r="Z226" s="238"/>
      <c r="AA226" s="238"/>
      <c r="AB226" s="238"/>
      <c r="AC226" s="238"/>
      <c r="AD226" s="238"/>
      <c r="AE226" s="238"/>
      <c r="AF226" s="238"/>
      <c r="AG226" s="238"/>
      <c r="AH226" s="238"/>
      <c r="AI226" s="238"/>
    </row>
    <row r="227" spans="2:35">
      <c r="B227" s="262"/>
      <c r="C227" s="263"/>
      <c r="D227" s="263"/>
      <c r="E227" s="263"/>
      <c r="F227" s="376"/>
      <c r="G227" s="262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  <c r="U227" s="238"/>
      <c r="V227" s="238"/>
      <c r="W227" s="238"/>
      <c r="X227" s="238"/>
      <c r="Y227" s="238"/>
      <c r="Z227" s="238"/>
      <c r="AA227" s="238"/>
      <c r="AB227" s="238"/>
      <c r="AC227" s="238"/>
      <c r="AD227" s="238"/>
      <c r="AE227" s="238"/>
      <c r="AF227" s="238"/>
      <c r="AG227" s="238"/>
      <c r="AH227" s="238"/>
      <c r="AI227" s="238"/>
    </row>
    <row r="228" spans="2:35">
      <c r="B228" s="262"/>
      <c r="C228" s="263"/>
      <c r="D228" s="263"/>
      <c r="E228" s="263"/>
      <c r="F228" s="376"/>
      <c r="G228" s="262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  <c r="U228" s="238"/>
      <c r="V228" s="238"/>
      <c r="W228" s="238"/>
      <c r="X228" s="238"/>
      <c r="Y228" s="238"/>
      <c r="Z228" s="238"/>
      <c r="AA228" s="238"/>
      <c r="AB228" s="238"/>
      <c r="AC228" s="238"/>
      <c r="AD228" s="238"/>
      <c r="AE228" s="238"/>
      <c r="AF228" s="238"/>
      <c r="AG228" s="238"/>
      <c r="AH228" s="238"/>
      <c r="AI228" s="238"/>
    </row>
    <row r="229" spans="2:35">
      <c r="B229" s="262"/>
      <c r="C229" s="263"/>
      <c r="D229" s="263"/>
      <c r="E229" s="263"/>
      <c r="F229" s="376"/>
      <c r="G229" s="262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8"/>
      <c r="W229" s="238"/>
      <c r="X229" s="238"/>
      <c r="Y229" s="238"/>
      <c r="Z229" s="238"/>
      <c r="AA229" s="238"/>
      <c r="AB229" s="238"/>
      <c r="AC229" s="238"/>
      <c r="AD229" s="238"/>
      <c r="AE229" s="238"/>
      <c r="AF229" s="238"/>
      <c r="AG229" s="238"/>
      <c r="AH229" s="238"/>
      <c r="AI229" s="238"/>
    </row>
    <row r="230" spans="2:35">
      <c r="B230" s="262"/>
      <c r="C230" s="263"/>
      <c r="D230" s="263"/>
      <c r="E230" s="263"/>
      <c r="F230" s="376"/>
      <c r="G230" s="262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  <c r="U230" s="238"/>
      <c r="V230" s="238"/>
      <c r="W230" s="238"/>
      <c r="X230" s="238"/>
      <c r="Y230" s="238"/>
      <c r="Z230" s="238"/>
      <c r="AA230" s="238"/>
      <c r="AB230" s="238"/>
      <c r="AC230" s="238"/>
      <c r="AD230" s="238"/>
      <c r="AE230" s="238"/>
      <c r="AF230" s="238"/>
      <c r="AG230" s="238"/>
      <c r="AH230" s="238"/>
      <c r="AI230" s="238"/>
    </row>
    <row r="231" spans="2:35">
      <c r="B231" s="262"/>
      <c r="C231" s="263"/>
      <c r="D231" s="263"/>
      <c r="E231" s="263"/>
      <c r="F231" s="376"/>
      <c r="G231" s="262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  <c r="U231" s="238"/>
      <c r="V231" s="238"/>
      <c r="W231" s="238"/>
      <c r="X231" s="238"/>
      <c r="Y231" s="238"/>
      <c r="Z231" s="238"/>
      <c r="AA231" s="238"/>
      <c r="AB231" s="238"/>
      <c r="AC231" s="238"/>
      <c r="AD231" s="238"/>
      <c r="AE231" s="238"/>
      <c r="AF231" s="238"/>
      <c r="AG231" s="238"/>
      <c r="AH231" s="238"/>
      <c r="AI231" s="238"/>
    </row>
    <row r="232" spans="2:35">
      <c r="B232" s="262"/>
      <c r="C232" s="263"/>
      <c r="D232" s="263"/>
      <c r="E232" s="263"/>
      <c r="F232" s="376"/>
      <c r="G232" s="262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  <c r="U232" s="238"/>
      <c r="V232" s="238"/>
      <c r="W232" s="238"/>
      <c r="X232" s="238"/>
      <c r="Y232" s="238"/>
      <c r="Z232" s="238"/>
      <c r="AA232" s="238"/>
      <c r="AB232" s="238"/>
      <c r="AC232" s="238"/>
      <c r="AD232" s="238"/>
      <c r="AE232" s="238"/>
      <c r="AF232" s="238"/>
      <c r="AG232" s="238"/>
      <c r="AH232" s="238"/>
      <c r="AI232" s="238"/>
    </row>
    <row r="233" spans="2:35">
      <c r="B233" s="262"/>
      <c r="C233" s="263"/>
      <c r="D233" s="263"/>
      <c r="E233" s="263"/>
      <c r="F233" s="376"/>
      <c r="G233" s="262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</row>
    <row r="234" spans="2:35">
      <c r="B234" s="262"/>
      <c r="C234" s="263"/>
      <c r="D234" s="263"/>
      <c r="E234" s="263"/>
      <c r="F234" s="376"/>
      <c r="G234" s="262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  <c r="U234" s="238"/>
      <c r="V234" s="238"/>
      <c r="W234" s="238"/>
      <c r="X234" s="238"/>
      <c r="Y234" s="238"/>
      <c r="Z234" s="238"/>
      <c r="AA234" s="238"/>
      <c r="AB234" s="238"/>
      <c r="AC234" s="238"/>
      <c r="AD234" s="238"/>
      <c r="AE234" s="238"/>
      <c r="AF234" s="238"/>
      <c r="AG234" s="238"/>
      <c r="AH234" s="238"/>
      <c r="AI234" s="238"/>
    </row>
    <row r="235" spans="2:35">
      <c r="B235" s="262"/>
      <c r="C235" s="263"/>
      <c r="D235" s="263"/>
      <c r="E235" s="263"/>
      <c r="F235" s="376"/>
      <c r="G235" s="262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8"/>
      <c r="AI235" s="238"/>
    </row>
    <row r="236" spans="2:35">
      <c r="B236" s="262"/>
      <c r="C236" s="263"/>
      <c r="D236" s="263"/>
      <c r="E236" s="263"/>
      <c r="F236" s="376"/>
      <c r="G236" s="262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8"/>
      <c r="AI236" s="238"/>
    </row>
    <row r="237" spans="2:35">
      <c r="B237" s="262"/>
      <c r="C237" s="263"/>
      <c r="D237" s="263"/>
      <c r="E237" s="263"/>
      <c r="F237" s="376"/>
      <c r="G237" s="262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8"/>
      <c r="AI237" s="238"/>
    </row>
    <row r="238" spans="2:35">
      <c r="B238" s="262"/>
      <c r="C238" s="263"/>
      <c r="D238" s="263"/>
      <c r="E238" s="263"/>
      <c r="F238" s="376"/>
      <c r="G238" s="262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  <c r="U238" s="238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8"/>
      <c r="AI238" s="238"/>
    </row>
    <row r="239" spans="2:35">
      <c r="B239" s="262"/>
      <c r="C239" s="263"/>
      <c r="D239" s="263"/>
      <c r="E239" s="263"/>
      <c r="F239" s="376"/>
      <c r="G239" s="262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8"/>
      <c r="AI239" s="238"/>
    </row>
    <row r="240" spans="2:35">
      <c r="B240" s="262"/>
      <c r="C240" s="263"/>
      <c r="D240" s="263"/>
      <c r="E240" s="263"/>
      <c r="F240" s="376"/>
      <c r="G240" s="262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8"/>
      <c r="AI240" s="238"/>
    </row>
    <row r="241" spans="2:35">
      <c r="B241" s="262"/>
      <c r="C241" s="263"/>
      <c r="D241" s="263"/>
      <c r="E241" s="263"/>
      <c r="F241" s="376"/>
      <c r="G241" s="262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8"/>
      <c r="AI241" s="238"/>
    </row>
    <row r="242" spans="2:35">
      <c r="B242" s="262"/>
      <c r="C242" s="263"/>
      <c r="D242" s="263"/>
      <c r="E242" s="263"/>
      <c r="F242" s="376"/>
      <c r="G242" s="262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8"/>
      <c r="AI242" s="238"/>
    </row>
    <row r="243" spans="2:35">
      <c r="B243" s="262"/>
      <c r="C243" s="263"/>
      <c r="D243" s="263"/>
      <c r="E243" s="263"/>
      <c r="F243" s="376"/>
      <c r="G243" s="262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8"/>
      <c r="AI243" s="238"/>
    </row>
    <row r="244" spans="2:35">
      <c r="B244" s="262"/>
      <c r="C244" s="263"/>
      <c r="D244" s="263"/>
      <c r="E244" s="263"/>
      <c r="F244" s="376"/>
      <c r="G244" s="262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8"/>
      <c r="AI244" s="238"/>
    </row>
    <row r="245" spans="2:35">
      <c r="B245" s="262"/>
      <c r="C245" s="263"/>
      <c r="D245" s="263"/>
      <c r="E245" s="263"/>
      <c r="F245" s="376"/>
      <c r="G245" s="262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8"/>
      <c r="AI245" s="238"/>
    </row>
    <row r="246" spans="2:35">
      <c r="B246" s="262"/>
      <c r="C246" s="263"/>
      <c r="D246" s="263"/>
      <c r="E246" s="263"/>
      <c r="F246" s="376"/>
      <c r="G246" s="262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</row>
    <row r="247" spans="2:35">
      <c r="B247" s="262"/>
      <c r="C247" s="263"/>
      <c r="D247" s="263"/>
      <c r="E247" s="263"/>
      <c r="F247" s="376"/>
      <c r="G247" s="262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8"/>
      <c r="AI247" s="238"/>
    </row>
    <row r="248" spans="2:35">
      <c r="B248" s="262"/>
      <c r="C248" s="263"/>
      <c r="D248" s="263"/>
      <c r="E248" s="263"/>
      <c r="F248" s="376"/>
      <c r="G248" s="262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8"/>
      <c r="AI248" s="238"/>
    </row>
    <row r="249" spans="2:35">
      <c r="B249" s="262"/>
      <c r="C249" s="263"/>
      <c r="D249" s="263"/>
      <c r="E249" s="263"/>
      <c r="F249" s="376"/>
      <c r="G249" s="262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8"/>
      <c r="AI249" s="238"/>
    </row>
    <row r="250" spans="2:35">
      <c r="B250" s="262"/>
      <c r="C250" s="263"/>
      <c r="D250" s="263"/>
      <c r="E250" s="263"/>
      <c r="F250" s="376"/>
      <c r="G250" s="262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8"/>
      <c r="AI250" s="238"/>
    </row>
    <row r="251" spans="2:35">
      <c r="B251" s="262"/>
      <c r="C251" s="263"/>
      <c r="D251" s="263"/>
      <c r="E251" s="263"/>
      <c r="F251" s="376"/>
      <c r="G251" s="262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8"/>
      <c r="AI251" s="238"/>
    </row>
    <row r="252" spans="2:35">
      <c r="B252" s="262"/>
      <c r="C252" s="263"/>
      <c r="D252" s="263"/>
      <c r="E252" s="263"/>
      <c r="F252" s="376"/>
      <c r="G252" s="262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8"/>
      <c r="AI252" s="238"/>
    </row>
    <row r="253" spans="2:35">
      <c r="B253" s="262"/>
      <c r="C253" s="263"/>
      <c r="D253" s="263"/>
      <c r="E253" s="263"/>
      <c r="F253" s="376"/>
      <c r="G253" s="262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8"/>
      <c r="AI253" s="238"/>
    </row>
    <row r="254" spans="2:35">
      <c r="B254" s="262"/>
      <c r="C254" s="263"/>
      <c r="D254" s="263"/>
      <c r="E254" s="263"/>
      <c r="F254" s="376"/>
      <c r="G254" s="262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8"/>
      <c r="AI254" s="238"/>
    </row>
    <row r="255" spans="2:35">
      <c r="B255" s="262"/>
      <c r="C255" s="263"/>
      <c r="D255" s="263"/>
      <c r="E255" s="263"/>
      <c r="F255" s="376"/>
      <c r="G255" s="262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8"/>
      <c r="AI255" s="238"/>
    </row>
    <row r="256" spans="2:35">
      <c r="B256" s="262"/>
      <c r="C256" s="263"/>
      <c r="D256" s="263"/>
      <c r="E256" s="263"/>
      <c r="F256" s="376"/>
      <c r="G256" s="262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8"/>
      <c r="AI256" s="238"/>
    </row>
    <row r="257" spans="2:35">
      <c r="B257" s="262"/>
      <c r="C257" s="263"/>
      <c r="D257" s="263"/>
      <c r="E257" s="263"/>
      <c r="F257" s="376"/>
      <c r="G257" s="262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8"/>
      <c r="AI257" s="238"/>
    </row>
    <row r="258" spans="2:35">
      <c r="B258" s="262"/>
      <c r="C258" s="263"/>
      <c r="D258" s="263"/>
      <c r="E258" s="263"/>
      <c r="F258" s="376"/>
      <c r="G258" s="262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8"/>
      <c r="AI258" s="238"/>
    </row>
    <row r="259" spans="2:35">
      <c r="B259" s="262"/>
      <c r="C259" s="263"/>
      <c r="D259" s="263"/>
      <c r="E259" s="263"/>
      <c r="F259" s="376"/>
      <c r="G259" s="262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8"/>
      <c r="AI259" s="238"/>
    </row>
    <row r="260" spans="2:35">
      <c r="B260" s="262"/>
      <c r="C260" s="263"/>
      <c r="D260" s="263"/>
      <c r="E260" s="263"/>
      <c r="F260" s="376"/>
      <c r="G260" s="262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8"/>
      <c r="AI260" s="238"/>
    </row>
    <row r="261" spans="2:35">
      <c r="B261" s="262"/>
      <c r="C261" s="263"/>
      <c r="D261" s="263"/>
      <c r="E261" s="263"/>
      <c r="F261" s="376"/>
      <c r="G261" s="262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8"/>
      <c r="AI261" s="238"/>
    </row>
    <row r="262" spans="2:35">
      <c r="B262" s="262"/>
      <c r="C262" s="263"/>
      <c r="D262" s="263"/>
      <c r="E262" s="263"/>
      <c r="F262" s="376"/>
      <c r="G262" s="262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8"/>
      <c r="AI262" s="238"/>
    </row>
    <row r="263" spans="2:35">
      <c r="B263" s="262"/>
      <c r="C263" s="263"/>
      <c r="D263" s="263"/>
      <c r="E263" s="263"/>
      <c r="F263" s="376"/>
      <c r="G263" s="262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8"/>
      <c r="AI263" s="238"/>
    </row>
    <row r="264" spans="2:35">
      <c r="B264" s="262"/>
      <c r="C264" s="263"/>
      <c r="D264" s="263"/>
      <c r="E264" s="263"/>
      <c r="F264" s="376"/>
      <c r="G264" s="262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8"/>
      <c r="AI264" s="238"/>
    </row>
    <row r="265" spans="2:35">
      <c r="B265" s="262"/>
      <c r="C265" s="263"/>
      <c r="D265" s="263"/>
      <c r="E265" s="263"/>
      <c r="F265" s="376"/>
      <c r="G265" s="262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8"/>
      <c r="AI265" s="238"/>
    </row>
    <row r="266" spans="2:35">
      <c r="B266" s="262"/>
      <c r="C266" s="263"/>
      <c r="D266" s="263"/>
      <c r="E266" s="263"/>
      <c r="F266" s="376"/>
      <c r="G266" s="262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8"/>
      <c r="AI266" s="238"/>
    </row>
    <row r="267" spans="2:35">
      <c r="B267" s="262"/>
      <c r="C267" s="263"/>
      <c r="D267" s="263"/>
      <c r="E267" s="263"/>
      <c r="F267" s="376"/>
      <c r="G267" s="262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8"/>
      <c r="AI267" s="238"/>
    </row>
    <row r="268" spans="2:35">
      <c r="B268" s="262"/>
      <c r="C268" s="263"/>
      <c r="D268" s="263"/>
      <c r="E268" s="263"/>
      <c r="F268" s="376"/>
      <c r="G268" s="262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8"/>
      <c r="AI268" s="238"/>
    </row>
    <row r="269" spans="2:35">
      <c r="B269" s="262"/>
      <c r="C269" s="263"/>
      <c r="D269" s="263"/>
      <c r="E269" s="263"/>
      <c r="F269" s="376"/>
      <c r="G269" s="262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8"/>
      <c r="AI269" s="238"/>
    </row>
    <row r="270" spans="2:35">
      <c r="B270" s="262"/>
      <c r="C270" s="263"/>
      <c r="D270" s="263"/>
      <c r="E270" s="263"/>
      <c r="F270" s="376"/>
      <c r="G270" s="262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8"/>
      <c r="AI270" s="238"/>
    </row>
    <row r="271" spans="2:35">
      <c r="B271" s="262"/>
      <c r="C271" s="263"/>
      <c r="D271" s="263"/>
      <c r="E271" s="263"/>
      <c r="F271" s="376"/>
      <c r="G271" s="262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8"/>
      <c r="AI271" s="238"/>
    </row>
    <row r="272" spans="2:35">
      <c r="B272" s="262"/>
      <c r="C272" s="263"/>
      <c r="D272" s="263"/>
      <c r="E272" s="263"/>
      <c r="F272" s="376"/>
      <c r="G272" s="262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8"/>
      <c r="AI272" s="238"/>
    </row>
    <row r="273" spans="2:35">
      <c r="B273" s="262"/>
      <c r="C273" s="263"/>
      <c r="D273" s="263"/>
      <c r="E273" s="263"/>
      <c r="F273" s="376"/>
      <c r="G273" s="262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8"/>
      <c r="AI273" s="238"/>
    </row>
    <row r="274" spans="2:35">
      <c r="B274" s="262"/>
      <c r="C274" s="263"/>
      <c r="D274" s="263"/>
      <c r="E274" s="263"/>
      <c r="F274" s="376"/>
      <c r="G274" s="262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8"/>
      <c r="AI274" s="238"/>
    </row>
    <row r="275" spans="2:35">
      <c r="B275" s="262"/>
      <c r="C275" s="263"/>
      <c r="D275" s="263"/>
      <c r="E275" s="263"/>
      <c r="F275" s="376"/>
      <c r="G275" s="262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8"/>
      <c r="AI275" s="238"/>
    </row>
    <row r="276" spans="2:35">
      <c r="B276" s="262"/>
      <c r="C276" s="263"/>
      <c r="D276" s="263"/>
      <c r="E276" s="263"/>
      <c r="F276" s="376"/>
      <c r="G276" s="262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8"/>
      <c r="AI276" s="238"/>
    </row>
    <row r="277" spans="2:35">
      <c r="B277" s="262"/>
      <c r="C277" s="263"/>
      <c r="D277" s="263"/>
      <c r="E277" s="263"/>
      <c r="F277" s="376"/>
      <c r="G277" s="262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8"/>
      <c r="AI277" s="238"/>
    </row>
    <row r="278" spans="2:35">
      <c r="B278" s="262"/>
      <c r="C278" s="263"/>
      <c r="D278" s="263"/>
      <c r="E278" s="263"/>
      <c r="F278" s="376"/>
      <c r="G278" s="262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8"/>
      <c r="AI278" s="238"/>
    </row>
    <row r="279" spans="2:35">
      <c r="B279" s="262"/>
      <c r="C279" s="263"/>
      <c r="D279" s="263"/>
      <c r="E279" s="263"/>
      <c r="F279" s="376"/>
      <c r="G279" s="262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8"/>
      <c r="AI279" s="238"/>
    </row>
    <row r="280" spans="2:35">
      <c r="B280" s="262"/>
      <c r="C280" s="263"/>
      <c r="D280" s="263"/>
      <c r="E280" s="263"/>
      <c r="F280" s="376"/>
      <c r="G280" s="262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8"/>
      <c r="AI280" s="238"/>
    </row>
    <row r="281" spans="2:35">
      <c r="B281" s="262"/>
      <c r="C281" s="263"/>
      <c r="D281" s="263"/>
      <c r="E281" s="263"/>
      <c r="F281" s="376"/>
      <c r="G281" s="262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8"/>
      <c r="AI281" s="238"/>
    </row>
    <row r="282" spans="2:35">
      <c r="B282" s="262"/>
      <c r="C282" s="263"/>
      <c r="D282" s="263"/>
      <c r="E282" s="263"/>
      <c r="F282" s="376"/>
      <c r="G282" s="262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8"/>
      <c r="AI282" s="238"/>
    </row>
    <row r="283" spans="2:35">
      <c r="B283" s="262"/>
      <c r="C283" s="263"/>
      <c r="D283" s="263"/>
      <c r="E283" s="263"/>
      <c r="F283" s="376"/>
      <c r="G283" s="262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8"/>
      <c r="AI283" s="238"/>
    </row>
    <row r="284" spans="2:35">
      <c r="B284" s="262"/>
      <c r="C284" s="263"/>
      <c r="D284" s="263"/>
      <c r="E284" s="263"/>
      <c r="F284" s="376"/>
      <c r="G284" s="262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8"/>
      <c r="AI284" s="238"/>
    </row>
    <row r="285" spans="2:35">
      <c r="B285" s="262"/>
      <c r="C285" s="263"/>
      <c r="D285" s="263"/>
      <c r="E285" s="263"/>
      <c r="F285" s="376"/>
      <c r="G285" s="262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8"/>
      <c r="AI285" s="238"/>
    </row>
    <row r="286" spans="2:35">
      <c r="B286" s="262"/>
      <c r="C286" s="263"/>
      <c r="D286" s="263"/>
      <c r="E286" s="263"/>
      <c r="F286" s="376"/>
      <c r="G286" s="262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8"/>
      <c r="AI286" s="238"/>
    </row>
    <row r="287" spans="2:35">
      <c r="B287" s="262"/>
      <c r="C287" s="263"/>
      <c r="D287" s="263"/>
      <c r="E287" s="263"/>
      <c r="F287" s="376"/>
      <c r="G287" s="262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8"/>
      <c r="AI287" s="238"/>
    </row>
    <row r="288" spans="2:35">
      <c r="B288" s="262"/>
      <c r="C288" s="263"/>
      <c r="D288" s="263"/>
      <c r="E288" s="263"/>
      <c r="F288" s="376"/>
      <c r="G288" s="262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8"/>
      <c r="AI288" s="238"/>
    </row>
    <row r="289" spans="2:35">
      <c r="B289" s="262"/>
      <c r="C289" s="263"/>
      <c r="D289" s="263"/>
      <c r="E289" s="263"/>
      <c r="F289" s="376"/>
      <c r="G289" s="262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8"/>
      <c r="AI289" s="238"/>
    </row>
    <row r="290" spans="2:35">
      <c r="B290" s="262"/>
      <c r="C290" s="263"/>
      <c r="D290" s="263"/>
      <c r="E290" s="263"/>
      <c r="F290" s="376"/>
      <c r="G290" s="262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8"/>
      <c r="AI290" s="238"/>
    </row>
    <row r="291" spans="2:35">
      <c r="B291" s="262"/>
      <c r="C291" s="263"/>
      <c r="D291" s="263"/>
      <c r="E291" s="263"/>
      <c r="F291" s="376"/>
      <c r="G291" s="262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8"/>
      <c r="AI291" s="238"/>
    </row>
    <row r="292" spans="2:35">
      <c r="B292" s="262"/>
      <c r="C292" s="263"/>
      <c r="D292" s="263"/>
      <c r="E292" s="263"/>
      <c r="F292" s="376"/>
      <c r="G292" s="262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8"/>
      <c r="AI292" s="238"/>
    </row>
    <row r="293" spans="2:35">
      <c r="B293" s="262"/>
      <c r="C293" s="263"/>
      <c r="D293" s="263"/>
      <c r="E293" s="263"/>
      <c r="F293" s="376"/>
      <c r="G293" s="262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8"/>
      <c r="AI293" s="238"/>
    </row>
    <row r="294" spans="2:35">
      <c r="B294" s="262"/>
      <c r="C294" s="263"/>
      <c r="D294" s="263"/>
      <c r="E294" s="263"/>
      <c r="F294" s="376"/>
      <c r="G294" s="262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8"/>
      <c r="AI294" s="238"/>
    </row>
    <row r="295" spans="2:35">
      <c r="B295" s="262"/>
      <c r="C295" s="263"/>
      <c r="D295" s="263"/>
      <c r="E295" s="263"/>
      <c r="F295" s="376"/>
      <c r="G295" s="262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8"/>
      <c r="AI295" s="238"/>
    </row>
    <row r="296" spans="2:35">
      <c r="B296" s="262"/>
      <c r="C296" s="263"/>
      <c r="D296" s="263"/>
      <c r="E296" s="263"/>
      <c r="F296" s="376"/>
      <c r="G296" s="262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8"/>
      <c r="AI296" s="238"/>
    </row>
    <row r="297" spans="2:35">
      <c r="B297" s="262"/>
      <c r="C297" s="263"/>
      <c r="D297" s="263"/>
      <c r="E297" s="263"/>
      <c r="F297" s="376"/>
      <c r="G297" s="262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8"/>
      <c r="AI297" s="238"/>
    </row>
    <row r="298" spans="2:35">
      <c r="B298" s="262"/>
      <c r="C298" s="263"/>
      <c r="D298" s="263"/>
      <c r="E298" s="263"/>
      <c r="F298" s="376"/>
      <c r="G298" s="262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8"/>
      <c r="AI298" s="238"/>
    </row>
    <row r="299" spans="2:35">
      <c r="B299" s="262"/>
      <c r="C299" s="263"/>
      <c r="D299" s="263"/>
      <c r="E299" s="263"/>
      <c r="F299" s="376"/>
      <c r="G299" s="262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8"/>
      <c r="AI299" s="238"/>
    </row>
    <row r="300" spans="2:35">
      <c r="B300" s="262"/>
      <c r="C300" s="263"/>
      <c r="D300" s="263"/>
      <c r="E300" s="263"/>
      <c r="F300" s="376"/>
      <c r="G300" s="262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8"/>
      <c r="AI300" s="238"/>
    </row>
    <row r="301" spans="2:35">
      <c r="B301" s="262"/>
      <c r="C301" s="263"/>
      <c r="D301" s="263"/>
      <c r="E301" s="263"/>
      <c r="F301" s="376"/>
      <c r="G301" s="262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</row>
    <row r="302" spans="2:35">
      <c r="B302" s="262"/>
      <c r="C302" s="263"/>
      <c r="D302" s="263"/>
      <c r="E302" s="263"/>
      <c r="F302" s="376"/>
      <c r="G302" s="262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8"/>
      <c r="AI302" s="238"/>
    </row>
    <row r="303" spans="2:35">
      <c r="B303" s="262"/>
      <c r="C303" s="263"/>
      <c r="D303" s="263"/>
      <c r="E303" s="263"/>
      <c r="F303" s="376"/>
      <c r="G303" s="262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8"/>
      <c r="AI303" s="238"/>
    </row>
    <row r="304" spans="2:35">
      <c r="B304" s="262"/>
      <c r="C304" s="263"/>
      <c r="D304" s="263"/>
      <c r="E304" s="263"/>
      <c r="F304" s="376"/>
      <c r="G304" s="262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8"/>
      <c r="AI304" s="238"/>
    </row>
    <row r="305" spans="2:35">
      <c r="B305" s="262"/>
      <c r="C305" s="263"/>
      <c r="D305" s="263"/>
      <c r="E305" s="263"/>
      <c r="F305" s="376"/>
      <c r="G305" s="262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8"/>
      <c r="AI305" s="238"/>
    </row>
    <row r="306" spans="2:35">
      <c r="B306" s="262"/>
      <c r="C306" s="263"/>
      <c r="D306" s="263"/>
      <c r="E306" s="263"/>
      <c r="F306" s="376"/>
      <c r="G306" s="262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8"/>
      <c r="AI306" s="238"/>
    </row>
    <row r="307" spans="2:35">
      <c r="B307" s="262"/>
      <c r="C307" s="263"/>
      <c r="D307" s="263"/>
      <c r="E307" s="263"/>
      <c r="F307" s="376"/>
      <c r="G307" s="262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8"/>
      <c r="AI307" s="238"/>
    </row>
    <row r="308" spans="2:35">
      <c r="B308" s="262"/>
      <c r="C308" s="263"/>
      <c r="D308" s="263"/>
      <c r="E308" s="263"/>
      <c r="F308" s="376"/>
      <c r="G308" s="262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8"/>
      <c r="AI308" s="238"/>
    </row>
    <row r="309" spans="2:35">
      <c r="B309" s="262"/>
      <c r="C309" s="263"/>
      <c r="D309" s="263"/>
      <c r="E309" s="263"/>
      <c r="F309" s="376"/>
      <c r="G309" s="262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8"/>
      <c r="AI309" s="238"/>
    </row>
    <row r="310" spans="2:35">
      <c r="B310" s="262"/>
      <c r="C310" s="263"/>
      <c r="D310" s="263"/>
      <c r="E310" s="263"/>
      <c r="F310" s="376"/>
      <c r="G310" s="262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238"/>
      <c r="W310" s="238"/>
      <c r="X310" s="238"/>
      <c r="Y310" s="238"/>
      <c r="Z310" s="238"/>
      <c r="AA310" s="238"/>
      <c r="AB310" s="238"/>
      <c r="AC310" s="238"/>
      <c r="AD310" s="238"/>
      <c r="AE310" s="238"/>
      <c r="AF310" s="238"/>
      <c r="AG310" s="238"/>
      <c r="AH310" s="238"/>
      <c r="AI310" s="238"/>
    </row>
    <row r="311" spans="2:35">
      <c r="B311" s="262"/>
      <c r="C311" s="263"/>
      <c r="D311" s="263"/>
      <c r="E311" s="263"/>
      <c r="F311" s="376"/>
      <c r="G311" s="262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</row>
    <row r="312" spans="2:35">
      <c r="B312" s="262"/>
      <c r="C312" s="263"/>
      <c r="D312" s="263"/>
      <c r="E312" s="263"/>
      <c r="F312" s="376"/>
      <c r="G312" s="262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</row>
    <row r="313" spans="2:35">
      <c r="B313" s="262"/>
      <c r="C313" s="263"/>
      <c r="D313" s="263"/>
      <c r="E313" s="263"/>
      <c r="F313" s="376"/>
      <c r="G313" s="262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</row>
    <row r="314" spans="2:35">
      <c r="B314" s="262"/>
      <c r="C314" s="263"/>
      <c r="D314" s="263"/>
      <c r="E314" s="263"/>
      <c r="F314" s="376"/>
      <c r="G314" s="262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238"/>
      <c r="W314" s="238"/>
      <c r="X314" s="238"/>
      <c r="Y314" s="238"/>
      <c r="Z314" s="238"/>
      <c r="AA314" s="238"/>
      <c r="AB314" s="238"/>
      <c r="AC314" s="238"/>
      <c r="AD314" s="238"/>
      <c r="AE314" s="238"/>
      <c r="AF314" s="238"/>
      <c r="AG314" s="238"/>
      <c r="AH314" s="238"/>
      <c r="AI314" s="238"/>
    </row>
    <row r="315" spans="2:35">
      <c r="B315" s="262"/>
      <c r="C315" s="263"/>
      <c r="D315" s="263"/>
      <c r="E315" s="263"/>
      <c r="F315" s="376"/>
      <c r="G315" s="262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</row>
    <row r="316" spans="2:35">
      <c r="B316" s="262"/>
      <c r="C316" s="263"/>
      <c r="D316" s="263"/>
      <c r="E316" s="263"/>
      <c r="F316" s="376"/>
      <c r="G316" s="262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</row>
    <row r="317" spans="2:35">
      <c r="B317" s="262"/>
      <c r="C317" s="263"/>
      <c r="D317" s="263"/>
      <c r="E317" s="263"/>
      <c r="F317" s="376"/>
      <c r="G317" s="262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</row>
    <row r="318" spans="2:35">
      <c r="B318" s="262"/>
      <c r="C318" s="263"/>
      <c r="D318" s="263"/>
      <c r="E318" s="263"/>
      <c r="F318" s="376"/>
      <c r="G318" s="262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</row>
    <row r="319" spans="2:35">
      <c r="B319" s="262"/>
      <c r="C319" s="263"/>
      <c r="D319" s="263"/>
      <c r="E319" s="263"/>
      <c r="F319" s="376"/>
      <c r="G319" s="262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  <c r="U319" s="238"/>
      <c r="V319" s="238"/>
      <c r="W319" s="238"/>
      <c r="X319" s="238"/>
      <c r="Y319" s="238"/>
      <c r="Z319" s="238"/>
      <c r="AA319" s="238"/>
      <c r="AB319" s="238"/>
      <c r="AC319" s="238"/>
      <c r="AD319" s="238"/>
      <c r="AE319" s="238"/>
      <c r="AF319" s="238"/>
      <c r="AG319" s="238"/>
      <c r="AH319" s="238"/>
      <c r="AI319" s="238"/>
    </row>
    <row r="320" spans="2:35">
      <c r="B320" s="262"/>
      <c r="C320" s="263"/>
      <c r="D320" s="263"/>
      <c r="E320" s="263"/>
      <c r="F320" s="376"/>
      <c r="G320" s="262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  <c r="U320" s="238"/>
      <c r="V320" s="238"/>
      <c r="W320" s="238"/>
      <c r="X320" s="238"/>
      <c r="Y320" s="238"/>
      <c r="Z320" s="238"/>
      <c r="AA320" s="238"/>
      <c r="AB320" s="238"/>
      <c r="AC320" s="238"/>
      <c r="AD320" s="238"/>
      <c r="AE320" s="238"/>
      <c r="AF320" s="238"/>
      <c r="AG320" s="238"/>
      <c r="AH320" s="238"/>
      <c r="AI320" s="238"/>
    </row>
    <row r="321" spans="2:35">
      <c r="B321" s="262"/>
      <c r="C321" s="263"/>
      <c r="D321" s="263"/>
      <c r="E321" s="263"/>
      <c r="F321" s="376"/>
      <c r="G321" s="262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  <c r="U321" s="238"/>
      <c r="V321" s="238"/>
      <c r="W321" s="238"/>
      <c r="X321" s="238"/>
      <c r="Y321" s="238"/>
      <c r="Z321" s="238"/>
      <c r="AA321" s="238"/>
      <c r="AB321" s="238"/>
      <c r="AC321" s="238"/>
      <c r="AD321" s="238"/>
      <c r="AE321" s="238"/>
      <c r="AF321" s="238"/>
      <c r="AG321" s="238"/>
      <c r="AH321" s="238"/>
      <c r="AI321" s="238"/>
    </row>
    <row r="322" spans="2:35">
      <c r="B322" s="262"/>
      <c r="C322" s="263"/>
      <c r="D322" s="263"/>
      <c r="E322" s="263"/>
      <c r="F322" s="376"/>
      <c r="G322" s="262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  <c r="U322" s="238"/>
      <c r="V322" s="238"/>
      <c r="W322" s="238"/>
      <c r="X322" s="238"/>
      <c r="Y322" s="238"/>
      <c r="Z322" s="238"/>
      <c r="AA322" s="238"/>
      <c r="AB322" s="238"/>
      <c r="AC322" s="238"/>
      <c r="AD322" s="238"/>
      <c r="AE322" s="238"/>
      <c r="AF322" s="238"/>
      <c r="AG322" s="238"/>
      <c r="AH322" s="238"/>
      <c r="AI322" s="238"/>
    </row>
    <row r="323" spans="2:35">
      <c r="B323" s="262"/>
      <c r="C323" s="263"/>
      <c r="D323" s="263"/>
      <c r="E323" s="263"/>
      <c r="F323" s="376"/>
      <c r="G323" s="262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  <c r="U323" s="238"/>
      <c r="V323" s="238"/>
      <c r="W323" s="238"/>
      <c r="X323" s="238"/>
      <c r="Y323" s="238"/>
      <c r="Z323" s="238"/>
      <c r="AA323" s="238"/>
      <c r="AB323" s="238"/>
      <c r="AC323" s="238"/>
      <c r="AD323" s="238"/>
      <c r="AE323" s="238"/>
      <c r="AF323" s="238"/>
      <c r="AG323" s="238"/>
      <c r="AH323" s="238"/>
      <c r="AI323" s="238"/>
    </row>
    <row r="324" spans="2:35">
      <c r="B324" s="262"/>
      <c r="C324" s="263"/>
      <c r="D324" s="263"/>
      <c r="E324" s="263"/>
      <c r="F324" s="376"/>
      <c r="G324" s="262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  <c r="U324" s="238"/>
      <c r="V324" s="238"/>
      <c r="W324" s="238"/>
      <c r="X324" s="238"/>
      <c r="Y324" s="238"/>
      <c r="Z324" s="238"/>
      <c r="AA324" s="238"/>
      <c r="AB324" s="238"/>
      <c r="AC324" s="238"/>
      <c r="AD324" s="238"/>
      <c r="AE324" s="238"/>
      <c r="AF324" s="238"/>
      <c r="AG324" s="238"/>
      <c r="AH324" s="238"/>
      <c r="AI324" s="238"/>
    </row>
    <row r="325" spans="2:35">
      <c r="B325" s="262"/>
      <c r="C325" s="263"/>
      <c r="D325" s="263"/>
      <c r="E325" s="263"/>
      <c r="F325" s="376"/>
      <c r="G325" s="262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  <c r="U325" s="238"/>
      <c r="V325" s="238"/>
      <c r="W325" s="238"/>
      <c r="X325" s="238"/>
      <c r="Y325" s="238"/>
      <c r="Z325" s="238"/>
      <c r="AA325" s="238"/>
      <c r="AB325" s="238"/>
      <c r="AC325" s="238"/>
      <c r="AD325" s="238"/>
      <c r="AE325" s="238"/>
      <c r="AF325" s="238"/>
      <c r="AG325" s="238"/>
      <c r="AH325" s="238"/>
      <c r="AI325" s="238"/>
    </row>
    <row r="326" spans="2:35">
      <c r="B326" s="262"/>
      <c r="C326" s="263"/>
      <c r="D326" s="263"/>
      <c r="E326" s="263"/>
      <c r="F326" s="376"/>
      <c r="G326" s="262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  <c r="U326" s="238"/>
      <c r="V326" s="238"/>
      <c r="W326" s="238"/>
      <c r="X326" s="238"/>
      <c r="Y326" s="238"/>
      <c r="Z326" s="238"/>
      <c r="AA326" s="238"/>
      <c r="AB326" s="238"/>
      <c r="AC326" s="238"/>
      <c r="AD326" s="238"/>
      <c r="AE326" s="238"/>
      <c r="AF326" s="238"/>
      <c r="AG326" s="238"/>
      <c r="AH326" s="238"/>
      <c r="AI326" s="238"/>
    </row>
    <row r="327" spans="2:35">
      <c r="B327" s="262"/>
      <c r="C327" s="263"/>
      <c r="D327" s="263"/>
      <c r="E327" s="263"/>
      <c r="F327" s="376"/>
      <c r="G327" s="262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  <c r="U327" s="238"/>
      <c r="V327" s="238"/>
      <c r="W327" s="238"/>
      <c r="X327" s="238"/>
      <c r="Y327" s="238"/>
      <c r="Z327" s="238"/>
      <c r="AA327" s="238"/>
      <c r="AB327" s="238"/>
      <c r="AC327" s="238"/>
      <c r="AD327" s="238"/>
      <c r="AE327" s="238"/>
      <c r="AF327" s="238"/>
      <c r="AG327" s="238"/>
      <c r="AH327" s="238"/>
      <c r="AI327" s="238"/>
    </row>
    <row r="328" spans="2:35">
      <c r="B328" s="262"/>
      <c r="C328" s="263"/>
      <c r="D328" s="263"/>
      <c r="E328" s="263"/>
      <c r="F328" s="376"/>
      <c r="G328" s="262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  <c r="U328" s="238"/>
      <c r="V328" s="238"/>
      <c r="W328" s="238"/>
      <c r="X328" s="238"/>
      <c r="Y328" s="238"/>
      <c r="Z328" s="238"/>
      <c r="AA328" s="238"/>
      <c r="AB328" s="238"/>
      <c r="AC328" s="238"/>
      <c r="AD328" s="238"/>
      <c r="AE328" s="238"/>
      <c r="AF328" s="238"/>
      <c r="AG328" s="238"/>
      <c r="AH328" s="238"/>
      <c r="AI328" s="238"/>
    </row>
    <row r="329" spans="2:35">
      <c r="B329" s="262"/>
      <c r="C329" s="263"/>
      <c r="D329" s="263"/>
      <c r="E329" s="263"/>
      <c r="F329" s="376"/>
      <c r="G329" s="262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  <c r="U329" s="238"/>
      <c r="V329" s="238"/>
      <c r="W329" s="238"/>
      <c r="X329" s="238"/>
      <c r="Y329" s="238"/>
      <c r="Z329" s="238"/>
      <c r="AA329" s="238"/>
      <c r="AB329" s="238"/>
      <c r="AC329" s="238"/>
      <c r="AD329" s="238"/>
      <c r="AE329" s="238"/>
      <c r="AF329" s="238"/>
      <c r="AG329" s="238"/>
      <c r="AH329" s="238"/>
      <c r="AI329" s="238"/>
    </row>
    <row r="330" spans="2:35">
      <c r="B330" s="262"/>
      <c r="C330" s="263"/>
      <c r="D330" s="263"/>
      <c r="E330" s="263"/>
      <c r="F330" s="376"/>
      <c r="G330" s="262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  <c r="U330" s="238"/>
      <c r="V330" s="238"/>
      <c r="W330" s="238"/>
      <c r="X330" s="238"/>
      <c r="Y330" s="238"/>
      <c r="Z330" s="238"/>
      <c r="AA330" s="238"/>
      <c r="AB330" s="238"/>
      <c r="AC330" s="238"/>
      <c r="AD330" s="238"/>
      <c r="AE330" s="238"/>
      <c r="AF330" s="238"/>
      <c r="AG330" s="238"/>
      <c r="AH330" s="238"/>
      <c r="AI330" s="238"/>
    </row>
    <row r="331" spans="2:35">
      <c r="B331" s="262"/>
      <c r="C331" s="263"/>
      <c r="D331" s="263"/>
      <c r="E331" s="263"/>
      <c r="F331" s="376"/>
      <c r="G331" s="262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  <c r="U331" s="238"/>
      <c r="V331" s="238"/>
      <c r="W331" s="238"/>
      <c r="X331" s="238"/>
      <c r="Y331" s="238"/>
      <c r="Z331" s="238"/>
      <c r="AA331" s="238"/>
      <c r="AB331" s="238"/>
      <c r="AC331" s="238"/>
      <c r="AD331" s="238"/>
      <c r="AE331" s="238"/>
      <c r="AF331" s="238"/>
      <c r="AG331" s="238"/>
      <c r="AH331" s="238"/>
      <c r="AI331" s="238"/>
    </row>
    <row r="332" spans="2:35">
      <c r="B332" s="262"/>
      <c r="C332" s="263"/>
      <c r="D332" s="263"/>
      <c r="E332" s="263"/>
      <c r="F332" s="376"/>
      <c r="G332" s="262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  <c r="U332" s="238"/>
      <c r="V332" s="238"/>
      <c r="W332" s="238"/>
      <c r="X332" s="238"/>
      <c r="Y332" s="238"/>
      <c r="Z332" s="238"/>
      <c r="AA332" s="238"/>
      <c r="AB332" s="238"/>
      <c r="AC332" s="238"/>
      <c r="AD332" s="238"/>
      <c r="AE332" s="238"/>
      <c r="AF332" s="238"/>
      <c r="AG332" s="238"/>
      <c r="AH332" s="238"/>
      <c r="AI332" s="238"/>
    </row>
    <row r="333" spans="2:35">
      <c r="B333" s="262"/>
      <c r="C333" s="263"/>
      <c r="D333" s="263"/>
      <c r="E333" s="263"/>
      <c r="F333" s="376"/>
      <c r="G333" s="262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  <c r="U333" s="238"/>
      <c r="V333" s="238"/>
      <c r="W333" s="238"/>
      <c r="X333" s="238"/>
      <c r="Y333" s="238"/>
      <c r="Z333" s="238"/>
      <c r="AA333" s="238"/>
      <c r="AB333" s="238"/>
      <c r="AC333" s="238"/>
      <c r="AD333" s="238"/>
      <c r="AE333" s="238"/>
      <c r="AF333" s="238"/>
      <c r="AG333" s="238"/>
      <c r="AH333" s="238"/>
      <c r="AI333" s="238"/>
    </row>
    <row r="334" spans="2:35">
      <c r="B334" s="262"/>
      <c r="C334" s="263"/>
      <c r="D334" s="263"/>
      <c r="E334" s="263"/>
      <c r="F334" s="376"/>
      <c r="G334" s="262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  <c r="U334" s="238"/>
      <c r="V334" s="238"/>
      <c r="W334" s="238"/>
      <c r="X334" s="238"/>
      <c r="Y334" s="238"/>
      <c r="Z334" s="238"/>
      <c r="AA334" s="238"/>
      <c r="AB334" s="238"/>
      <c r="AC334" s="238"/>
      <c r="AD334" s="238"/>
      <c r="AE334" s="238"/>
      <c r="AF334" s="238"/>
      <c r="AG334" s="238"/>
      <c r="AH334" s="238"/>
      <c r="AI334" s="238"/>
    </row>
    <row r="335" spans="2:35">
      <c r="B335" s="262"/>
      <c r="C335" s="263"/>
      <c r="D335" s="263"/>
      <c r="E335" s="263"/>
      <c r="F335" s="376"/>
      <c r="G335" s="262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  <c r="U335" s="238"/>
      <c r="V335" s="238"/>
      <c r="W335" s="238"/>
      <c r="X335" s="238"/>
      <c r="Y335" s="238"/>
      <c r="Z335" s="238"/>
      <c r="AA335" s="238"/>
      <c r="AB335" s="238"/>
      <c r="AC335" s="238"/>
      <c r="AD335" s="238"/>
      <c r="AE335" s="238"/>
      <c r="AF335" s="238"/>
      <c r="AG335" s="238"/>
      <c r="AH335" s="238"/>
      <c r="AI335" s="238"/>
    </row>
    <row r="336" spans="2:35">
      <c r="B336" s="262"/>
      <c r="C336" s="263"/>
      <c r="D336" s="263"/>
      <c r="E336" s="263"/>
      <c r="F336" s="376"/>
      <c r="G336" s="262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  <c r="U336" s="238"/>
      <c r="V336" s="238"/>
      <c r="W336" s="238"/>
      <c r="X336" s="238"/>
      <c r="Y336" s="238"/>
      <c r="Z336" s="238"/>
      <c r="AA336" s="238"/>
      <c r="AB336" s="238"/>
      <c r="AC336" s="238"/>
      <c r="AD336" s="238"/>
      <c r="AE336" s="238"/>
      <c r="AF336" s="238"/>
      <c r="AG336" s="238"/>
      <c r="AH336" s="238"/>
      <c r="AI336" s="238"/>
    </row>
    <row r="337" spans="2:35">
      <c r="B337" s="262"/>
      <c r="C337" s="263"/>
      <c r="D337" s="263"/>
      <c r="E337" s="263"/>
      <c r="F337" s="376"/>
      <c r="G337" s="262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  <c r="U337" s="238"/>
      <c r="V337" s="238"/>
      <c r="W337" s="238"/>
      <c r="X337" s="238"/>
      <c r="Y337" s="238"/>
      <c r="Z337" s="238"/>
      <c r="AA337" s="238"/>
      <c r="AB337" s="238"/>
      <c r="AC337" s="238"/>
      <c r="AD337" s="238"/>
      <c r="AE337" s="238"/>
      <c r="AF337" s="238"/>
      <c r="AG337" s="238"/>
      <c r="AH337" s="238"/>
      <c r="AI337" s="238"/>
    </row>
    <row r="338" spans="2:35">
      <c r="B338" s="262"/>
      <c r="C338" s="263"/>
      <c r="D338" s="263"/>
      <c r="E338" s="263"/>
      <c r="F338" s="376"/>
      <c r="G338" s="262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  <c r="U338" s="238"/>
      <c r="V338" s="238"/>
      <c r="W338" s="238"/>
      <c r="X338" s="238"/>
      <c r="Y338" s="238"/>
      <c r="Z338" s="238"/>
      <c r="AA338" s="238"/>
      <c r="AB338" s="238"/>
      <c r="AC338" s="238"/>
      <c r="AD338" s="238"/>
      <c r="AE338" s="238"/>
      <c r="AF338" s="238"/>
      <c r="AG338" s="238"/>
      <c r="AH338" s="238"/>
      <c r="AI338" s="238"/>
    </row>
    <row r="339" spans="2:35">
      <c r="B339" s="262"/>
      <c r="C339" s="263"/>
      <c r="D339" s="263"/>
      <c r="E339" s="263"/>
      <c r="F339" s="376"/>
      <c r="G339" s="262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  <c r="U339" s="238"/>
      <c r="V339" s="238"/>
      <c r="W339" s="238"/>
      <c r="X339" s="238"/>
      <c r="Y339" s="238"/>
      <c r="Z339" s="238"/>
      <c r="AA339" s="238"/>
      <c r="AB339" s="238"/>
      <c r="AC339" s="238"/>
      <c r="AD339" s="238"/>
      <c r="AE339" s="238"/>
      <c r="AF339" s="238"/>
      <c r="AG339" s="238"/>
      <c r="AH339" s="238"/>
      <c r="AI339" s="238"/>
    </row>
    <row r="340" spans="2:35">
      <c r="B340" s="262"/>
      <c r="C340" s="263"/>
      <c r="D340" s="263"/>
      <c r="E340" s="263"/>
      <c r="F340" s="376"/>
      <c r="G340" s="262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  <c r="U340" s="238"/>
      <c r="V340" s="238"/>
      <c r="W340" s="238"/>
      <c r="X340" s="238"/>
      <c r="Y340" s="238"/>
      <c r="Z340" s="238"/>
      <c r="AA340" s="238"/>
      <c r="AB340" s="238"/>
      <c r="AC340" s="238"/>
      <c r="AD340" s="238"/>
      <c r="AE340" s="238"/>
      <c r="AF340" s="238"/>
      <c r="AG340" s="238"/>
      <c r="AH340" s="238"/>
      <c r="AI340" s="238"/>
    </row>
    <row r="341" spans="2:35">
      <c r="B341" s="262"/>
      <c r="C341" s="263"/>
      <c r="D341" s="263"/>
      <c r="E341" s="263"/>
      <c r="F341" s="376"/>
      <c r="G341" s="262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  <c r="U341" s="238"/>
      <c r="V341" s="238"/>
      <c r="W341" s="238"/>
      <c r="X341" s="238"/>
      <c r="Y341" s="238"/>
      <c r="Z341" s="238"/>
      <c r="AA341" s="238"/>
      <c r="AB341" s="238"/>
      <c r="AC341" s="238"/>
      <c r="AD341" s="238"/>
      <c r="AE341" s="238"/>
      <c r="AF341" s="238"/>
      <c r="AG341" s="238"/>
      <c r="AH341" s="238"/>
      <c r="AI341" s="238"/>
    </row>
    <row r="342" spans="2:35">
      <c r="B342" s="262"/>
      <c r="C342" s="263"/>
      <c r="D342" s="263"/>
      <c r="E342" s="263"/>
      <c r="F342" s="376"/>
      <c r="G342" s="262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  <c r="U342" s="238"/>
      <c r="V342" s="238"/>
      <c r="W342" s="238"/>
      <c r="X342" s="238"/>
      <c r="Y342" s="238"/>
      <c r="Z342" s="238"/>
      <c r="AA342" s="238"/>
      <c r="AB342" s="238"/>
      <c r="AC342" s="238"/>
      <c r="AD342" s="238"/>
      <c r="AE342" s="238"/>
      <c r="AF342" s="238"/>
      <c r="AG342" s="238"/>
      <c r="AH342" s="238"/>
      <c r="AI342" s="238"/>
    </row>
    <row r="343" spans="2:35">
      <c r="B343" s="262"/>
      <c r="C343" s="263"/>
      <c r="D343" s="263"/>
      <c r="E343" s="263"/>
      <c r="F343" s="376"/>
      <c r="G343" s="262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  <c r="U343" s="238"/>
      <c r="V343" s="238"/>
      <c r="W343" s="238"/>
      <c r="X343" s="238"/>
      <c r="Y343" s="238"/>
      <c r="Z343" s="238"/>
      <c r="AA343" s="238"/>
      <c r="AB343" s="238"/>
      <c r="AC343" s="238"/>
      <c r="AD343" s="238"/>
      <c r="AE343" s="238"/>
      <c r="AF343" s="238"/>
      <c r="AG343" s="238"/>
      <c r="AH343" s="238"/>
      <c r="AI343" s="238"/>
    </row>
    <row r="344" spans="2:35">
      <c r="B344" s="262"/>
      <c r="C344" s="263"/>
      <c r="D344" s="263"/>
      <c r="E344" s="263"/>
      <c r="F344" s="376"/>
      <c r="G344" s="262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  <c r="U344" s="238"/>
      <c r="V344" s="238"/>
      <c r="W344" s="238"/>
      <c r="X344" s="238"/>
      <c r="Y344" s="238"/>
      <c r="Z344" s="238"/>
      <c r="AA344" s="238"/>
      <c r="AB344" s="238"/>
      <c r="AC344" s="238"/>
      <c r="AD344" s="238"/>
      <c r="AE344" s="238"/>
      <c r="AF344" s="238"/>
      <c r="AG344" s="238"/>
      <c r="AH344" s="238"/>
      <c r="AI344" s="238"/>
    </row>
    <row r="345" spans="2:35">
      <c r="B345" s="262"/>
      <c r="C345" s="263"/>
      <c r="D345" s="263"/>
      <c r="E345" s="263"/>
      <c r="F345" s="376"/>
      <c r="G345" s="262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  <c r="U345" s="238"/>
      <c r="V345" s="238"/>
      <c r="W345" s="238"/>
      <c r="X345" s="238"/>
      <c r="Y345" s="238"/>
      <c r="Z345" s="238"/>
      <c r="AA345" s="238"/>
      <c r="AB345" s="238"/>
      <c r="AC345" s="238"/>
      <c r="AD345" s="238"/>
      <c r="AE345" s="238"/>
      <c r="AF345" s="238"/>
      <c r="AG345" s="238"/>
      <c r="AH345" s="238"/>
      <c r="AI345" s="238"/>
    </row>
    <row r="346" spans="2:35">
      <c r="B346" s="262"/>
      <c r="C346" s="263"/>
      <c r="D346" s="263"/>
      <c r="E346" s="263"/>
      <c r="F346" s="376"/>
      <c r="G346" s="262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  <c r="U346" s="238"/>
      <c r="V346" s="238"/>
      <c r="W346" s="238"/>
      <c r="X346" s="238"/>
      <c r="Y346" s="238"/>
      <c r="Z346" s="238"/>
      <c r="AA346" s="238"/>
      <c r="AB346" s="238"/>
      <c r="AC346" s="238"/>
      <c r="AD346" s="238"/>
      <c r="AE346" s="238"/>
      <c r="AF346" s="238"/>
      <c r="AG346" s="238"/>
      <c r="AH346" s="238"/>
      <c r="AI346" s="238"/>
    </row>
    <row r="347" spans="2:35">
      <c r="B347" s="262"/>
      <c r="C347" s="263"/>
      <c r="D347" s="263"/>
      <c r="E347" s="263"/>
      <c r="F347" s="376"/>
      <c r="G347" s="262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  <c r="U347" s="238"/>
      <c r="V347" s="238"/>
      <c r="W347" s="238"/>
      <c r="X347" s="238"/>
      <c r="Y347" s="238"/>
      <c r="Z347" s="238"/>
      <c r="AA347" s="238"/>
      <c r="AB347" s="238"/>
      <c r="AC347" s="238"/>
      <c r="AD347" s="238"/>
      <c r="AE347" s="238"/>
      <c r="AF347" s="238"/>
      <c r="AG347" s="238"/>
      <c r="AH347" s="238"/>
      <c r="AI347" s="238"/>
    </row>
    <row r="348" spans="2:35">
      <c r="B348" s="262"/>
      <c r="C348" s="263"/>
      <c r="D348" s="263"/>
      <c r="E348" s="263"/>
      <c r="F348" s="376"/>
      <c r="G348" s="262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  <c r="U348" s="238"/>
      <c r="V348" s="238"/>
      <c r="W348" s="238"/>
      <c r="X348" s="238"/>
      <c r="Y348" s="238"/>
      <c r="Z348" s="238"/>
      <c r="AA348" s="238"/>
      <c r="AB348" s="238"/>
      <c r="AC348" s="238"/>
      <c r="AD348" s="238"/>
      <c r="AE348" s="238"/>
      <c r="AF348" s="238"/>
      <c r="AG348" s="238"/>
      <c r="AH348" s="238"/>
      <c r="AI348" s="238"/>
    </row>
    <row r="349" spans="2:35">
      <c r="B349" s="262"/>
      <c r="C349" s="263"/>
      <c r="D349" s="263"/>
      <c r="E349" s="263"/>
      <c r="F349" s="376"/>
      <c r="G349" s="262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  <c r="U349" s="238"/>
      <c r="V349" s="238"/>
      <c r="W349" s="238"/>
      <c r="X349" s="238"/>
      <c r="Y349" s="238"/>
      <c r="Z349" s="238"/>
      <c r="AA349" s="238"/>
      <c r="AB349" s="238"/>
      <c r="AC349" s="238"/>
      <c r="AD349" s="238"/>
      <c r="AE349" s="238"/>
      <c r="AF349" s="238"/>
      <c r="AG349" s="238"/>
      <c r="AH349" s="238"/>
      <c r="AI349" s="238"/>
    </row>
    <row r="350" spans="2:35">
      <c r="B350" s="262"/>
      <c r="C350" s="263"/>
      <c r="D350" s="263"/>
      <c r="E350" s="263"/>
      <c r="F350" s="376"/>
      <c r="G350" s="262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  <c r="U350" s="238"/>
      <c r="V350" s="238"/>
      <c r="W350" s="238"/>
      <c r="X350" s="238"/>
      <c r="Y350" s="238"/>
      <c r="Z350" s="238"/>
      <c r="AA350" s="238"/>
      <c r="AB350" s="238"/>
      <c r="AC350" s="238"/>
      <c r="AD350" s="238"/>
      <c r="AE350" s="238"/>
      <c r="AF350" s="238"/>
      <c r="AG350" s="238"/>
      <c r="AH350" s="238"/>
      <c r="AI350" s="238"/>
    </row>
    <row r="351" spans="2:35">
      <c r="B351" s="262"/>
      <c r="C351" s="263"/>
      <c r="D351" s="263"/>
      <c r="E351" s="263"/>
      <c r="F351" s="376"/>
      <c r="G351" s="262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  <c r="U351" s="238"/>
      <c r="V351" s="238"/>
      <c r="W351" s="238"/>
      <c r="X351" s="238"/>
      <c r="Y351" s="238"/>
      <c r="Z351" s="238"/>
      <c r="AA351" s="238"/>
      <c r="AB351" s="238"/>
      <c r="AC351" s="238"/>
      <c r="AD351" s="238"/>
      <c r="AE351" s="238"/>
      <c r="AF351" s="238"/>
      <c r="AG351" s="238"/>
      <c r="AH351" s="238"/>
      <c r="AI351" s="238"/>
    </row>
    <row r="352" spans="2:35">
      <c r="B352" s="262"/>
      <c r="C352" s="263"/>
      <c r="D352" s="263"/>
      <c r="E352" s="263"/>
      <c r="F352" s="376"/>
      <c r="G352" s="262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  <c r="U352" s="238"/>
      <c r="V352" s="238"/>
      <c r="W352" s="238"/>
      <c r="X352" s="238"/>
      <c r="Y352" s="238"/>
      <c r="Z352" s="238"/>
      <c r="AA352" s="238"/>
      <c r="AB352" s="238"/>
      <c r="AC352" s="238"/>
      <c r="AD352" s="238"/>
      <c r="AE352" s="238"/>
      <c r="AF352" s="238"/>
      <c r="AG352" s="238"/>
      <c r="AH352" s="238"/>
      <c r="AI352" s="238"/>
    </row>
    <row r="353" spans="2:35">
      <c r="B353" s="262"/>
      <c r="C353" s="263"/>
      <c r="D353" s="263"/>
      <c r="E353" s="263"/>
      <c r="F353" s="376"/>
      <c r="G353" s="262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  <c r="U353" s="238"/>
      <c r="V353" s="238"/>
      <c r="W353" s="238"/>
      <c r="X353" s="238"/>
      <c r="Y353" s="238"/>
      <c r="Z353" s="238"/>
      <c r="AA353" s="238"/>
      <c r="AB353" s="238"/>
      <c r="AC353" s="238"/>
      <c r="AD353" s="238"/>
      <c r="AE353" s="238"/>
      <c r="AF353" s="238"/>
      <c r="AG353" s="238"/>
      <c r="AH353" s="238"/>
      <c r="AI353" s="238"/>
    </row>
    <row r="354" spans="2:35">
      <c r="B354" s="262"/>
      <c r="C354" s="263"/>
      <c r="D354" s="263"/>
      <c r="E354" s="263"/>
      <c r="F354" s="376"/>
      <c r="G354" s="262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  <c r="U354" s="238"/>
      <c r="V354" s="238"/>
      <c r="W354" s="238"/>
      <c r="X354" s="238"/>
      <c r="Y354" s="238"/>
      <c r="Z354" s="238"/>
      <c r="AA354" s="238"/>
      <c r="AB354" s="238"/>
      <c r="AC354" s="238"/>
      <c r="AD354" s="238"/>
      <c r="AE354" s="238"/>
      <c r="AF354" s="238"/>
      <c r="AG354" s="238"/>
      <c r="AH354" s="238"/>
      <c r="AI354" s="238"/>
    </row>
    <row r="355" spans="2:35">
      <c r="B355" s="262"/>
      <c r="C355" s="263"/>
      <c r="D355" s="263"/>
      <c r="E355" s="263"/>
      <c r="F355" s="376"/>
      <c r="G355" s="262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  <c r="U355" s="238"/>
      <c r="V355" s="238"/>
      <c r="W355" s="238"/>
      <c r="X355" s="238"/>
      <c r="Y355" s="238"/>
      <c r="Z355" s="238"/>
      <c r="AA355" s="238"/>
      <c r="AB355" s="238"/>
      <c r="AC355" s="238"/>
      <c r="AD355" s="238"/>
      <c r="AE355" s="238"/>
      <c r="AF355" s="238"/>
      <c r="AG355" s="238"/>
      <c r="AH355" s="238"/>
      <c r="AI355" s="238"/>
    </row>
    <row r="356" spans="2:35">
      <c r="B356" s="262"/>
      <c r="C356" s="263"/>
      <c r="D356" s="263"/>
      <c r="E356" s="263"/>
      <c r="F356" s="376"/>
      <c r="G356" s="262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  <c r="U356" s="238"/>
      <c r="V356" s="238"/>
      <c r="W356" s="238"/>
      <c r="X356" s="238"/>
      <c r="Y356" s="238"/>
      <c r="Z356" s="238"/>
      <c r="AA356" s="238"/>
      <c r="AB356" s="238"/>
      <c r="AC356" s="238"/>
      <c r="AD356" s="238"/>
      <c r="AE356" s="238"/>
      <c r="AF356" s="238"/>
      <c r="AG356" s="238"/>
      <c r="AH356" s="238"/>
      <c r="AI356" s="238"/>
    </row>
    <row r="357" spans="2:35">
      <c r="B357" s="262"/>
      <c r="C357" s="263"/>
      <c r="D357" s="263"/>
      <c r="E357" s="263"/>
      <c r="F357" s="376"/>
      <c r="G357" s="262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  <c r="U357" s="238"/>
      <c r="V357" s="238"/>
      <c r="W357" s="238"/>
      <c r="X357" s="238"/>
      <c r="Y357" s="238"/>
      <c r="Z357" s="238"/>
      <c r="AA357" s="238"/>
      <c r="AB357" s="238"/>
      <c r="AC357" s="238"/>
      <c r="AD357" s="238"/>
      <c r="AE357" s="238"/>
      <c r="AF357" s="238"/>
      <c r="AG357" s="238"/>
      <c r="AH357" s="238"/>
      <c r="AI357" s="238"/>
    </row>
    <row r="358" spans="2:35">
      <c r="B358" s="262"/>
      <c r="C358" s="263"/>
      <c r="D358" s="263"/>
      <c r="E358" s="263"/>
      <c r="F358" s="376"/>
      <c r="G358" s="262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  <c r="U358" s="238"/>
      <c r="V358" s="238"/>
      <c r="W358" s="238"/>
      <c r="X358" s="238"/>
      <c r="Y358" s="238"/>
      <c r="Z358" s="238"/>
      <c r="AA358" s="238"/>
      <c r="AB358" s="238"/>
      <c r="AC358" s="238"/>
      <c r="AD358" s="238"/>
      <c r="AE358" s="238"/>
      <c r="AF358" s="238"/>
      <c r="AG358" s="238"/>
      <c r="AH358" s="238"/>
      <c r="AI358" s="238"/>
    </row>
    <row r="359" spans="2:35">
      <c r="B359" s="262"/>
      <c r="C359" s="263"/>
      <c r="D359" s="263"/>
      <c r="E359" s="263"/>
      <c r="F359" s="376"/>
      <c r="G359" s="262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  <c r="U359" s="238"/>
      <c r="V359" s="238"/>
      <c r="W359" s="238"/>
      <c r="X359" s="238"/>
      <c r="Y359" s="238"/>
      <c r="Z359" s="238"/>
      <c r="AA359" s="238"/>
      <c r="AB359" s="238"/>
      <c r="AC359" s="238"/>
      <c r="AD359" s="238"/>
      <c r="AE359" s="238"/>
      <c r="AF359" s="238"/>
      <c r="AG359" s="238"/>
      <c r="AH359" s="238"/>
      <c r="AI359" s="238"/>
    </row>
    <row r="360" spans="2:35">
      <c r="B360" s="262"/>
      <c r="C360" s="263"/>
      <c r="D360" s="263"/>
      <c r="E360" s="263"/>
      <c r="F360" s="376"/>
      <c r="G360" s="262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A360" s="238"/>
      <c r="AB360" s="238"/>
      <c r="AC360" s="238"/>
      <c r="AD360" s="238"/>
      <c r="AE360" s="238"/>
      <c r="AF360" s="238"/>
      <c r="AG360" s="238"/>
      <c r="AH360" s="238"/>
      <c r="AI360" s="238"/>
    </row>
    <row r="361" spans="2:35">
      <c r="B361" s="262"/>
      <c r="C361" s="263"/>
      <c r="D361" s="263"/>
      <c r="E361" s="263"/>
      <c r="F361" s="376"/>
      <c r="G361" s="262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</row>
    <row r="362" spans="2:35">
      <c r="B362" s="262"/>
      <c r="C362" s="263"/>
      <c r="D362" s="263"/>
      <c r="E362" s="263"/>
      <c r="F362" s="376"/>
      <c r="G362" s="262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  <c r="U362" s="238"/>
      <c r="V362" s="238"/>
      <c r="W362" s="238"/>
      <c r="X362" s="238"/>
      <c r="Y362" s="238"/>
      <c r="Z362" s="238"/>
      <c r="AA362" s="238"/>
      <c r="AB362" s="238"/>
      <c r="AC362" s="238"/>
      <c r="AD362" s="238"/>
      <c r="AE362" s="238"/>
      <c r="AF362" s="238"/>
      <c r="AG362" s="238"/>
      <c r="AH362" s="238"/>
      <c r="AI362" s="238"/>
    </row>
    <row r="363" spans="2:35">
      <c r="B363" s="262"/>
      <c r="C363" s="263"/>
      <c r="D363" s="263"/>
      <c r="E363" s="263"/>
      <c r="F363" s="376"/>
      <c r="G363" s="262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8"/>
      <c r="Z363" s="238"/>
      <c r="AA363" s="238"/>
      <c r="AB363" s="238"/>
      <c r="AC363" s="238"/>
      <c r="AD363" s="238"/>
      <c r="AE363" s="238"/>
      <c r="AF363" s="238"/>
      <c r="AG363" s="238"/>
      <c r="AH363" s="238"/>
      <c r="AI363" s="238"/>
    </row>
    <row r="364" spans="2:35"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  <c r="U364" s="238"/>
      <c r="V364" s="238"/>
      <c r="W364" s="238"/>
      <c r="X364" s="238"/>
      <c r="Y364" s="238"/>
      <c r="Z364" s="238"/>
      <c r="AA364" s="238"/>
      <c r="AB364" s="238"/>
      <c r="AC364" s="238"/>
      <c r="AD364" s="238"/>
      <c r="AE364" s="238"/>
      <c r="AF364" s="238"/>
      <c r="AG364" s="238"/>
      <c r="AH364" s="238"/>
      <c r="AI364" s="238"/>
    </row>
    <row r="365" spans="2:35"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  <c r="U365" s="238"/>
      <c r="V365" s="238"/>
      <c r="W365" s="238"/>
      <c r="X365" s="238"/>
      <c r="Y365" s="238"/>
      <c r="Z365" s="238"/>
      <c r="AA365" s="238"/>
      <c r="AB365" s="238"/>
      <c r="AC365" s="238"/>
      <c r="AD365" s="238"/>
      <c r="AE365" s="238"/>
      <c r="AF365" s="238"/>
      <c r="AG365" s="238"/>
      <c r="AH365" s="238"/>
      <c r="AI365" s="238"/>
    </row>
    <row r="366" spans="2:35"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  <c r="U366" s="238"/>
      <c r="V366" s="238"/>
      <c r="W366" s="238"/>
      <c r="X366" s="238"/>
      <c r="Y366" s="238"/>
      <c r="Z366" s="238"/>
      <c r="AA366" s="238"/>
      <c r="AB366" s="238"/>
      <c r="AC366" s="238"/>
      <c r="AD366" s="238"/>
      <c r="AE366" s="238"/>
      <c r="AF366" s="238"/>
      <c r="AG366" s="238"/>
      <c r="AH366" s="238"/>
      <c r="AI366" s="238"/>
    </row>
    <row r="367" spans="2:35"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  <c r="U367" s="238"/>
      <c r="V367" s="238"/>
      <c r="W367" s="238"/>
      <c r="X367" s="238"/>
      <c r="Y367" s="238"/>
      <c r="Z367" s="238"/>
      <c r="AA367" s="238"/>
      <c r="AB367" s="238"/>
      <c r="AC367" s="238"/>
      <c r="AD367" s="238"/>
      <c r="AE367" s="238"/>
      <c r="AF367" s="238"/>
      <c r="AG367" s="238"/>
      <c r="AH367" s="238"/>
      <c r="AI367" s="238"/>
    </row>
    <row r="368" spans="2:35"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  <c r="U368" s="238"/>
      <c r="V368" s="238"/>
      <c r="W368" s="238"/>
      <c r="X368" s="238"/>
      <c r="Y368" s="238"/>
      <c r="Z368" s="238"/>
      <c r="AA368" s="238"/>
      <c r="AB368" s="238"/>
      <c r="AC368" s="238"/>
      <c r="AD368" s="238"/>
      <c r="AE368" s="238"/>
      <c r="AF368" s="238"/>
      <c r="AG368" s="238"/>
      <c r="AH368" s="238"/>
      <c r="AI368" s="238"/>
    </row>
    <row r="369" spans="9:35"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  <c r="U369" s="238"/>
      <c r="V369" s="238"/>
      <c r="W369" s="238"/>
      <c r="X369" s="238"/>
      <c r="Y369" s="238"/>
      <c r="Z369" s="238"/>
      <c r="AA369" s="238"/>
      <c r="AB369" s="238"/>
      <c r="AC369" s="238"/>
      <c r="AD369" s="238"/>
      <c r="AE369" s="238"/>
      <c r="AF369" s="238"/>
      <c r="AG369" s="238"/>
      <c r="AH369" s="238"/>
      <c r="AI369" s="238"/>
    </row>
    <row r="370" spans="9:35"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  <c r="U370" s="238"/>
      <c r="V370" s="238"/>
      <c r="W370" s="238"/>
      <c r="X370" s="238"/>
      <c r="Y370" s="238"/>
      <c r="Z370" s="238"/>
      <c r="AA370" s="238"/>
      <c r="AB370" s="238"/>
      <c r="AC370" s="238"/>
      <c r="AD370" s="238"/>
      <c r="AE370" s="238"/>
      <c r="AF370" s="238"/>
      <c r="AG370" s="238"/>
      <c r="AH370" s="238"/>
      <c r="AI370" s="238"/>
    </row>
    <row r="371" spans="9:35"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  <c r="U371" s="238"/>
      <c r="V371" s="238"/>
      <c r="W371" s="238"/>
      <c r="X371" s="238"/>
      <c r="Y371" s="238"/>
      <c r="Z371" s="238"/>
      <c r="AA371" s="238"/>
      <c r="AB371" s="238"/>
      <c r="AC371" s="238"/>
      <c r="AD371" s="238"/>
      <c r="AE371" s="238"/>
      <c r="AF371" s="238"/>
      <c r="AG371" s="238"/>
      <c r="AH371" s="238"/>
      <c r="AI371" s="238"/>
    </row>
    <row r="372" spans="9:35"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  <c r="U372" s="238"/>
      <c r="V372" s="238"/>
      <c r="W372" s="238"/>
      <c r="X372" s="238"/>
      <c r="Y372" s="238"/>
      <c r="Z372" s="238"/>
      <c r="AA372" s="238"/>
      <c r="AB372" s="238"/>
      <c r="AC372" s="238"/>
      <c r="AD372" s="238"/>
      <c r="AE372" s="238"/>
      <c r="AF372" s="238"/>
      <c r="AG372" s="238"/>
      <c r="AH372" s="238"/>
      <c r="AI372" s="238"/>
    </row>
    <row r="373" spans="9:35"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  <c r="U373" s="238"/>
      <c r="V373" s="238"/>
      <c r="W373" s="238"/>
      <c r="X373" s="238"/>
      <c r="Y373" s="238"/>
      <c r="Z373" s="238"/>
      <c r="AA373" s="238"/>
      <c r="AB373" s="238"/>
      <c r="AC373" s="238"/>
      <c r="AD373" s="238"/>
      <c r="AE373" s="238"/>
      <c r="AF373" s="238"/>
      <c r="AG373" s="238"/>
      <c r="AH373" s="238"/>
      <c r="AI373" s="238"/>
    </row>
    <row r="374" spans="9:35"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  <c r="U374" s="238"/>
      <c r="V374" s="238"/>
      <c r="W374" s="238"/>
      <c r="X374" s="238"/>
      <c r="Y374" s="238"/>
      <c r="Z374" s="238"/>
      <c r="AA374" s="238"/>
      <c r="AB374" s="238"/>
      <c r="AC374" s="238"/>
      <c r="AD374" s="238"/>
      <c r="AE374" s="238"/>
      <c r="AF374" s="238"/>
      <c r="AG374" s="238"/>
      <c r="AH374" s="238"/>
      <c r="AI374" s="238"/>
    </row>
    <row r="375" spans="9:35"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  <c r="U375" s="238"/>
      <c r="V375" s="238"/>
      <c r="W375" s="238"/>
      <c r="X375" s="238"/>
      <c r="Y375" s="238"/>
      <c r="Z375" s="238"/>
      <c r="AA375" s="238"/>
      <c r="AB375" s="238"/>
      <c r="AC375" s="238"/>
      <c r="AD375" s="238"/>
      <c r="AE375" s="238"/>
      <c r="AF375" s="238"/>
      <c r="AG375" s="238"/>
      <c r="AH375" s="238"/>
      <c r="AI375" s="238"/>
    </row>
    <row r="376" spans="9:35"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  <c r="U376" s="238"/>
      <c r="V376" s="238"/>
      <c r="W376" s="238"/>
      <c r="X376" s="238"/>
      <c r="Y376" s="238"/>
      <c r="Z376" s="238"/>
      <c r="AA376" s="238"/>
      <c r="AB376" s="238"/>
      <c r="AC376" s="238"/>
      <c r="AD376" s="238"/>
      <c r="AE376" s="238"/>
      <c r="AF376" s="238"/>
      <c r="AG376" s="238"/>
      <c r="AH376" s="238"/>
      <c r="AI376" s="238"/>
    </row>
    <row r="377" spans="9:35"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  <c r="U377" s="238"/>
      <c r="V377" s="238"/>
      <c r="W377" s="238"/>
      <c r="X377" s="238"/>
      <c r="Y377" s="238"/>
      <c r="Z377" s="238"/>
      <c r="AA377" s="238"/>
      <c r="AB377" s="238"/>
      <c r="AC377" s="238"/>
      <c r="AD377" s="238"/>
      <c r="AE377" s="238"/>
      <c r="AF377" s="238"/>
      <c r="AG377" s="238"/>
      <c r="AH377" s="238"/>
      <c r="AI377" s="238"/>
    </row>
    <row r="378" spans="9:35"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  <c r="U378" s="238"/>
      <c r="V378" s="238"/>
      <c r="W378" s="238"/>
      <c r="X378" s="238"/>
      <c r="Y378" s="238"/>
      <c r="Z378" s="238"/>
      <c r="AA378" s="238"/>
      <c r="AB378" s="238"/>
      <c r="AC378" s="238"/>
      <c r="AD378" s="238"/>
      <c r="AE378" s="238"/>
      <c r="AF378" s="238"/>
      <c r="AG378" s="238"/>
      <c r="AH378" s="238"/>
      <c r="AI378" s="238"/>
    </row>
    <row r="379" spans="9:35"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  <c r="U379" s="238"/>
      <c r="V379" s="238"/>
      <c r="W379" s="238"/>
      <c r="X379" s="238"/>
      <c r="Y379" s="238"/>
      <c r="Z379" s="238"/>
      <c r="AA379" s="238"/>
      <c r="AB379" s="238"/>
      <c r="AC379" s="238"/>
      <c r="AD379" s="238"/>
      <c r="AE379" s="238"/>
      <c r="AF379" s="238"/>
      <c r="AG379" s="238"/>
      <c r="AH379" s="238"/>
      <c r="AI379" s="238"/>
    </row>
    <row r="380" spans="9:35"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  <c r="U380" s="238"/>
      <c r="V380" s="238"/>
      <c r="W380" s="238"/>
      <c r="X380" s="238"/>
      <c r="Y380" s="238"/>
      <c r="Z380" s="238"/>
      <c r="AA380" s="238"/>
      <c r="AB380" s="238"/>
      <c r="AC380" s="238"/>
      <c r="AD380" s="238"/>
      <c r="AE380" s="238"/>
      <c r="AF380" s="238"/>
      <c r="AG380" s="238"/>
      <c r="AH380" s="238"/>
      <c r="AI380" s="238"/>
    </row>
    <row r="381" spans="9:35"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  <c r="U381" s="238"/>
      <c r="V381" s="238"/>
      <c r="W381" s="238"/>
      <c r="X381" s="238"/>
      <c r="Y381" s="238"/>
      <c r="Z381" s="238"/>
      <c r="AA381" s="238"/>
      <c r="AB381" s="238"/>
      <c r="AC381" s="238"/>
      <c r="AD381" s="238"/>
      <c r="AE381" s="238"/>
      <c r="AF381" s="238"/>
      <c r="AG381" s="238"/>
      <c r="AH381" s="238"/>
      <c r="AI381" s="238"/>
    </row>
    <row r="382" spans="9:35"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  <c r="U382" s="238"/>
      <c r="V382" s="238"/>
      <c r="W382" s="238"/>
      <c r="X382" s="238"/>
      <c r="Y382" s="238"/>
      <c r="Z382" s="238"/>
      <c r="AA382" s="238"/>
      <c r="AB382" s="238"/>
      <c r="AC382" s="238"/>
      <c r="AD382" s="238"/>
      <c r="AE382" s="238"/>
      <c r="AF382" s="238"/>
      <c r="AG382" s="238"/>
      <c r="AH382" s="238"/>
      <c r="AI382" s="238"/>
    </row>
    <row r="383" spans="9:35"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  <c r="U383" s="238"/>
      <c r="V383" s="238"/>
      <c r="W383" s="238"/>
      <c r="X383" s="238"/>
      <c r="Y383" s="238"/>
      <c r="Z383" s="238"/>
      <c r="AA383" s="238"/>
      <c r="AB383" s="238"/>
      <c r="AC383" s="238"/>
      <c r="AD383" s="238"/>
      <c r="AE383" s="238"/>
      <c r="AF383" s="238"/>
      <c r="AG383" s="238"/>
      <c r="AH383" s="238"/>
      <c r="AI383" s="238"/>
    </row>
    <row r="384" spans="9:35"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  <c r="U384" s="238"/>
      <c r="V384" s="238"/>
      <c r="W384" s="238"/>
      <c r="X384" s="238"/>
      <c r="Y384" s="238"/>
      <c r="Z384" s="238"/>
      <c r="AA384" s="238"/>
      <c r="AB384" s="238"/>
      <c r="AC384" s="238"/>
      <c r="AD384" s="238"/>
      <c r="AE384" s="238"/>
      <c r="AF384" s="238"/>
      <c r="AG384" s="238"/>
      <c r="AH384" s="238"/>
      <c r="AI384" s="238"/>
    </row>
    <row r="385" spans="9:35"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8"/>
      <c r="Z385" s="238"/>
      <c r="AA385" s="238"/>
      <c r="AB385" s="238"/>
      <c r="AC385" s="238"/>
      <c r="AD385" s="238"/>
      <c r="AE385" s="238"/>
      <c r="AF385" s="238"/>
      <c r="AG385" s="238"/>
      <c r="AH385" s="238"/>
      <c r="AI385" s="238"/>
    </row>
    <row r="386" spans="9:35"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  <c r="U386" s="238"/>
      <c r="V386" s="238"/>
      <c r="W386" s="238"/>
      <c r="X386" s="238"/>
      <c r="Y386" s="238"/>
      <c r="Z386" s="238"/>
      <c r="AA386" s="238"/>
      <c r="AB386" s="238"/>
      <c r="AC386" s="238"/>
      <c r="AD386" s="238"/>
      <c r="AE386" s="238"/>
      <c r="AF386" s="238"/>
      <c r="AG386" s="238"/>
      <c r="AH386" s="238"/>
      <c r="AI386" s="238"/>
    </row>
    <row r="387" spans="9:35"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  <c r="U387" s="238"/>
      <c r="V387" s="238"/>
      <c r="W387" s="238"/>
      <c r="X387" s="238"/>
      <c r="Y387" s="238"/>
      <c r="Z387" s="238"/>
      <c r="AA387" s="238"/>
      <c r="AB387" s="238"/>
      <c r="AC387" s="238"/>
      <c r="AD387" s="238"/>
      <c r="AE387" s="238"/>
      <c r="AF387" s="238"/>
      <c r="AG387" s="238"/>
      <c r="AH387" s="238"/>
      <c r="AI387" s="238"/>
    </row>
    <row r="388" spans="9:35"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  <c r="U388" s="238"/>
      <c r="V388" s="238"/>
      <c r="W388" s="238"/>
      <c r="X388" s="238"/>
      <c r="Y388" s="238"/>
      <c r="Z388" s="238"/>
      <c r="AA388" s="238"/>
      <c r="AB388" s="238"/>
      <c r="AC388" s="238"/>
      <c r="AD388" s="238"/>
      <c r="AE388" s="238"/>
      <c r="AF388" s="238"/>
      <c r="AG388" s="238"/>
      <c r="AH388" s="238"/>
      <c r="AI388" s="238"/>
    </row>
    <row r="389" spans="9:35"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  <c r="U389" s="238"/>
      <c r="V389" s="238"/>
      <c r="W389" s="238"/>
      <c r="X389" s="238"/>
      <c r="Y389" s="238"/>
      <c r="Z389" s="238"/>
      <c r="AA389" s="238"/>
      <c r="AB389" s="238"/>
      <c r="AC389" s="238"/>
      <c r="AD389" s="238"/>
      <c r="AE389" s="238"/>
      <c r="AF389" s="238"/>
      <c r="AG389" s="238"/>
      <c r="AH389" s="238"/>
      <c r="AI389" s="238"/>
    </row>
    <row r="390" spans="9:35"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  <c r="U390" s="238"/>
      <c r="V390" s="238"/>
      <c r="W390" s="238"/>
      <c r="X390" s="238"/>
      <c r="Y390" s="238"/>
      <c r="Z390" s="238"/>
      <c r="AA390" s="238"/>
      <c r="AB390" s="238"/>
      <c r="AC390" s="238"/>
      <c r="AD390" s="238"/>
      <c r="AE390" s="238"/>
      <c r="AF390" s="238"/>
      <c r="AG390" s="238"/>
      <c r="AH390" s="238"/>
      <c r="AI390" s="238"/>
    </row>
    <row r="391" spans="9:35"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  <c r="U391" s="238"/>
      <c r="V391" s="238"/>
      <c r="W391" s="238"/>
      <c r="X391" s="238"/>
      <c r="Y391" s="238"/>
      <c r="Z391" s="238"/>
      <c r="AA391" s="238"/>
      <c r="AB391" s="238"/>
      <c r="AC391" s="238"/>
      <c r="AD391" s="238"/>
      <c r="AE391" s="238"/>
      <c r="AF391" s="238"/>
      <c r="AG391" s="238"/>
      <c r="AH391" s="238"/>
      <c r="AI391" s="238"/>
    </row>
    <row r="392" spans="9:35"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  <c r="U392" s="238"/>
      <c r="V392" s="238"/>
      <c r="W392" s="238"/>
      <c r="X392" s="238"/>
      <c r="Y392" s="238"/>
      <c r="Z392" s="238"/>
      <c r="AA392" s="238"/>
      <c r="AB392" s="238"/>
      <c r="AC392" s="238"/>
      <c r="AD392" s="238"/>
      <c r="AE392" s="238"/>
      <c r="AF392" s="238"/>
      <c r="AG392" s="238"/>
      <c r="AH392" s="238"/>
      <c r="AI392" s="238"/>
    </row>
    <row r="393" spans="9:35"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  <c r="U393" s="238"/>
      <c r="V393" s="238"/>
      <c r="W393" s="238"/>
      <c r="X393" s="238"/>
      <c r="Y393" s="238"/>
      <c r="Z393" s="238"/>
      <c r="AA393" s="238"/>
      <c r="AB393" s="238"/>
      <c r="AC393" s="238"/>
      <c r="AD393" s="238"/>
      <c r="AE393" s="238"/>
      <c r="AF393" s="238"/>
      <c r="AG393" s="238"/>
      <c r="AH393" s="238"/>
      <c r="AI393" s="238"/>
    </row>
    <row r="394" spans="9:35"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  <c r="U394" s="238"/>
      <c r="V394" s="238"/>
      <c r="W394" s="238"/>
      <c r="X394" s="238"/>
      <c r="Y394" s="238"/>
      <c r="Z394" s="238"/>
      <c r="AA394" s="238"/>
      <c r="AB394" s="238"/>
      <c r="AC394" s="238"/>
      <c r="AD394" s="238"/>
      <c r="AE394" s="238"/>
      <c r="AF394" s="238"/>
      <c r="AG394" s="238"/>
      <c r="AH394" s="238"/>
      <c r="AI394" s="238"/>
    </row>
    <row r="395" spans="9:35"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  <c r="U395" s="238"/>
      <c r="V395" s="238"/>
      <c r="W395" s="238"/>
      <c r="X395" s="238"/>
      <c r="Y395" s="238"/>
      <c r="Z395" s="238"/>
      <c r="AA395" s="238"/>
      <c r="AB395" s="238"/>
      <c r="AC395" s="238"/>
      <c r="AD395" s="238"/>
      <c r="AE395" s="238"/>
      <c r="AF395" s="238"/>
      <c r="AG395" s="238"/>
      <c r="AH395" s="238"/>
      <c r="AI395" s="238"/>
    </row>
    <row r="396" spans="9:35"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  <c r="U396" s="238"/>
      <c r="V396" s="238"/>
      <c r="W396" s="238"/>
      <c r="X396" s="238"/>
      <c r="Y396" s="238"/>
      <c r="Z396" s="238"/>
      <c r="AA396" s="238"/>
      <c r="AB396" s="238"/>
      <c r="AC396" s="238"/>
      <c r="AD396" s="238"/>
      <c r="AE396" s="238"/>
      <c r="AF396" s="238"/>
      <c r="AG396" s="238"/>
      <c r="AH396" s="238"/>
      <c r="AI396" s="238"/>
    </row>
    <row r="397" spans="9:35"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  <c r="U397" s="238"/>
      <c r="V397" s="238"/>
      <c r="W397" s="238"/>
      <c r="X397" s="238"/>
      <c r="Y397" s="238"/>
      <c r="Z397" s="238"/>
      <c r="AA397" s="238"/>
      <c r="AB397" s="238"/>
      <c r="AC397" s="238"/>
      <c r="AD397" s="238"/>
      <c r="AE397" s="238"/>
      <c r="AF397" s="238"/>
      <c r="AG397" s="238"/>
      <c r="AH397" s="238"/>
      <c r="AI397" s="238"/>
    </row>
    <row r="398" spans="9:35"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  <c r="U398" s="238"/>
      <c r="V398" s="238"/>
      <c r="W398" s="238"/>
      <c r="X398" s="238"/>
      <c r="Y398" s="238"/>
      <c r="Z398" s="238"/>
      <c r="AA398" s="238"/>
      <c r="AB398" s="238"/>
      <c r="AC398" s="238"/>
      <c r="AD398" s="238"/>
      <c r="AE398" s="238"/>
      <c r="AF398" s="238"/>
      <c r="AG398" s="238"/>
      <c r="AH398" s="238"/>
      <c r="AI398" s="238"/>
    </row>
    <row r="399" spans="9:35"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  <c r="U399" s="238"/>
      <c r="V399" s="238"/>
      <c r="W399" s="238"/>
      <c r="X399" s="238"/>
      <c r="Y399" s="238"/>
      <c r="Z399" s="238"/>
      <c r="AA399" s="238"/>
      <c r="AB399" s="238"/>
      <c r="AC399" s="238"/>
      <c r="AD399" s="238"/>
      <c r="AE399" s="238"/>
      <c r="AF399" s="238"/>
      <c r="AG399" s="238"/>
      <c r="AH399" s="238"/>
      <c r="AI399" s="238"/>
    </row>
    <row r="400" spans="9:35"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  <c r="U400" s="238"/>
      <c r="V400" s="238"/>
      <c r="W400" s="238"/>
      <c r="X400" s="238"/>
      <c r="Y400" s="238"/>
      <c r="Z400" s="238"/>
      <c r="AA400" s="238"/>
      <c r="AB400" s="238"/>
      <c r="AC400" s="238"/>
      <c r="AD400" s="238"/>
      <c r="AE400" s="238"/>
      <c r="AF400" s="238"/>
      <c r="AG400" s="238"/>
      <c r="AH400" s="238"/>
      <c r="AI400" s="238"/>
    </row>
    <row r="401" spans="9:35"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  <c r="U401" s="238"/>
      <c r="V401" s="238"/>
      <c r="W401" s="238"/>
      <c r="X401" s="238"/>
      <c r="Y401" s="238"/>
      <c r="Z401" s="238"/>
      <c r="AA401" s="238"/>
      <c r="AB401" s="238"/>
      <c r="AC401" s="238"/>
      <c r="AD401" s="238"/>
      <c r="AE401" s="238"/>
      <c r="AF401" s="238"/>
      <c r="AG401" s="238"/>
      <c r="AH401" s="238"/>
      <c r="AI401" s="238"/>
    </row>
    <row r="402" spans="9:35"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  <c r="U402" s="238"/>
      <c r="V402" s="238"/>
      <c r="W402" s="238"/>
      <c r="X402" s="238"/>
      <c r="Y402" s="238"/>
      <c r="Z402" s="238"/>
      <c r="AA402" s="238"/>
      <c r="AB402" s="238"/>
      <c r="AC402" s="238"/>
      <c r="AD402" s="238"/>
      <c r="AE402" s="238"/>
      <c r="AF402" s="238"/>
      <c r="AG402" s="238"/>
      <c r="AH402" s="238"/>
      <c r="AI402" s="238"/>
    </row>
    <row r="403" spans="9:35"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  <c r="U403" s="238"/>
      <c r="V403" s="238"/>
      <c r="W403" s="238"/>
      <c r="X403" s="238"/>
      <c r="Y403" s="238"/>
      <c r="Z403" s="238"/>
      <c r="AA403" s="238"/>
      <c r="AB403" s="238"/>
      <c r="AC403" s="238"/>
      <c r="AD403" s="238"/>
      <c r="AE403" s="238"/>
      <c r="AF403" s="238"/>
      <c r="AG403" s="238"/>
      <c r="AH403" s="238"/>
      <c r="AI403" s="238"/>
    </row>
    <row r="404" spans="9:35"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  <c r="U404" s="238"/>
      <c r="V404" s="238"/>
      <c r="W404" s="238"/>
      <c r="X404" s="238"/>
      <c r="Y404" s="238"/>
      <c r="Z404" s="238"/>
      <c r="AA404" s="238"/>
      <c r="AB404" s="238"/>
      <c r="AC404" s="238"/>
      <c r="AD404" s="238"/>
      <c r="AE404" s="238"/>
      <c r="AF404" s="238"/>
      <c r="AG404" s="238"/>
      <c r="AH404" s="238"/>
      <c r="AI404" s="238"/>
    </row>
    <row r="405" spans="9:35"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  <c r="U405" s="238"/>
      <c r="V405" s="238"/>
      <c r="W405" s="238"/>
      <c r="X405" s="238"/>
      <c r="Y405" s="238"/>
      <c r="Z405" s="238"/>
      <c r="AA405" s="238"/>
      <c r="AB405" s="238"/>
      <c r="AC405" s="238"/>
      <c r="AD405" s="238"/>
      <c r="AE405" s="238"/>
      <c r="AF405" s="238"/>
      <c r="AG405" s="238"/>
      <c r="AH405" s="238"/>
      <c r="AI405" s="238"/>
    </row>
    <row r="406" spans="9:35"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  <c r="U406" s="238"/>
      <c r="V406" s="238"/>
      <c r="W406" s="238"/>
      <c r="X406" s="238"/>
      <c r="Y406" s="238"/>
      <c r="Z406" s="238"/>
      <c r="AA406" s="238"/>
      <c r="AB406" s="238"/>
      <c r="AC406" s="238"/>
      <c r="AD406" s="238"/>
      <c r="AE406" s="238"/>
      <c r="AF406" s="238"/>
      <c r="AG406" s="238"/>
      <c r="AH406" s="238"/>
      <c r="AI406" s="238"/>
    </row>
    <row r="407" spans="9:35"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  <c r="U407" s="238"/>
      <c r="V407" s="238"/>
      <c r="W407" s="238"/>
      <c r="X407" s="238"/>
      <c r="Y407" s="238"/>
      <c r="Z407" s="238"/>
      <c r="AA407" s="238"/>
      <c r="AB407" s="238"/>
      <c r="AC407" s="238"/>
      <c r="AD407" s="238"/>
      <c r="AE407" s="238"/>
      <c r="AF407" s="238"/>
      <c r="AG407" s="238"/>
      <c r="AH407" s="238"/>
      <c r="AI407" s="238"/>
    </row>
    <row r="408" spans="9:35"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  <c r="U408" s="238"/>
      <c r="V408" s="238"/>
      <c r="W408" s="238"/>
      <c r="X408" s="238"/>
      <c r="Y408" s="238"/>
      <c r="Z408" s="238"/>
      <c r="AA408" s="238"/>
      <c r="AB408" s="238"/>
      <c r="AC408" s="238"/>
      <c r="AD408" s="238"/>
      <c r="AE408" s="238"/>
      <c r="AF408" s="238"/>
      <c r="AG408" s="238"/>
      <c r="AH408" s="238"/>
      <c r="AI408" s="238"/>
    </row>
    <row r="409" spans="9:35"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  <c r="U409" s="238"/>
      <c r="V409" s="238"/>
      <c r="W409" s="238"/>
      <c r="X409" s="238"/>
      <c r="Y409" s="238"/>
      <c r="Z409" s="238"/>
      <c r="AA409" s="238"/>
      <c r="AB409" s="238"/>
      <c r="AC409" s="238"/>
      <c r="AD409" s="238"/>
      <c r="AE409" s="238"/>
      <c r="AF409" s="238"/>
      <c r="AG409" s="238"/>
      <c r="AH409" s="238"/>
      <c r="AI409" s="238"/>
    </row>
    <row r="410" spans="9:35"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  <c r="U410" s="238"/>
      <c r="V410" s="238"/>
      <c r="W410" s="238"/>
      <c r="X410" s="238"/>
      <c r="Y410" s="238"/>
      <c r="Z410" s="238"/>
      <c r="AA410" s="238"/>
      <c r="AB410" s="238"/>
      <c r="AC410" s="238"/>
      <c r="AD410" s="238"/>
      <c r="AE410" s="238"/>
      <c r="AF410" s="238"/>
      <c r="AG410" s="238"/>
      <c r="AH410" s="238"/>
      <c r="AI410" s="238"/>
    </row>
    <row r="411" spans="9:35"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  <c r="U411" s="238"/>
      <c r="V411" s="238"/>
      <c r="W411" s="238"/>
      <c r="X411" s="238"/>
      <c r="Y411" s="238"/>
      <c r="Z411" s="238"/>
      <c r="AA411" s="238"/>
      <c r="AB411" s="238"/>
      <c r="AC411" s="238"/>
      <c r="AD411" s="238"/>
      <c r="AE411" s="238"/>
      <c r="AF411" s="238"/>
      <c r="AG411" s="238"/>
      <c r="AH411" s="238"/>
      <c r="AI411" s="238"/>
    </row>
    <row r="412" spans="9:35"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  <c r="U412" s="238"/>
      <c r="V412" s="238"/>
      <c r="W412" s="238"/>
      <c r="X412" s="238"/>
      <c r="Y412" s="238"/>
      <c r="Z412" s="238"/>
      <c r="AA412" s="238"/>
      <c r="AB412" s="238"/>
      <c r="AC412" s="238"/>
      <c r="AD412" s="238"/>
      <c r="AE412" s="238"/>
      <c r="AF412" s="238"/>
      <c r="AG412" s="238"/>
      <c r="AH412" s="238"/>
      <c r="AI412" s="238"/>
    </row>
    <row r="413" spans="9:35"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  <c r="U413" s="238"/>
      <c r="V413" s="238"/>
      <c r="W413" s="238"/>
      <c r="X413" s="238"/>
      <c r="Y413" s="238"/>
      <c r="Z413" s="238"/>
      <c r="AA413" s="238"/>
      <c r="AB413" s="238"/>
      <c r="AC413" s="238"/>
      <c r="AD413" s="238"/>
      <c r="AE413" s="238"/>
      <c r="AF413" s="238"/>
      <c r="AG413" s="238"/>
      <c r="AH413" s="238"/>
      <c r="AI413" s="238"/>
    </row>
    <row r="414" spans="9:35"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  <c r="U414" s="238"/>
      <c r="V414" s="238"/>
      <c r="W414" s="238"/>
      <c r="X414" s="238"/>
      <c r="Y414" s="238"/>
      <c r="Z414" s="238"/>
      <c r="AA414" s="238"/>
      <c r="AB414" s="238"/>
      <c r="AC414" s="238"/>
      <c r="AD414" s="238"/>
      <c r="AE414" s="238"/>
      <c r="AF414" s="238"/>
      <c r="AG414" s="238"/>
      <c r="AH414" s="238"/>
      <c r="AI414" s="238"/>
    </row>
    <row r="415" spans="9:35"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  <c r="U415" s="238"/>
      <c r="V415" s="238"/>
      <c r="W415" s="238"/>
      <c r="X415" s="238"/>
      <c r="Y415" s="238"/>
      <c r="Z415" s="238"/>
      <c r="AA415" s="238"/>
      <c r="AB415" s="238"/>
      <c r="AC415" s="238"/>
      <c r="AD415" s="238"/>
      <c r="AE415" s="238"/>
      <c r="AF415" s="238"/>
      <c r="AG415" s="238"/>
      <c r="AH415" s="238"/>
      <c r="AI415" s="238"/>
    </row>
    <row r="416" spans="9:35"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  <c r="U416" s="238"/>
      <c r="V416" s="238"/>
      <c r="W416" s="238"/>
      <c r="X416" s="238"/>
      <c r="Y416" s="238"/>
      <c r="Z416" s="238"/>
      <c r="AA416" s="238"/>
      <c r="AB416" s="238"/>
      <c r="AC416" s="238"/>
      <c r="AD416" s="238"/>
      <c r="AE416" s="238"/>
      <c r="AF416" s="238"/>
      <c r="AG416" s="238"/>
      <c r="AH416" s="238"/>
      <c r="AI416" s="238"/>
    </row>
    <row r="417" spans="9:35"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  <c r="U417" s="238"/>
      <c r="V417" s="238"/>
      <c r="W417" s="238"/>
      <c r="X417" s="238"/>
      <c r="Y417" s="238"/>
      <c r="Z417" s="238"/>
      <c r="AA417" s="238"/>
      <c r="AB417" s="238"/>
      <c r="AC417" s="238"/>
      <c r="AD417" s="238"/>
      <c r="AE417" s="238"/>
      <c r="AF417" s="238"/>
      <c r="AG417" s="238"/>
      <c r="AH417" s="238"/>
      <c r="AI417" s="238"/>
    </row>
    <row r="418" spans="9:35"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  <c r="U418" s="238"/>
      <c r="V418" s="238"/>
      <c r="W418" s="238"/>
      <c r="X418" s="238"/>
      <c r="Y418" s="238"/>
      <c r="Z418" s="238"/>
      <c r="AA418" s="238"/>
      <c r="AB418" s="238"/>
      <c r="AC418" s="238"/>
      <c r="AD418" s="238"/>
      <c r="AE418" s="238"/>
      <c r="AF418" s="238"/>
      <c r="AG418" s="238"/>
      <c r="AH418" s="238"/>
      <c r="AI418" s="238"/>
    </row>
    <row r="419" spans="9:35"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  <c r="U419" s="238"/>
      <c r="V419" s="238"/>
      <c r="W419" s="238"/>
      <c r="X419" s="238"/>
      <c r="Y419" s="238"/>
      <c r="Z419" s="238"/>
      <c r="AA419" s="238"/>
      <c r="AB419" s="238"/>
      <c r="AC419" s="238"/>
      <c r="AD419" s="238"/>
      <c r="AE419" s="238"/>
      <c r="AF419" s="238"/>
      <c r="AG419" s="238"/>
      <c r="AH419" s="238"/>
      <c r="AI419" s="238"/>
    </row>
    <row r="420" spans="9:35"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  <c r="U420" s="238"/>
      <c r="V420" s="238"/>
      <c r="W420" s="238"/>
      <c r="X420" s="238"/>
      <c r="Y420" s="238"/>
      <c r="Z420" s="238"/>
      <c r="AA420" s="238"/>
      <c r="AB420" s="238"/>
      <c r="AC420" s="238"/>
      <c r="AD420" s="238"/>
      <c r="AE420" s="238"/>
      <c r="AF420" s="238"/>
      <c r="AG420" s="238"/>
      <c r="AH420" s="238"/>
      <c r="AI420" s="238"/>
    </row>
    <row r="421" spans="9:35"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  <c r="U421" s="238"/>
      <c r="V421" s="238"/>
      <c r="W421" s="238"/>
      <c r="X421" s="238"/>
      <c r="Y421" s="238"/>
      <c r="Z421" s="238"/>
      <c r="AA421" s="238"/>
      <c r="AB421" s="238"/>
      <c r="AC421" s="238"/>
      <c r="AD421" s="238"/>
      <c r="AE421" s="238"/>
      <c r="AF421" s="238"/>
      <c r="AG421" s="238"/>
      <c r="AH421" s="238"/>
      <c r="AI421" s="238"/>
    </row>
    <row r="422" spans="9:35"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  <c r="U422" s="238"/>
      <c r="V422" s="238"/>
      <c r="W422" s="238"/>
      <c r="X422" s="238"/>
      <c r="Y422" s="238"/>
      <c r="Z422" s="238"/>
      <c r="AA422" s="238"/>
      <c r="AB422" s="238"/>
      <c r="AC422" s="238"/>
      <c r="AD422" s="238"/>
      <c r="AE422" s="238"/>
      <c r="AF422" s="238"/>
      <c r="AG422" s="238"/>
      <c r="AH422" s="238"/>
      <c r="AI422" s="238"/>
    </row>
    <row r="423" spans="9:35"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  <c r="U423" s="238"/>
      <c r="V423" s="238"/>
      <c r="W423" s="238"/>
      <c r="X423" s="238"/>
      <c r="Y423" s="238"/>
      <c r="Z423" s="238"/>
      <c r="AA423" s="238"/>
      <c r="AB423" s="238"/>
      <c r="AC423" s="238"/>
      <c r="AD423" s="238"/>
      <c r="AE423" s="238"/>
      <c r="AF423" s="238"/>
      <c r="AG423" s="238"/>
      <c r="AH423" s="238"/>
      <c r="AI423" s="238"/>
    </row>
    <row r="424" spans="9:35"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  <c r="U424" s="238"/>
      <c r="V424" s="238"/>
      <c r="W424" s="238"/>
      <c r="X424" s="238"/>
      <c r="Y424" s="238"/>
      <c r="Z424" s="238"/>
      <c r="AA424" s="238"/>
      <c r="AB424" s="238"/>
      <c r="AC424" s="238"/>
      <c r="AD424" s="238"/>
      <c r="AE424" s="238"/>
      <c r="AF424" s="238"/>
      <c r="AG424" s="238"/>
      <c r="AH424" s="238"/>
      <c r="AI424" s="238"/>
    </row>
    <row r="425" spans="9:35"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8"/>
      <c r="Z425" s="238"/>
      <c r="AA425" s="238"/>
      <c r="AB425" s="238"/>
      <c r="AC425" s="238"/>
      <c r="AD425" s="238"/>
      <c r="AE425" s="238"/>
      <c r="AF425" s="238"/>
      <c r="AG425" s="238"/>
      <c r="AH425" s="238"/>
      <c r="AI425" s="238"/>
    </row>
    <row r="426" spans="9:35"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  <c r="U426" s="238"/>
      <c r="V426" s="238"/>
      <c r="W426" s="238"/>
      <c r="X426" s="238"/>
      <c r="Y426" s="238"/>
      <c r="Z426" s="238"/>
      <c r="AA426" s="238"/>
      <c r="AB426" s="238"/>
      <c r="AC426" s="238"/>
      <c r="AD426" s="238"/>
      <c r="AE426" s="238"/>
      <c r="AF426" s="238"/>
      <c r="AG426" s="238"/>
      <c r="AH426" s="238"/>
      <c r="AI426" s="238"/>
    </row>
    <row r="427" spans="9:35"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  <c r="U427" s="238"/>
      <c r="V427" s="238"/>
      <c r="W427" s="238"/>
      <c r="X427" s="238"/>
      <c r="Y427" s="238"/>
      <c r="Z427" s="238"/>
      <c r="AA427" s="238"/>
      <c r="AB427" s="238"/>
      <c r="AC427" s="238"/>
      <c r="AD427" s="238"/>
      <c r="AE427" s="238"/>
      <c r="AF427" s="238"/>
      <c r="AG427" s="238"/>
      <c r="AH427" s="238"/>
      <c r="AI427" s="238"/>
    </row>
    <row r="428" spans="9:35"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  <c r="U428" s="238"/>
      <c r="V428" s="238"/>
      <c r="W428" s="238"/>
      <c r="X428" s="238"/>
      <c r="Y428" s="238"/>
      <c r="Z428" s="238"/>
      <c r="AA428" s="238"/>
      <c r="AB428" s="238"/>
      <c r="AC428" s="238"/>
      <c r="AD428" s="238"/>
      <c r="AE428" s="238"/>
      <c r="AF428" s="238"/>
      <c r="AG428" s="238"/>
      <c r="AH428" s="238"/>
      <c r="AI428" s="238"/>
    </row>
    <row r="429" spans="9:35"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  <c r="U429" s="238"/>
      <c r="V429" s="238"/>
      <c r="W429" s="238"/>
      <c r="X429" s="238"/>
      <c r="Y429" s="238"/>
      <c r="Z429" s="238"/>
      <c r="AA429" s="238"/>
      <c r="AB429" s="238"/>
      <c r="AC429" s="238"/>
      <c r="AD429" s="238"/>
      <c r="AE429" s="238"/>
      <c r="AF429" s="238"/>
      <c r="AG429" s="238"/>
      <c r="AH429" s="238"/>
      <c r="AI429" s="238"/>
    </row>
    <row r="430" spans="9:35"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  <c r="U430" s="238"/>
      <c r="V430" s="238"/>
      <c r="W430" s="238"/>
      <c r="X430" s="238"/>
      <c r="Y430" s="238"/>
      <c r="Z430" s="238"/>
      <c r="AA430" s="238"/>
      <c r="AB430" s="238"/>
      <c r="AC430" s="238"/>
      <c r="AD430" s="238"/>
      <c r="AE430" s="238"/>
      <c r="AF430" s="238"/>
      <c r="AG430" s="238"/>
      <c r="AH430" s="238"/>
      <c r="AI430" s="238"/>
    </row>
    <row r="431" spans="9:35"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  <c r="U431" s="238"/>
      <c r="V431" s="238"/>
      <c r="W431" s="238"/>
      <c r="X431" s="238"/>
      <c r="Y431" s="238"/>
      <c r="Z431" s="238"/>
      <c r="AA431" s="238"/>
      <c r="AB431" s="238"/>
      <c r="AC431" s="238"/>
      <c r="AD431" s="238"/>
      <c r="AE431" s="238"/>
      <c r="AF431" s="238"/>
      <c r="AG431" s="238"/>
      <c r="AH431" s="238"/>
      <c r="AI431" s="238"/>
    </row>
    <row r="432" spans="9:35"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  <c r="U432" s="238"/>
      <c r="V432" s="238"/>
      <c r="W432" s="238"/>
      <c r="X432" s="238"/>
      <c r="Y432" s="238"/>
      <c r="Z432" s="238"/>
      <c r="AA432" s="238"/>
      <c r="AB432" s="238"/>
      <c r="AC432" s="238"/>
      <c r="AD432" s="238"/>
      <c r="AE432" s="238"/>
      <c r="AF432" s="238"/>
      <c r="AG432" s="238"/>
      <c r="AH432" s="238"/>
      <c r="AI432" s="238"/>
    </row>
    <row r="433" spans="9:35"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  <c r="U433" s="238"/>
      <c r="V433" s="238"/>
      <c r="W433" s="238"/>
      <c r="X433" s="238"/>
      <c r="Y433" s="238"/>
      <c r="Z433" s="238"/>
      <c r="AA433" s="238"/>
      <c r="AB433" s="238"/>
      <c r="AC433" s="238"/>
      <c r="AD433" s="238"/>
      <c r="AE433" s="238"/>
      <c r="AF433" s="238"/>
      <c r="AG433" s="238"/>
      <c r="AH433" s="238"/>
      <c r="AI433" s="238"/>
    </row>
    <row r="434" spans="9:35"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  <c r="U434" s="238"/>
      <c r="V434" s="238"/>
      <c r="W434" s="238"/>
      <c r="X434" s="238"/>
      <c r="Y434" s="238"/>
      <c r="Z434" s="238"/>
      <c r="AA434" s="238"/>
      <c r="AB434" s="238"/>
      <c r="AC434" s="238"/>
      <c r="AD434" s="238"/>
      <c r="AE434" s="238"/>
      <c r="AF434" s="238"/>
      <c r="AG434" s="238"/>
      <c r="AH434" s="238"/>
      <c r="AI434" s="238"/>
    </row>
    <row r="435" spans="9:35"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  <c r="U435" s="238"/>
      <c r="V435" s="238"/>
      <c r="W435" s="238"/>
      <c r="X435" s="238"/>
      <c r="Y435" s="238"/>
      <c r="Z435" s="238"/>
      <c r="AA435" s="238"/>
      <c r="AB435" s="238"/>
      <c r="AC435" s="238"/>
      <c r="AD435" s="238"/>
      <c r="AE435" s="238"/>
      <c r="AF435" s="238"/>
      <c r="AG435" s="238"/>
      <c r="AH435" s="238"/>
      <c r="AI435" s="238"/>
    </row>
    <row r="436" spans="9:35"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  <c r="U436" s="238"/>
      <c r="V436" s="238"/>
      <c r="W436" s="238"/>
      <c r="X436" s="238"/>
      <c r="Y436" s="238"/>
      <c r="Z436" s="238"/>
      <c r="AA436" s="238"/>
      <c r="AB436" s="238"/>
      <c r="AC436" s="238"/>
      <c r="AD436" s="238"/>
      <c r="AE436" s="238"/>
      <c r="AF436" s="238"/>
      <c r="AG436" s="238"/>
      <c r="AH436" s="238"/>
      <c r="AI436" s="238"/>
    </row>
    <row r="437" spans="9:35"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  <c r="U437" s="238"/>
      <c r="V437" s="238"/>
      <c r="W437" s="238"/>
      <c r="X437" s="238"/>
      <c r="Y437" s="238"/>
      <c r="Z437" s="238"/>
      <c r="AA437" s="238"/>
      <c r="AB437" s="238"/>
      <c r="AC437" s="238"/>
      <c r="AD437" s="238"/>
      <c r="AE437" s="238"/>
      <c r="AF437" s="238"/>
      <c r="AG437" s="238"/>
      <c r="AH437" s="238"/>
      <c r="AI437" s="238"/>
    </row>
    <row r="438" spans="9:35"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  <c r="U438" s="238"/>
      <c r="V438" s="238"/>
      <c r="W438" s="238"/>
      <c r="X438" s="238"/>
      <c r="Y438" s="238"/>
      <c r="Z438" s="238"/>
      <c r="AA438" s="238"/>
      <c r="AB438" s="238"/>
      <c r="AC438" s="238"/>
      <c r="AD438" s="238"/>
      <c r="AE438" s="238"/>
      <c r="AF438" s="238"/>
      <c r="AG438" s="238"/>
      <c r="AH438" s="238"/>
      <c r="AI438" s="238"/>
    </row>
    <row r="439" spans="9:35"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  <c r="U439" s="238"/>
      <c r="V439" s="238"/>
      <c r="W439" s="238"/>
      <c r="X439" s="238"/>
      <c r="Y439" s="238"/>
      <c r="Z439" s="238"/>
      <c r="AA439" s="238"/>
      <c r="AB439" s="238"/>
      <c r="AC439" s="238"/>
      <c r="AD439" s="238"/>
      <c r="AE439" s="238"/>
      <c r="AF439" s="238"/>
      <c r="AG439" s="238"/>
      <c r="AH439" s="238"/>
      <c r="AI439" s="238"/>
    </row>
    <row r="440" spans="9:35"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  <c r="U440" s="238"/>
      <c r="V440" s="238"/>
      <c r="W440" s="238"/>
      <c r="X440" s="238"/>
      <c r="Y440" s="238"/>
      <c r="Z440" s="238"/>
      <c r="AA440" s="238"/>
      <c r="AB440" s="238"/>
      <c r="AC440" s="238"/>
      <c r="AD440" s="238"/>
      <c r="AE440" s="238"/>
      <c r="AF440" s="238"/>
      <c r="AG440" s="238"/>
      <c r="AH440" s="238"/>
      <c r="AI440" s="238"/>
    </row>
    <row r="441" spans="9:35"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  <c r="U441" s="238"/>
      <c r="V441" s="238"/>
      <c r="W441" s="238"/>
      <c r="X441" s="238"/>
      <c r="Y441" s="238"/>
      <c r="Z441" s="238"/>
      <c r="AA441" s="238"/>
      <c r="AB441" s="238"/>
      <c r="AC441" s="238"/>
      <c r="AD441" s="238"/>
      <c r="AE441" s="238"/>
      <c r="AF441" s="238"/>
      <c r="AG441" s="238"/>
      <c r="AH441" s="238"/>
      <c r="AI441" s="238"/>
    </row>
    <row r="442" spans="9:35"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  <c r="U442" s="238"/>
      <c r="V442" s="238"/>
      <c r="W442" s="238"/>
      <c r="X442" s="238"/>
      <c r="Y442" s="238"/>
      <c r="Z442" s="238"/>
      <c r="AA442" s="238"/>
      <c r="AB442" s="238"/>
      <c r="AC442" s="238"/>
      <c r="AD442" s="238"/>
      <c r="AE442" s="238"/>
      <c r="AF442" s="238"/>
      <c r="AG442" s="238"/>
      <c r="AH442" s="238"/>
      <c r="AI442" s="238"/>
    </row>
    <row r="443" spans="9:35"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8"/>
      <c r="Z443" s="238"/>
      <c r="AA443" s="238"/>
      <c r="AB443" s="238"/>
      <c r="AC443" s="238"/>
      <c r="AD443" s="238"/>
      <c r="AE443" s="238"/>
      <c r="AF443" s="238"/>
      <c r="AG443" s="238"/>
      <c r="AH443" s="238"/>
      <c r="AI443" s="238"/>
    </row>
    <row r="444" spans="9:35"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  <c r="U444" s="238"/>
      <c r="V444" s="23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</row>
    <row r="445" spans="9:35"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  <c r="U445" s="238"/>
      <c r="V445" s="238"/>
      <c r="W445" s="238"/>
      <c r="X445" s="238"/>
      <c r="Y445" s="238"/>
      <c r="Z445" s="238"/>
      <c r="AA445" s="238"/>
      <c r="AB445" s="238"/>
      <c r="AC445" s="238"/>
      <c r="AD445" s="238"/>
      <c r="AE445" s="238"/>
      <c r="AF445" s="238"/>
      <c r="AG445" s="238"/>
      <c r="AH445" s="238"/>
      <c r="AI445" s="238"/>
    </row>
    <row r="446" spans="9:35"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  <c r="U446" s="238"/>
      <c r="V446" s="238"/>
      <c r="W446" s="238"/>
      <c r="X446" s="238"/>
      <c r="Y446" s="238"/>
      <c r="Z446" s="238"/>
      <c r="AA446" s="238"/>
      <c r="AB446" s="238"/>
      <c r="AC446" s="238"/>
      <c r="AD446" s="238"/>
      <c r="AE446" s="238"/>
      <c r="AF446" s="238"/>
      <c r="AG446" s="238"/>
      <c r="AH446" s="238"/>
      <c r="AI446" s="238"/>
    </row>
    <row r="447" spans="9:35"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  <c r="U447" s="238"/>
      <c r="V447" s="238"/>
      <c r="W447" s="238"/>
      <c r="X447" s="238"/>
      <c r="Y447" s="238"/>
      <c r="Z447" s="238"/>
      <c r="AA447" s="238"/>
      <c r="AB447" s="238"/>
      <c r="AC447" s="238"/>
      <c r="AD447" s="238"/>
      <c r="AE447" s="238"/>
      <c r="AF447" s="238"/>
      <c r="AG447" s="238"/>
      <c r="AH447" s="238"/>
      <c r="AI447" s="238"/>
    </row>
    <row r="448" spans="9:35"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  <c r="U448" s="238"/>
      <c r="V448" s="238"/>
      <c r="W448" s="238"/>
      <c r="X448" s="238"/>
      <c r="Y448" s="238"/>
      <c r="Z448" s="238"/>
      <c r="AA448" s="238"/>
      <c r="AB448" s="238"/>
      <c r="AC448" s="238"/>
      <c r="AD448" s="238"/>
      <c r="AE448" s="238"/>
      <c r="AF448" s="238"/>
      <c r="AG448" s="238"/>
      <c r="AH448" s="238"/>
      <c r="AI448" s="238"/>
    </row>
    <row r="449" spans="9:35"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  <c r="U449" s="238"/>
      <c r="V449" s="238"/>
      <c r="W449" s="238"/>
      <c r="X449" s="238"/>
      <c r="Y449" s="238"/>
      <c r="Z449" s="238"/>
      <c r="AA449" s="238"/>
      <c r="AB449" s="238"/>
      <c r="AC449" s="238"/>
      <c r="AD449" s="238"/>
      <c r="AE449" s="238"/>
      <c r="AF449" s="238"/>
      <c r="AG449" s="238"/>
      <c r="AH449" s="238"/>
      <c r="AI449" s="238"/>
    </row>
    <row r="450" spans="9:35"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  <c r="U450" s="238"/>
      <c r="V450" s="238"/>
      <c r="W450" s="238"/>
      <c r="X450" s="238"/>
      <c r="Y450" s="238"/>
      <c r="Z450" s="238"/>
      <c r="AA450" s="238"/>
      <c r="AB450" s="238"/>
      <c r="AC450" s="238"/>
      <c r="AD450" s="238"/>
      <c r="AE450" s="238"/>
      <c r="AF450" s="238"/>
      <c r="AG450" s="238"/>
      <c r="AH450" s="238"/>
      <c r="AI450" s="238"/>
    </row>
    <row r="451" spans="9:35"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  <c r="U451" s="238"/>
      <c r="V451" s="238"/>
      <c r="W451" s="238"/>
      <c r="X451" s="238"/>
      <c r="Y451" s="238"/>
      <c r="Z451" s="238"/>
      <c r="AA451" s="238"/>
      <c r="AB451" s="238"/>
      <c r="AC451" s="238"/>
      <c r="AD451" s="238"/>
      <c r="AE451" s="238"/>
      <c r="AF451" s="238"/>
      <c r="AG451" s="238"/>
      <c r="AH451" s="238"/>
      <c r="AI451" s="238"/>
    </row>
    <row r="452" spans="9:35"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  <c r="U452" s="238"/>
      <c r="V452" s="238"/>
      <c r="W452" s="238"/>
      <c r="X452" s="238"/>
      <c r="Y452" s="238"/>
      <c r="Z452" s="238"/>
      <c r="AA452" s="238"/>
      <c r="AB452" s="238"/>
      <c r="AC452" s="238"/>
      <c r="AD452" s="238"/>
      <c r="AE452" s="238"/>
      <c r="AF452" s="238"/>
      <c r="AG452" s="238"/>
      <c r="AH452" s="238"/>
      <c r="AI452" s="238"/>
    </row>
    <row r="453" spans="9:35"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  <c r="U453" s="238"/>
      <c r="V453" s="238"/>
      <c r="W453" s="238"/>
      <c r="X453" s="238"/>
      <c r="Y453" s="238"/>
      <c r="Z453" s="238"/>
      <c r="AA453" s="238"/>
      <c r="AB453" s="238"/>
      <c r="AC453" s="238"/>
      <c r="AD453" s="238"/>
      <c r="AE453" s="238"/>
      <c r="AF453" s="238"/>
      <c r="AG453" s="238"/>
      <c r="AH453" s="238"/>
      <c r="AI453" s="238"/>
    </row>
    <row r="454" spans="9:35"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  <c r="U454" s="238"/>
      <c r="V454" s="238"/>
      <c r="W454" s="238"/>
      <c r="X454" s="238"/>
      <c r="Y454" s="238"/>
      <c r="Z454" s="238"/>
      <c r="AA454" s="238"/>
      <c r="AB454" s="238"/>
      <c r="AC454" s="238"/>
      <c r="AD454" s="238"/>
      <c r="AE454" s="238"/>
      <c r="AF454" s="238"/>
      <c r="AG454" s="238"/>
      <c r="AH454" s="238"/>
      <c r="AI454" s="238"/>
    </row>
    <row r="455" spans="9:35"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  <c r="U455" s="238"/>
      <c r="V455" s="238"/>
      <c r="W455" s="238"/>
      <c r="X455" s="238"/>
      <c r="Y455" s="238"/>
      <c r="Z455" s="238"/>
      <c r="AA455" s="238"/>
      <c r="AB455" s="238"/>
      <c r="AC455" s="238"/>
      <c r="AD455" s="238"/>
      <c r="AE455" s="238"/>
      <c r="AF455" s="238"/>
      <c r="AG455" s="238"/>
      <c r="AH455" s="238"/>
      <c r="AI455" s="238"/>
    </row>
    <row r="456" spans="9:35"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  <c r="U456" s="238"/>
      <c r="V456" s="238"/>
      <c r="W456" s="238"/>
      <c r="X456" s="238"/>
      <c r="Y456" s="238"/>
      <c r="Z456" s="238"/>
      <c r="AA456" s="238"/>
      <c r="AB456" s="238"/>
      <c r="AC456" s="238"/>
      <c r="AD456" s="238"/>
      <c r="AE456" s="238"/>
      <c r="AF456" s="238"/>
      <c r="AG456" s="238"/>
      <c r="AH456" s="238"/>
      <c r="AI456" s="238"/>
    </row>
    <row r="457" spans="9:35"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  <c r="U457" s="238"/>
      <c r="V457" s="238"/>
      <c r="W457" s="238"/>
      <c r="X457" s="238"/>
      <c r="Y457" s="238"/>
      <c r="Z457" s="238"/>
      <c r="AA457" s="238"/>
      <c r="AB457" s="238"/>
      <c r="AC457" s="238"/>
      <c r="AD457" s="238"/>
      <c r="AE457" s="238"/>
      <c r="AF457" s="238"/>
      <c r="AG457" s="238"/>
      <c r="AH457" s="238"/>
      <c r="AI457" s="238"/>
    </row>
    <row r="458" spans="9:35"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  <c r="U458" s="238"/>
      <c r="V458" s="238"/>
      <c r="W458" s="238"/>
      <c r="X458" s="238"/>
      <c r="Y458" s="238"/>
      <c r="Z458" s="238"/>
      <c r="AA458" s="238"/>
      <c r="AB458" s="238"/>
      <c r="AC458" s="238"/>
      <c r="AD458" s="238"/>
      <c r="AE458" s="238"/>
      <c r="AF458" s="238"/>
      <c r="AG458" s="238"/>
      <c r="AH458" s="238"/>
      <c r="AI458" s="238"/>
    </row>
    <row r="459" spans="9:35"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  <c r="U459" s="238"/>
      <c r="V459" s="238"/>
      <c r="W459" s="238"/>
      <c r="X459" s="238"/>
      <c r="Y459" s="238"/>
      <c r="Z459" s="238"/>
      <c r="AA459" s="238"/>
      <c r="AB459" s="238"/>
      <c r="AC459" s="238"/>
      <c r="AD459" s="238"/>
      <c r="AE459" s="238"/>
      <c r="AF459" s="238"/>
      <c r="AG459" s="238"/>
      <c r="AH459" s="238"/>
      <c r="AI459" s="238"/>
    </row>
    <row r="460" spans="9:35"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  <c r="U460" s="238"/>
      <c r="V460" s="238"/>
      <c r="W460" s="238"/>
      <c r="X460" s="238"/>
      <c r="Y460" s="238"/>
      <c r="Z460" s="238"/>
      <c r="AA460" s="238"/>
      <c r="AB460" s="238"/>
      <c r="AC460" s="238"/>
      <c r="AD460" s="238"/>
      <c r="AE460" s="238"/>
      <c r="AF460" s="238"/>
      <c r="AG460" s="238"/>
      <c r="AH460" s="238"/>
      <c r="AI460" s="238"/>
    </row>
    <row r="461" spans="9:35"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  <c r="U461" s="238"/>
      <c r="V461" s="238"/>
      <c r="W461" s="238"/>
      <c r="X461" s="238"/>
      <c r="Y461" s="238"/>
      <c r="Z461" s="238"/>
      <c r="AA461" s="238"/>
      <c r="AB461" s="238"/>
      <c r="AC461" s="238"/>
      <c r="AD461" s="238"/>
      <c r="AE461" s="238"/>
      <c r="AF461" s="238"/>
      <c r="AG461" s="238"/>
      <c r="AH461" s="238"/>
      <c r="AI461" s="238"/>
    </row>
    <row r="462" spans="9:35"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  <c r="U462" s="238"/>
      <c r="V462" s="238"/>
      <c r="W462" s="238"/>
      <c r="X462" s="238"/>
      <c r="Y462" s="238"/>
      <c r="Z462" s="238"/>
      <c r="AA462" s="238"/>
      <c r="AB462" s="238"/>
      <c r="AC462" s="238"/>
      <c r="AD462" s="238"/>
      <c r="AE462" s="238"/>
      <c r="AF462" s="238"/>
      <c r="AG462" s="238"/>
      <c r="AH462" s="238"/>
      <c r="AI462" s="238"/>
    </row>
    <row r="463" spans="9:35"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  <c r="U463" s="238"/>
      <c r="V463" s="238"/>
      <c r="W463" s="238"/>
      <c r="X463" s="238"/>
      <c r="Y463" s="238"/>
      <c r="Z463" s="238"/>
      <c r="AA463" s="238"/>
      <c r="AB463" s="238"/>
      <c r="AC463" s="238"/>
      <c r="AD463" s="238"/>
      <c r="AE463" s="238"/>
      <c r="AF463" s="238"/>
      <c r="AG463" s="238"/>
      <c r="AH463" s="238"/>
      <c r="AI463" s="238"/>
    </row>
    <row r="464" spans="9:35"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  <c r="U464" s="238"/>
      <c r="V464" s="238"/>
      <c r="W464" s="238"/>
      <c r="X464" s="238"/>
      <c r="Y464" s="238"/>
      <c r="Z464" s="238"/>
      <c r="AA464" s="238"/>
      <c r="AB464" s="238"/>
      <c r="AC464" s="238"/>
      <c r="AD464" s="238"/>
      <c r="AE464" s="238"/>
      <c r="AF464" s="238"/>
      <c r="AG464" s="238"/>
      <c r="AH464" s="238"/>
      <c r="AI464" s="238"/>
    </row>
    <row r="465" spans="9:35"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  <c r="U465" s="238"/>
      <c r="V465" s="238"/>
      <c r="W465" s="238"/>
      <c r="X465" s="238"/>
      <c r="Y465" s="238"/>
      <c r="Z465" s="238"/>
      <c r="AA465" s="238"/>
      <c r="AB465" s="238"/>
      <c r="AC465" s="238"/>
      <c r="AD465" s="238"/>
      <c r="AE465" s="238"/>
      <c r="AF465" s="238"/>
      <c r="AG465" s="238"/>
      <c r="AH465" s="238"/>
      <c r="AI465" s="238"/>
    </row>
    <row r="466" spans="9:35"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  <c r="U466" s="238"/>
      <c r="V466" s="238"/>
      <c r="W466" s="238"/>
      <c r="X466" s="238"/>
      <c r="Y466" s="238"/>
      <c r="Z466" s="238"/>
      <c r="AA466" s="238"/>
      <c r="AB466" s="238"/>
      <c r="AC466" s="238"/>
      <c r="AD466" s="238"/>
      <c r="AE466" s="238"/>
      <c r="AF466" s="238"/>
      <c r="AG466" s="238"/>
      <c r="AH466" s="238"/>
      <c r="AI466" s="238"/>
    </row>
    <row r="467" spans="9:35"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  <c r="U467" s="238"/>
      <c r="V467" s="238"/>
      <c r="W467" s="238"/>
      <c r="X467" s="238"/>
      <c r="Y467" s="238"/>
      <c r="Z467" s="238"/>
      <c r="AA467" s="238"/>
      <c r="AB467" s="238"/>
      <c r="AC467" s="238"/>
      <c r="AD467" s="238"/>
      <c r="AE467" s="238"/>
      <c r="AF467" s="238"/>
      <c r="AG467" s="238"/>
      <c r="AH467" s="238"/>
      <c r="AI467" s="238"/>
    </row>
    <row r="468" spans="9:35"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  <c r="U468" s="238"/>
      <c r="V468" s="238"/>
      <c r="W468" s="238"/>
      <c r="X468" s="238"/>
      <c r="Y468" s="238"/>
      <c r="Z468" s="238"/>
      <c r="AA468" s="238"/>
      <c r="AB468" s="238"/>
      <c r="AC468" s="238"/>
      <c r="AD468" s="238"/>
      <c r="AE468" s="238"/>
      <c r="AF468" s="238"/>
      <c r="AG468" s="238"/>
      <c r="AH468" s="238"/>
      <c r="AI468" s="238"/>
    </row>
    <row r="469" spans="9:35"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  <c r="U469" s="238"/>
      <c r="V469" s="238"/>
      <c r="W469" s="238"/>
      <c r="X469" s="238"/>
      <c r="Y469" s="238"/>
      <c r="Z469" s="238"/>
      <c r="AA469" s="238"/>
      <c r="AB469" s="238"/>
      <c r="AC469" s="238"/>
      <c r="AD469" s="238"/>
      <c r="AE469" s="238"/>
      <c r="AF469" s="238"/>
      <c r="AG469" s="238"/>
      <c r="AH469" s="238"/>
      <c r="AI469" s="238"/>
    </row>
    <row r="470" spans="9:35"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  <c r="U470" s="238"/>
      <c r="V470" s="238"/>
      <c r="W470" s="238"/>
      <c r="X470" s="238"/>
      <c r="Y470" s="238"/>
      <c r="Z470" s="238"/>
      <c r="AA470" s="238"/>
      <c r="AB470" s="238"/>
      <c r="AC470" s="238"/>
      <c r="AD470" s="238"/>
      <c r="AE470" s="238"/>
      <c r="AF470" s="238"/>
      <c r="AG470" s="238"/>
      <c r="AH470" s="238"/>
      <c r="AI470" s="238"/>
    </row>
    <row r="471" spans="9:35"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  <c r="U471" s="238"/>
      <c r="V471" s="238"/>
      <c r="W471" s="238"/>
      <c r="X471" s="238"/>
      <c r="Y471" s="238"/>
      <c r="Z471" s="238"/>
      <c r="AA471" s="238"/>
      <c r="AB471" s="238"/>
      <c r="AC471" s="238"/>
      <c r="AD471" s="238"/>
      <c r="AE471" s="238"/>
      <c r="AF471" s="238"/>
      <c r="AG471" s="238"/>
      <c r="AH471" s="238"/>
      <c r="AI471" s="238"/>
    </row>
    <row r="472" spans="9:35"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  <c r="U472" s="238"/>
      <c r="V472" s="238"/>
      <c r="W472" s="238"/>
      <c r="X472" s="238"/>
      <c r="Y472" s="238"/>
      <c r="Z472" s="238"/>
      <c r="AA472" s="238"/>
      <c r="AB472" s="238"/>
      <c r="AC472" s="238"/>
      <c r="AD472" s="238"/>
      <c r="AE472" s="238"/>
      <c r="AF472" s="238"/>
      <c r="AG472" s="238"/>
      <c r="AH472" s="238"/>
      <c r="AI472" s="238"/>
    </row>
    <row r="473" spans="9:35"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  <c r="U473" s="238"/>
      <c r="V473" s="238"/>
      <c r="W473" s="238"/>
      <c r="X473" s="238"/>
      <c r="Y473" s="238"/>
      <c r="Z473" s="238"/>
      <c r="AA473" s="238"/>
      <c r="AB473" s="238"/>
      <c r="AC473" s="238"/>
      <c r="AD473" s="238"/>
      <c r="AE473" s="238"/>
      <c r="AF473" s="238"/>
      <c r="AG473" s="238"/>
      <c r="AH473" s="238"/>
      <c r="AI473" s="238"/>
    </row>
    <row r="474" spans="9:35"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  <c r="U474" s="238"/>
      <c r="V474" s="238"/>
      <c r="W474" s="238"/>
      <c r="X474" s="238"/>
      <c r="Y474" s="238"/>
      <c r="Z474" s="238"/>
      <c r="AA474" s="238"/>
      <c r="AB474" s="238"/>
      <c r="AC474" s="238"/>
      <c r="AD474" s="238"/>
      <c r="AE474" s="238"/>
      <c r="AF474" s="238"/>
      <c r="AG474" s="238"/>
      <c r="AH474" s="238"/>
      <c r="AI474" s="238"/>
    </row>
    <row r="475" spans="9:35"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  <c r="U475" s="238"/>
      <c r="V475" s="238"/>
      <c r="W475" s="238"/>
      <c r="X475" s="238"/>
      <c r="Y475" s="238"/>
      <c r="Z475" s="238"/>
      <c r="AA475" s="238"/>
      <c r="AB475" s="238"/>
      <c r="AC475" s="238"/>
      <c r="AD475" s="238"/>
      <c r="AE475" s="238"/>
      <c r="AF475" s="238"/>
      <c r="AG475" s="238"/>
      <c r="AH475" s="238"/>
      <c r="AI475" s="238"/>
    </row>
    <row r="476" spans="9:35"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  <c r="U476" s="238"/>
      <c r="V476" s="238"/>
      <c r="W476" s="238"/>
      <c r="X476" s="238"/>
      <c r="Y476" s="238"/>
      <c r="Z476" s="238"/>
      <c r="AA476" s="238"/>
      <c r="AB476" s="238"/>
      <c r="AC476" s="238"/>
      <c r="AD476" s="238"/>
      <c r="AE476" s="238"/>
      <c r="AF476" s="238"/>
      <c r="AG476" s="238"/>
      <c r="AH476" s="238"/>
      <c r="AI476" s="238"/>
    </row>
    <row r="477" spans="9:35"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  <c r="U477" s="238"/>
      <c r="V477" s="238"/>
      <c r="W477" s="238"/>
      <c r="X477" s="238"/>
      <c r="Y477" s="238"/>
      <c r="Z477" s="238"/>
      <c r="AA477" s="238"/>
      <c r="AB477" s="238"/>
      <c r="AC477" s="238"/>
      <c r="AD477" s="238"/>
      <c r="AE477" s="238"/>
      <c r="AF477" s="238"/>
      <c r="AG477" s="238"/>
      <c r="AH477" s="238"/>
      <c r="AI477" s="238"/>
    </row>
    <row r="478" spans="9:35"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  <c r="U478" s="238"/>
      <c r="V478" s="238"/>
      <c r="W478" s="238"/>
      <c r="X478" s="238"/>
      <c r="Y478" s="238"/>
      <c r="Z478" s="238"/>
      <c r="AA478" s="238"/>
      <c r="AB478" s="238"/>
      <c r="AC478" s="238"/>
      <c r="AD478" s="238"/>
      <c r="AE478" s="238"/>
      <c r="AF478" s="238"/>
      <c r="AG478" s="238"/>
      <c r="AH478" s="238"/>
      <c r="AI478" s="238"/>
    </row>
    <row r="479" spans="9:35"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  <c r="U479" s="238"/>
      <c r="V479" s="238"/>
      <c r="W479" s="238"/>
      <c r="X479" s="238"/>
      <c r="Y479" s="238"/>
      <c r="Z479" s="238"/>
      <c r="AA479" s="238"/>
      <c r="AB479" s="238"/>
      <c r="AC479" s="238"/>
      <c r="AD479" s="238"/>
      <c r="AE479" s="238"/>
      <c r="AF479" s="238"/>
      <c r="AG479" s="238"/>
      <c r="AH479" s="238"/>
      <c r="AI479" s="238"/>
    </row>
    <row r="480" spans="9:35"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  <c r="U480" s="238"/>
      <c r="V480" s="238"/>
      <c r="W480" s="238"/>
      <c r="X480" s="238"/>
      <c r="Y480" s="238"/>
      <c r="Z480" s="238"/>
      <c r="AA480" s="238"/>
      <c r="AB480" s="238"/>
      <c r="AC480" s="238"/>
      <c r="AD480" s="238"/>
      <c r="AE480" s="238"/>
      <c r="AF480" s="238"/>
      <c r="AG480" s="238"/>
      <c r="AH480" s="238"/>
      <c r="AI480" s="238"/>
    </row>
    <row r="481" spans="9:35"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  <c r="U481" s="238"/>
      <c r="V481" s="238"/>
      <c r="W481" s="238"/>
      <c r="X481" s="238"/>
      <c r="Y481" s="238"/>
      <c r="Z481" s="238"/>
      <c r="AA481" s="238"/>
      <c r="AB481" s="238"/>
      <c r="AC481" s="238"/>
      <c r="AD481" s="238"/>
      <c r="AE481" s="238"/>
      <c r="AF481" s="238"/>
      <c r="AG481" s="238"/>
      <c r="AH481" s="238"/>
      <c r="AI481" s="238"/>
    </row>
    <row r="482" spans="9:35"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  <c r="U482" s="238"/>
      <c r="V482" s="238"/>
      <c r="W482" s="238"/>
      <c r="X482" s="238"/>
      <c r="Y482" s="238"/>
      <c r="Z482" s="238"/>
      <c r="AA482" s="238"/>
      <c r="AB482" s="238"/>
      <c r="AC482" s="238"/>
      <c r="AD482" s="238"/>
      <c r="AE482" s="238"/>
      <c r="AF482" s="238"/>
      <c r="AG482" s="238"/>
      <c r="AH482" s="238"/>
      <c r="AI482" s="238"/>
    </row>
    <row r="483" spans="9:35"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  <c r="U483" s="238"/>
      <c r="V483" s="238"/>
      <c r="W483" s="238"/>
      <c r="X483" s="238"/>
      <c r="Y483" s="238"/>
      <c r="Z483" s="238"/>
      <c r="AA483" s="238"/>
      <c r="AB483" s="238"/>
      <c r="AC483" s="238"/>
      <c r="AD483" s="238"/>
      <c r="AE483" s="238"/>
      <c r="AF483" s="238"/>
      <c r="AG483" s="238"/>
      <c r="AH483" s="238"/>
      <c r="AI483" s="238"/>
    </row>
    <row r="484" spans="9:35"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  <c r="U484" s="238"/>
      <c r="V484" s="238"/>
      <c r="W484" s="238"/>
      <c r="X484" s="238"/>
      <c r="Y484" s="238"/>
      <c r="Z484" s="238"/>
      <c r="AA484" s="238"/>
      <c r="AB484" s="238"/>
      <c r="AC484" s="238"/>
      <c r="AD484" s="238"/>
      <c r="AE484" s="238"/>
      <c r="AF484" s="238"/>
      <c r="AG484" s="238"/>
      <c r="AH484" s="238"/>
      <c r="AI484" s="238"/>
    </row>
    <row r="485" spans="9:35"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  <c r="U485" s="238"/>
      <c r="V485" s="238"/>
      <c r="W485" s="238"/>
      <c r="X485" s="238"/>
      <c r="Y485" s="238"/>
      <c r="Z485" s="238"/>
      <c r="AA485" s="238"/>
      <c r="AB485" s="238"/>
      <c r="AC485" s="238"/>
      <c r="AD485" s="238"/>
      <c r="AE485" s="238"/>
      <c r="AF485" s="238"/>
      <c r="AG485" s="238"/>
      <c r="AH485" s="238"/>
      <c r="AI485" s="238"/>
    </row>
    <row r="486" spans="9:35"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  <c r="U486" s="238"/>
      <c r="V486" s="238"/>
      <c r="W486" s="238"/>
      <c r="X486" s="238"/>
      <c r="Y486" s="238"/>
      <c r="Z486" s="238"/>
      <c r="AA486" s="238"/>
      <c r="AB486" s="238"/>
      <c r="AC486" s="238"/>
      <c r="AD486" s="238"/>
      <c r="AE486" s="238"/>
      <c r="AF486" s="238"/>
      <c r="AG486" s="238"/>
      <c r="AH486" s="238"/>
      <c r="AI486" s="238"/>
    </row>
    <row r="487" spans="9:35"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  <c r="U487" s="238"/>
      <c r="V487" s="238"/>
      <c r="W487" s="238"/>
      <c r="X487" s="238"/>
      <c r="Y487" s="238"/>
      <c r="Z487" s="238"/>
      <c r="AA487" s="238"/>
      <c r="AB487" s="238"/>
      <c r="AC487" s="238"/>
      <c r="AD487" s="238"/>
      <c r="AE487" s="238"/>
      <c r="AF487" s="238"/>
      <c r="AG487" s="238"/>
      <c r="AH487" s="238"/>
      <c r="AI487" s="238"/>
    </row>
    <row r="488" spans="9:35"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  <c r="U488" s="238"/>
      <c r="V488" s="238"/>
      <c r="W488" s="238"/>
      <c r="X488" s="238"/>
      <c r="Y488" s="238"/>
      <c r="Z488" s="238"/>
      <c r="AA488" s="238"/>
      <c r="AB488" s="238"/>
      <c r="AC488" s="238"/>
      <c r="AD488" s="238"/>
      <c r="AE488" s="238"/>
      <c r="AF488" s="238"/>
      <c r="AG488" s="238"/>
      <c r="AH488" s="238"/>
      <c r="AI488" s="238"/>
    </row>
    <row r="489" spans="9:35"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  <c r="U489" s="238"/>
      <c r="V489" s="238"/>
      <c r="W489" s="238"/>
      <c r="X489" s="238"/>
      <c r="Y489" s="238"/>
      <c r="Z489" s="238"/>
      <c r="AA489" s="238"/>
      <c r="AB489" s="238"/>
      <c r="AC489" s="238"/>
      <c r="AD489" s="238"/>
      <c r="AE489" s="238"/>
      <c r="AF489" s="238"/>
      <c r="AG489" s="238"/>
      <c r="AH489" s="238"/>
      <c r="AI489" s="238"/>
    </row>
    <row r="490" spans="9:35"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  <c r="U490" s="238"/>
      <c r="V490" s="238"/>
      <c r="W490" s="238"/>
      <c r="X490" s="238"/>
      <c r="Y490" s="238"/>
      <c r="Z490" s="238"/>
      <c r="AA490" s="238"/>
      <c r="AB490" s="238"/>
      <c r="AC490" s="238"/>
      <c r="AD490" s="238"/>
      <c r="AE490" s="238"/>
      <c r="AF490" s="238"/>
      <c r="AG490" s="238"/>
      <c r="AH490" s="238"/>
      <c r="AI490" s="238"/>
    </row>
    <row r="491" spans="9:35"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  <c r="U491" s="238"/>
      <c r="V491" s="238"/>
      <c r="W491" s="238"/>
      <c r="X491" s="238"/>
      <c r="Y491" s="238"/>
      <c r="Z491" s="238"/>
      <c r="AA491" s="238"/>
      <c r="AB491" s="238"/>
      <c r="AC491" s="238"/>
      <c r="AD491" s="238"/>
      <c r="AE491" s="238"/>
      <c r="AF491" s="238"/>
      <c r="AG491" s="238"/>
      <c r="AH491" s="238"/>
      <c r="AI491" s="238"/>
    </row>
    <row r="492" spans="9:35"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  <c r="U492" s="238"/>
      <c r="V492" s="238"/>
      <c r="W492" s="238"/>
      <c r="X492" s="238"/>
      <c r="Y492" s="238"/>
      <c r="Z492" s="238"/>
      <c r="AA492" s="238"/>
      <c r="AB492" s="238"/>
      <c r="AC492" s="238"/>
      <c r="AD492" s="238"/>
      <c r="AE492" s="238"/>
      <c r="AF492" s="238"/>
      <c r="AG492" s="238"/>
      <c r="AH492" s="238"/>
      <c r="AI492" s="238"/>
    </row>
    <row r="493" spans="9:35"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  <c r="U493" s="238"/>
      <c r="V493" s="238"/>
      <c r="W493" s="238"/>
      <c r="X493" s="238"/>
      <c r="Y493" s="238"/>
      <c r="Z493" s="238"/>
      <c r="AA493" s="238"/>
      <c r="AB493" s="238"/>
      <c r="AC493" s="238"/>
      <c r="AD493" s="238"/>
      <c r="AE493" s="238"/>
      <c r="AF493" s="238"/>
      <c r="AG493" s="238"/>
      <c r="AH493" s="238"/>
      <c r="AI493" s="238"/>
    </row>
    <row r="494" spans="9:35"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  <c r="U494" s="238"/>
      <c r="V494" s="238"/>
      <c r="W494" s="238"/>
      <c r="X494" s="238"/>
      <c r="Y494" s="238"/>
      <c r="Z494" s="238"/>
      <c r="AA494" s="238"/>
      <c r="AB494" s="238"/>
      <c r="AC494" s="238"/>
      <c r="AD494" s="238"/>
      <c r="AE494" s="238"/>
      <c r="AF494" s="238"/>
      <c r="AG494" s="238"/>
      <c r="AH494" s="238"/>
      <c r="AI494" s="238"/>
    </row>
    <row r="495" spans="9:35"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  <c r="U495" s="238"/>
      <c r="V495" s="238"/>
      <c r="W495" s="238"/>
      <c r="X495" s="238"/>
      <c r="Y495" s="238"/>
      <c r="Z495" s="238"/>
      <c r="AA495" s="238"/>
      <c r="AB495" s="238"/>
      <c r="AC495" s="238"/>
      <c r="AD495" s="238"/>
      <c r="AE495" s="238"/>
      <c r="AF495" s="238"/>
      <c r="AG495" s="238"/>
      <c r="AH495" s="238"/>
      <c r="AI495" s="238"/>
    </row>
    <row r="496" spans="9:35"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  <c r="U496" s="238"/>
      <c r="V496" s="238"/>
      <c r="W496" s="238"/>
      <c r="X496" s="238"/>
      <c r="Y496" s="238"/>
      <c r="Z496" s="238"/>
      <c r="AA496" s="238"/>
      <c r="AB496" s="238"/>
      <c r="AC496" s="238"/>
      <c r="AD496" s="238"/>
      <c r="AE496" s="238"/>
      <c r="AF496" s="238"/>
      <c r="AG496" s="238"/>
      <c r="AH496" s="238"/>
      <c r="AI496" s="238"/>
    </row>
    <row r="497" spans="9:35"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  <c r="U497" s="238"/>
      <c r="V497" s="238"/>
      <c r="W497" s="238"/>
      <c r="X497" s="238"/>
      <c r="Y497" s="238"/>
      <c r="Z497" s="238"/>
      <c r="AA497" s="238"/>
      <c r="AB497" s="238"/>
      <c r="AC497" s="238"/>
      <c r="AD497" s="238"/>
      <c r="AE497" s="238"/>
      <c r="AF497" s="238"/>
      <c r="AG497" s="238"/>
      <c r="AH497" s="238"/>
      <c r="AI497" s="238"/>
    </row>
    <row r="498" spans="9:35"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  <c r="U498" s="238"/>
      <c r="V498" s="238"/>
      <c r="W498" s="238"/>
      <c r="X498" s="238"/>
      <c r="Y498" s="238"/>
      <c r="Z498" s="238"/>
      <c r="AA498" s="238"/>
      <c r="AB498" s="238"/>
      <c r="AC498" s="238"/>
      <c r="AD498" s="238"/>
      <c r="AE498" s="238"/>
      <c r="AF498" s="238"/>
      <c r="AG498" s="238"/>
      <c r="AH498" s="238"/>
      <c r="AI498" s="238"/>
    </row>
    <row r="499" spans="9:35"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  <c r="U499" s="238"/>
      <c r="V499" s="238"/>
      <c r="W499" s="238"/>
      <c r="X499" s="238"/>
      <c r="Y499" s="238"/>
      <c r="Z499" s="238"/>
      <c r="AA499" s="238"/>
      <c r="AB499" s="238"/>
      <c r="AC499" s="238"/>
      <c r="AD499" s="238"/>
      <c r="AE499" s="238"/>
      <c r="AF499" s="238"/>
      <c r="AG499" s="238"/>
      <c r="AH499" s="238"/>
      <c r="AI499" s="238"/>
    </row>
    <row r="500" spans="9:35"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  <c r="U500" s="238"/>
      <c r="V500" s="238"/>
      <c r="W500" s="238"/>
      <c r="X500" s="238"/>
      <c r="Y500" s="238"/>
      <c r="Z500" s="238"/>
      <c r="AA500" s="238"/>
      <c r="AB500" s="238"/>
      <c r="AC500" s="238"/>
      <c r="AD500" s="238"/>
      <c r="AE500" s="238"/>
      <c r="AF500" s="238"/>
      <c r="AG500" s="238"/>
      <c r="AH500" s="238"/>
      <c r="AI500" s="238"/>
    </row>
    <row r="501" spans="9:35"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  <c r="U501" s="238"/>
      <c r="V501" s="238"/>
      <c r="W501" s="238"/>
      <c r="X501" s="238"/>
      <c r="Y501" s="238"/>
      <c r="Z501" s="238"/>
      <c r="AA501" s="238"/>
      <c r="AB501" s="238"/>
      <c r="AC501" s="238"/>
      <c r="AD501" s="238"/>
      <c r="AE501" s="238"/>
      <c r="AF501" s="238"/>
      <c r="AG501" s="238"/>
      <c r="AH501" s="238"/>
      <c r="AI501" s="238"/>
    </row>
    <row r="502" spans="9:35"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  <c r="U502" s="238"/>
      <c r="V502" s="238"/>
      <c r="W502" s="238"/>
      <c r="X502" s="238"/>
      <c r="Y502" s="238"/>
      <c r="Z502" s="238"/>
      <c r="AA502" s="238"/>
      <c r="AB502" s="238"/>
      <c r="AC502" s="238"/>
      <c r="AD502" s="238"/>
      <c r="AE502" s="238"/>
      <c r="AF502" s="238"/>
      <c r="AG502" s="238"/>
      <c r="AH502" s="238"/>
      <c r="AI502" s="238"/>
    </row>
    <row r="503" spans="9:35"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  <c r="U503" s="238"/>
      <c r="V503" s="238"/>
      <c r="W503" s="238"/>
      <c r="X503" s="238"/>
      <c r="Y503" s="238"/>
      <c r="Z503" s="238"/>
      <c r="AA503" s="238"/>
      <c r="AB503" s="238"/>
      <c r="AC503" s="238"/>
      <c r="AD503" s="238"/>
      <c r="AE503" s="238"/>
      <c r="AF503" s="238"/>
      <c r="AG503" s="238"/>
      <c r="AH503" s="238"/>
      <c r="AI503" s="238"/>
    </row>
    <row r="504" spans="9:35"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  <c r="U504" s="238"/>
      <c r="V504" s="238"/>
      <c r="W504" s="238"/>
      <c r="X504" s="238"/>
      <c r="Y504" s="238"/>
      <c r="Z504" s="238"/>
      <c r="AA504" s="238"/>
      <c r="AB504" s="238"/>
      <c r="AC504" s="238"/>
      <c r="AD504" s="238"/>
      <c r="AE504" s="238"/>
      <c r="AF504" s="238"/>
      <c r="AG504" s="238"/>
      <c r="AH504" s="238"/>
      <c r="AI504" s="238"/>
    </row>
    <row r="505" spans="9:35"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  <c r="U505" s="238"/>
      <c r="V505" s="238"/>
      <c r="W505" s="238"/>
      <c r="X505" s="238"/>
      <c r="Y505" s="238"/>
      <c r="Z505" s="238"/>
      <c r="AA505" s="238"/>
      <c r="AB505" s="238"/>
      <c r="AC505" s="238"/>
      <c r="AD505" s="238"/>
      <c r="AE505" s="238"/>
      <c r="AF505" s="238"/>
      <c r="AG505" s="238"/>
      <c r="AH505" s="238"/>
      <c r="AI505" s="238"/>
    </row>
    <row r="506" spans="9:35"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  <c r="U506" s="238"/>
      <c r="V506" s="238"/>
      <c r="W506" s="238"/>
      <c r="X506" s="238"/>
      <c r="Y506" s="238"/>
      <c r="Z506" s="238"/>
      <c r="AA506" s="238"/>
      <c r="AB506" s="238"/>
      <c r="AC506" s="238"/>
      <c r="AD506" s="238"/>
      <c r="AE506" s="238"/>
      <c r="AF506" s="238"/>
      <c r="AG506" s="238"/>
      <c r="AH506" s="238"/>
      <c r="AI506" s="238"/>
    </row>
    <row r="507" spans="9:35"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  <c r="U507" s="238"/>
      <c r="V507" s="238"/>
      <c r="W507" s="238"/>
      <c r="X507" s="238"/>
      <c r="Y507" s="238"/>
      <c r="Z507" s="238"/>
      <c r="AA507" s="238"/>
      <c r="AB507" s="238"/>
      <c r="AC507" s="238"/>
      <c r="AD507" s="238"/>
      <c r="AE507" s="238"/>
      <c r="AF507" s="238"/>
      <c r="AG507" s="238"/>
      <c r="AH507" s="238"/>
      <c r="AI507" s="238"/>
    </row>
    <row r="508" spans="9:35"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  <c r="U508" s="238"/>
      <c r="V508" s="238"/>
      <c r="W508" s="238"/>
      <c r="X508" s="238"/>
      <c r="Y508" s="238"/>
      <c r="Z508" s="238"/>
      <c r="AA508" s="238"/>
      <c r="AB508" s="238"/>
      <c r="AC508" s="238"/>
      <c r="AD508" s="238"/>
      <c r="AE508" s="238"/>
      <c r="AF508" s="238"/>
      <c r="AG508" s="238"/>
      <c r="AH508" s="238"/>
      <c r="AI508" s="238"/>
    </row>
    <row r="509" spans="9:35"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  <c r="U509" s="238"/>
      <c r="V509" s="238"/>
      <c r="W509" s="238"/>
      <c r="X509" s="238"/>
      <c r="Y509" s="238"/>
      <c r="Z509" s="238"/>
      <c r="AA509" s="238"/>
      <c r="AB509" s="238"/>
      <c r="AC509" s="238"/>
      <c r="AD509" s="238"/>
      <c r="AE509" s="238"/>
      <c r="AF509" s="238"/>
      <c r="AG509" s="238"/>
      <c r="AH509" s="238"/>
      <c r="AI509" s="238"/>
    </row>
    <row r="510" spans="9:35"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  <c r="U510" s="238"/>
      <c r="V510" s="238"/>
      <c r="W510" s="238"/>
      <c r="X510" s="238"/>
      <c r="Y510" s="238"/>
      <c r="Z510" s="238"/>
      <c r="AA510" s="238"/>
      <c r="AB510" s="238"/>
      <c r="AC510" s="238"/>
      <c r="AD510" s="238"/>
      <c r="AE510" s="238"/>
      <c r="AF510" s="238"/>
      <c r="AG510" s="238"/>
      <c r="AH510" s="238"/>
      <c r="AI510" s="238"/>
    </row>
    <row r="511" spans="9:35"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  <c r="U511" s="238"/>
      <c r="V511" s="238"/>
      <c r="W511" s="238"/>
      <c r="X511" s="238"/>
      <c r="Y511" s="238"/>
      <c r="Z511" s="238"/>
      <c r="AA511" s="238"/>
      <c r="AB511" s="238"/>
      <c r="AC511" s="238"/>
      <c r="AD511" s="238"/>
      <c r="AE511" s="238"/>
      <c r="AF511" s="238"/>
      <c r="AG511" s="238"/>
      <c r="AH511" s="238"/>
      <c r="AI511" s="238"/>
    </row>
    <row r="512" spans="9:35"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  <c r="U512" s="238"/>
      <c r="V512" s="238"/>
      <c r="W512" s="238"/>
      <c r="X512" s="238"/>
      <c r="Y512" s="238"/>
      <c r="Z512" s="238"/>
      <c r="AA512" s="238"/>
      <c r="AB512" s="238"/>
      <c r="AC512" s="238"/>
      <c r="AD512" s="238"/>
      <c r="AE512" s="238"/>
      <c r="AF512" s="238"/>
      <c r="AG512" s="238"/>
      <c r="AH512" s="238"/>
      <c r="AI512" s="238"/>
    </row>
    <row r="513" spans="9:35"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  <c r="U513" s="238"/>
      <c r="V513" s="238"/>
      <c r="W513" s="238"/>
      <c r="X513" s="238"/>
      <c r="Y513" s="238"/>
      <c r="Z513" s="238"/>
      <c r="AA513" s="238"/>
      <c r="AB513" s="238"/>
      <c r="AC513" s="238"/>
      <c r="AD513" s="238"/>
      <c r="AE513" s="238"/>
      <c r="AF513" s="238"/>
      <c r="AG513" s="238"/>
      <c r="AH513" s="238"/>
      <c r="AI513" s="238"/>
    </row>
    <row r="514" spans="9:35"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  <c r="U514" s="238"/>
      <c r="V514" s="238"/>
      <c r="W514" s="238"/>
      <c r="X514" s="238"/>
      <c r="Y514" s="238"/>
      <c r="Z514" s="238"/>
      <c r="AA514" s="238"/>
      <c r="AB514" s="238"/>
      <c r="AC514" s="238"/>
      <c r="AD514" s="238"/>
      <c r="AE514" s="238"/>
      <c r="AF514" s="238"/>
      <c r="AG514" s="238"/>
      <c r="AH514" s="238"/>
      <c r="AI514" s="238"/>
    </row>
    <row r="515" spans="9:35"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  <c r="U515" s="238"/>
      <c r="V515" s="238"/>
      <c r="W515" s="238"/>
      <c r="X515" s="238"/>
      <c r="Y515" s="238"/>
      <c r="Z515" s="238"/>
      <c r="AA515" s="238"/>
      <c r="AB515" s="238"/>
      <c r="AC515" s="238"/>
      <c r="AD515" s="238"/>
      <c r="AE515" s="238"/>
      <c r="AF515" s="238"/>
      <c r="AG515" s="238"/>
      <c r="AH515" s="238"/>
      <c r="AI515" s="238"/>
    </row>
    <row r="516" spans="9:35"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  <c r="U516" s="238"/>
      <c r="V516" s="238"/>
      <c r="W516" s="238"/>
      <c r="X516" s="238"/>
      <c r="Y516" s="238"/>
      <c r="Z516" s="238"/>
      <c r="AA516" s="238"/>
      <c r="AB516" s="238"/>
      <c r="AC516" s="238"/>
      <c r="AD516" s="238"/>
      <c r="AE516" s="238"/>
      <c r="AF516" s="238"/>
      <c r="AG516" s="238"/>
      <c r="AH516" s="238"/>
      <c r="AI516" s="238"/>
    </row>
    <row r="517" spans="9:35"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  <c r="U517" s="238"/>
      <c r="V517" s="238"/>
      <c r="W517" s="238"/>
      <c r="X517" s="238"/>
      <c r="Y517" s="238"/>
      <c r="Z517" s="238"/>
      <c r="AA517" s="238"/>
      <c r="AB517" s="238"/>
      <c r="AC517" s="238"/>
      <c r="AD517" s="238"/>
      <c r="AE517" s="238"/>
      <c r="AF517" s="238"/>
      <c r="AG517" s="238"/>
      <c r="AH517" s="238"/>
      <c r="AI517" s="238"/>
    </row>
    <row r="518" spans="9:35"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  <c r="U518" s="238"/>
      <c r="V518" s="238"/>
      <c r="W518" s="238"/>
      <c r="X518" s="238"/>
      <c r="Y518" s="238"/>
      <c r="Z518" s="238"/>
      <c r="AA518" s="238"/>
      <c r="AB518" s="238"/>
      <c r="AC518" s="238"/>
      <c r="AD518" s="238"/>
      <c r="AE518" s="238"/>
      <c r="AF518" s="238"/>
      <c r="AG518" s="238"/>
      <c r="AH518" s="238"/>
      <c r="AI518" s="238"/>
    </row>
    <row r="519" spans="9:35"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  <c r="U519" s="238"/>
      <c r="V519" s="238"/>
      <c r="W519" s="238"/>
      <c r="X519" s="238"/>
      <c r="Y519" s="238"/>
      <c r="Z519" s="238"/>
      <c r="AA519" s="238"/>
      <c r="AB519" s="238"/>
      <c r="AC519" s="238"/>
      <c r="AD519" s="238"/>
      <c r="AE519" s="238"/>
      <c r="AF519" s="238"/>
      <c r="AG519" s="238"/>
      <c r="AH519" s="238"/>
      <c r="AI519" s="238"/>
    </row>
    <row r="520" spans="9:35"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  <c r="U520" s="238"/>
      <c r="V520" s="238"/>
      <c r="W520" s="238"/>
      <c r="X520" s="238"/>
      <c r="Y520" s="238"/>
      <c r="Z520" s="238"/>
      <c r="AA520" s="238"/>
      <c r="AB520" s="238"/>
      <c r="AC520" s="238"/>
      <c r="AD520" s="238"/>
      <c r="AE520" s="238"/>
      <c r="AF520" s="238"/>
      <c r="AG520" s="238"/>
      <c r="AH520" s="238"/>
      <c r="AI520" s="238"/>
    </row>
    <row r="521" spans="9:35"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  <c r="U521" s="238"/>
      <c r="V521" s="238"/>
      <c r="W521" s="238"/>
      <c r="X521" s="238"/>
      <c r="Y521" s="238"/>
      <c r="Z521" s="238"/>
      <c r="AA521" s="238"/>
      <c r="AB521" s="238"/>
      <c r="AC521" s="238"/>
      <c r="AD521" s="238"/>
      <c r="AE521" s="238"/>
      <c r="AF521" s="238"/>
      <c r="AG521" s="238"/>
      <c r="AH521" s="238"/>
      <c r="AI521" s="238"/>
    </row>
    <row r="522" spans="9:35"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  <c r="U522" s="238"/>
      <c r="V522" s="238"/>
      <c r="W522" s="238"/>
      <c r="X522" s="238"/>
      <c r="Y522" s="238"/>
      <c r="Z522" s="238"/>
      <c r="AA522" s="238"/>
      <c r="AB522" s="238"/>
      <c r="AC522" s="238"/>
      <c r="AD522" s="238"/>
      <c r="AE522" s="238"/>
      <c r="AF522" s="238"/>
      <c r="AG522" s="238"/>
      <c r="AH522" s="238"/>
      <c r="AI522" s="238"/>
    </row>
    <row r="523" spans="9:35"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  <c r="U523" s="238"/>
      <c r="V523" s="238"/>
      <c r="W523" s="238"/>
      <c r="X523" s="238"/>
      <c r="Y523" s="238"/>
      <c r="Z523" s="238"/>
      <c r="AA523" s="238"/>
      <c r="AB523" s="238"/>
      <c r="AC523" s="238"/>
      <c r="AD523" s="238"/>
      <c r="AE523" s="238"/>
      <c r="AF523" s="238"/>
      <c r="AG523" s="238"/>
      <c r="AH523" s="238"/>
      <c r="AI523" s="238"/>
    </row>
    <row r="524" spans="9:35"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  <c r="U524" s="238"/>
      <c r="V524" s="238"/>
      <c r="W524" s="238"/>
      <c r="X524" s="238"/>
      <c r="Y524" s="238"/>
      <c r="Z524" s="238"/>
      <c r="AA524" s="238"/>
      <c r="AB524" s="238"/>
      <c r="AC524" s="238"/>
      <c r="AD524" s="238"/>
      <c r="AE524" s="238"/>
      <c r="AF524" s="238"/>
      <c r="AG524" s="238"/>
      <c r="AH524" s="238"/>
      <c r="AI524" s="238"/>
    </row>
    <row r="525" spans="9:35"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  <c r="U525" s="238"/>
      <c r="V525" s="238"/>
      <c r="W525" s="238"/>
      <c r="X525" s="238"/>
      <c r="Y525" s="238"/>
      <c r="Z525" s="238"/>
      <c r="AA525" s="238"/>
      <c r="AB525" s="238"/>
      <c r="AC525" s="238"/>
      <c r="AD525" s="238"/>
      <c r="AE525" s="238"/>
      <c r="AF525" s="238"/>
      <c r="AG525" s="238"/>
      <c r="AH525" s="238"/>
      <c r="AI525" s="238"/>
    </row>
    <row r="526" spans="9:35"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  <c r="U526" s="238"/>
      <c r="V526" s="238"/>
      <c r="W526" s="238"/>
      <c r="X526" s="238"/>
      <c r="Y526" s="238"/>
      <c r="Z526" s="238"/>
      <c r="AA526" s="238"/>
      <c r="AB526" s="238"/>
      <c r="AC526" s="238"/>
      <c r="AD526" s="238"/>
      <c r="AE526" s="238"/>
      <c r="AF526" s="238"/>
      <c r="AG526" s="238"/>
      <c r="AH526" s="238"/>
      <c r="AI526" s="238"/>
    </row>
    <row r="527" spans="9:35"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  <c r="U527" s="238"/>
      <c r="V527" s="238"/>
      <c r="W527" s="238"/>
      <c r="X527" s="238"/>
      <c r="Y527" s="238"/>
      <c r="Z527" s="238"/>
      <c r="AA527" s="238"/>
      <c r="AB527" s="238"/>
      <c r="AC527" s="238"/>
      <c r="AD527" s="238"/>
      <c r="AE527" s="238"/>
      <c r="AF527" s="238"/>
      <c r="AG527" s="238"/>
      <c r="AH527" s="238"/>
      <c r="AI527" s="238"/>
    </row>
    <row r="528" spans="9:35"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  <c r="U528" s="238"/>
      <c r="V528" s="238"/>
      <c r="W528" s="238"/>
      <c r="X528" s="238"/>
      <c r="Y528" s="238"/>
      <c r="Z528" s="238"/>
      <c r="AA528" s="238"/>
      <c r="AB528" s="238"/>
      <c r="AC528" s="238"/>
      <c r="AD528" s="238"/>
      <c r="AE528" s="238"/>
      <c r="AF528" s="238"/>
      <c r="AG528" s="238"/>
      <c r="AH528" s="238"/>
      <c r="AI528" s="238"/>
    </row>
    <row r="529" spans="9:35"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  <c r="U529" s="238"/>
      <c r="V529" s="238"/>
      <c r="W529" s="238"/>
      <c r="X529" s="238"/>
      <c r="Y529" s="238"/>
      <c r="Z529" s="238"/>
      <c r="AA529" s="238"/>
      <c r="AB529" s="238"/>
      <c r="AC529" s="238"/>
      <c r="AD529" s="238"/>
      <c r="AE529" s="238"/>
      <c r="AF529" s="238"/>
      <c r="AG529" s="238"/>
      <c r="AH529" s="238"/>
      <c r="AI529" s="238"/>
    </row>
    <row r="530" spans="9:35"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  <c r="U530" s="238"/>
      <c r="V530" s="238"/>
      <c r="W530" s="238"/>
      <c r="X530" s="238"/>
      <c r="Y530" s="238"/>
      <c r="Z530" s="238"/>
      <c r="AA530" s="238"/>
      <c r="AB530" s="238"/>
      <c r="AC530" s="238"/>
      <c r="AD530" s="238"/>
      <c r="AE530" s="238"/>
      <c r="AF530" s="238"/>
      <c r="AG530" s="238"/>
      <c r="AH530" s="238"/>
      <c r="AI530" s="238"/>
    </row>
    <row r="531" spans="9:35"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  <c r="U531" s="238"/>
      <c r="V531" s="238"/>
      <c r="W531" s="238"/>
      <c r="X531" s="238"/>
      <c r="Y531" s="238"/>
      <c r="Z531" s="238"/>
      <c r="AA531" s="238"/>
      <c r="AB531" s="238"/>
      <c r="AC531" s="238"/>
      <c r="AD531" s="238"/>
      <c r="AE531" s="238"/>
      <c r="AF531" s="238"/>
      <c r="AG531" s="238"/>
      <c r="AH531" s="238"/>
      <c r="AI531" s="238"/>
    </row>
    <row r="532" spans="9:35"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  <c r="U532" s="238"/>
      <c r="V532" s="238"/>
      <c r="W532" s="238"/>
      <c r="X532" s="238"/>
      <c r="Y532" s="238"/>
      <c r="Z532" s="238"/>
      <c r="AA532" s="238"/>
      <c r="AB532" s="238"/>
      <c r="AC532" s="238"/>
      <c r="AD532" s="238"/>
      <c r="AE532" s="238"/>
      <c r="AF532" s="238"/>
      <c r="AG532" s="238"/>
      <c r="AH532" s="238"/>
      <c r="AI532" s="238"/>
    </row>
    <row r="533" spans="9:35"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  <c r="U533" s="238"/>
      <c r="V533" s="238"/>
      <c r="W533" s="238"/>
      <c r="X533" s="238"/>
      <c r="Y533" s="238"/>
      <c r="Z533" s="238"/>
      <c r="AA533" s="238"/>
      <c r="AB533" s="238"/>
      <c r="AC533" s="238"/>
      <c r="AD533" s="238"/>
      <c r="AE533" s="238"/>
      <c r="AF533" s="238"/>
      <c r="AG533" s="238"/>
      <c r="AH533" s="238"/>
      <c r="AI533" s="238"/>
    </row>
    <row r="534" spans="9:35"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  <c r="U534" s="238"/>
      <c r="V534" s="238"/>
      <c r="W534" s="238"/>
      <c r="X534" s="238"/>
      <c r="Y534" s="238"/>
      <c r="Z534" s="238"/>
      <c r="AA534" s="238"/>
      <c r="AB534" s="238"/>
      <c r="AC534" s="238"/>
      <c r="AD534" s="238"/>
      <c r="AE534" s="238"/>
      <c r="AF534" s="238"/>
      <c r="AG534" s="238"/>
      <c r="AH534" s="238"/>
      <c r="AI534" s="238"/>
    </row>
    <row r="535" spans="9:35"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  <c r="U535" s="238"/>
      <c r="V535" s="238"/>
      <c r="W535" s="238"/>
      <c r="X535" s="238"/>
      <c r="Y535" s="238"/>
      <c r="Z535" s="238"/>
      <c r="AA535" s="238"/>
      <c r="AB535" s="238"/>
      <c r="AC535" s="238"/>
      <c r="AD535" s="238"/>
      <c r="AE535" s="238"/>
      <c r="AF535" s="238"/>
      <c r="AG535" s="238"/>
      <c r="AH535" s="238"/>
      <c r="AI535" s="238"/>
    </row>
    <row r="536" spans="9:35"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  <c r="U536" s="238"/>
      <c r="V536" s="238"/>
      <c r="W536" s="238"/>
      <c r="X536" s="238"/>
      <c r="Y536" s="238"/>
      <c r="Z536" s="238"/>
      <c r="AA536" s="238"/>
      <c r="AB536" s="238"/>
      <c r="AC536" s="238"/>
      <c r="AD536" s="238"/>
      <c r="AE536" s="238"/>
      <c r="AF536" s="238"/>
      <c r="AG536" s="238"/>
      <c r="AH536" s="238"/>
      <c r="AI536" s="238"/>
    </row>
    <row r="537" spans="9:35"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  <c r="U537" s="238"/>
      <c r="V537" s="238"/>
      <c r="W537" s="238"/>
      <c r="X537" s="238"/>
      <c r="Y537" s="238"/>
      <c r="Z537" s="238"/>
      <c r="AA537" s="238"/>
      <c r="AB537" s="238"/>
      <c r="AC537" s="238"/>
      <c r="AD537" s="238"/>
      <c r="AE537" s="238"/>
      <c r="AF537" s="238"/>
      <c r="AG537" s="238"/>
      <c r="AH537" s="238"/>
      <c r="AI537" s="238"/>
    </row>
    <row r="538" spans="9:35"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  <c r="U538" s="238"/>
      <c r="V538" s="238"/>
      <c r="W538" s="238"/>
      <c r="X538" s="238"/>
      <c r="Y538" s="238"/>
      <c r="Z538" s="238"/>
      <c r="AA538" s="238"/>
      <c r="AB538" s="238"/>
      <c r="AC538" s="238"/>
      <c r="AD538" s="238"/>
      <c r="AE538" s="238"/>
      <c r="AF538" s="238"/>
      <c r="AG538" s="238"/>
      <c r="AH538" s="238"/>
      <c r="AI538" s="238"/>
    </row>
    <row r="539" spans="9:35"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  <c r="U539" s="238"/>
      <c r="V539" s="238"/>
      <c r="W539" s="238"/>
      <c r="X539" s="238"/>
      <c r="Y539" s="238"/>
      <c r="Z539" s="238"/>
      <c r="AA539" s="238"/>
      <c r="AB539" s="238"/>
      <c r="AC539" s="238"/>
      <c r="AD539" s="238"/>
      <c r="AE539" s="238"/>
      <c r="AF539" s="238"/>
      <c r="AG539" s="238"/>
      <c r="AH539" s="238"/>
      <c r="AI539" s="238"/>
    </row>
    <row r="540" spans="9:35"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  <c r="U540" s="238"/>
      <c r="V540" s="238"/>
      <c r="W540" s="238"/>
      <c r="X540" s="238"/>
      <c r="Y540" s="238"/>
      <c r="Z540" s="238"/>
      <c r="AA540" s="238"/>
      <c r="AB540" s="238"/>
      <c r="AC540" s="238"/>
      <c r="AD540" s="238"/>
      <c r="AE540" s="238"/>
      <c r="AF540" s="238"/>
      <c r="AG540" s="238"/>
      <c r="AH540" s="238"/>
      <c r="AI540" s="238"/>
    </row>
    <row r="541" spans="9:35"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  <c r="U541" s="238"/>
      <c r="V541" s="238"/>
      <c r="W541" s="238"/>
      <c r="X541" s="238"/>
      <c r="Y541" s="238"/>
      <c r="Z541" s="238"/>
      <c r="AA541" s="238"/>
      <c r="AB541" s="238"/>
      <c r="AC541" s="238"/>
      <c r="AD541" s="238"/>
      <c r="AE541" s="238"/>
      <c r="AF541" s="238"/>
      <c r="AG541" s="238"/>
      <c r="AH541" s="238"/>
      <c r="AI541" s="238"/>
    </row>
    <row r="542" spans="9:35"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  <c r="U542" s="238"/>
      <c r="V542" s="238"/>
      <c r="W542" s="238"/>
      <c r="X542" s="238"/>
      <c r="Y542" s="238"/>
      <c r="Z542" s="238"/>
      <c r="AA542" s="238"/>
      <c r="AB542" s="238"/>
      <c r="AC542" s="238"/>
      <c r="AD542" s="238"/>
      <c r="AE542" s="238"/>
      <c r="AF542" s="238"/>
      <c r="AG542" s="238"/>
      <c r="AH542" s="238"/>
      <c r="AI542" s="238"/>
    </row>
    <row r="543" spans="9:35"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  <c r="U543" s="238"/>
      <c r="V543" s="238"/>
      <c r="W543" s="238"/>
      <c r="X543" s="238"/>
      <c r="Y543" s="238"/>
      <c r="Z543" s="238"/>
      <c r="AA543" s="238"/>
      <c r="AB543" s="238"/>
      <c r="AC543" s="238"/>
      <c r="AD543" s="238"/>
      <c r="AE543" s="238"/>
      <c r="AF543" s="238"/>
      <c r="AG543" s="238"/>
      <c r="AH543" s="238"/>
      <c r="AI543" s="238"/>
    </row>
    <row r="544" spans="9:35"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  <c r="U544" s="238"/>
      <c r="V544" s="238"/>
      <c r="W544" s="238"/>
      <c r="X544" s="238"/>
      <c r="Y544" s="238"/>
      <c r="Z544" s="238"/>
      <c r="AA544" s="238"/>
      <c r="AB544" s="238"/>
      <c r="AC544" s="238"/>
      <c r="AD544" s="238"/>
      <c r="AE544" s="238"/>
      <c r="AF544" s="238"/>
      <c r="AG544" s="238"/>
      <c r="AH544" s="238"/>
      <c r="AI544" s="238"/>
    </row>
    <row r="545" spans="9:35"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  <c r="U545" s="238"/>
      <c r="V545" s="238"/>
      <c r="W545" s="238"/>
      <c r="X545" s="238"/>
      <c r="Y545" s="238"/>
      <c r="Z545" s="238"/>
      <c r="AA545" s="238"/>
      <c r="AB545" s="238"/>
      <c r="AC545" s="238"/>
      <c r="AD545" s="238"/>
      <c r="AE545" s="238"/>
      <c r="AF545" s="238"/>
      <c r="AG545" s="238"/>
      <c r="AH545" s="238"/>
      <c r="AI545" s="238"/>
    </row>
    <row r="546" spans="9:35"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  <c r="U546" s="238"/>
      <c r="V546" s="238"/>
      <c r="W546" s="238"/>
      <c r="X546" s="238"/>
      <c r="Y546" s="238"/>
      <c r="Z546" s="238"/>
      <c r="AA546" s="238"/>
      <c r="AB546" s="238"/>
      <c r="AC546" s="238"/>
      <c r="AD546" s="238"/>
      <c r="AE546" s="238"/>
      <c r="AF546" s="238"/>
      <c r="AG546" s="238"/>
      <c r="AH546" s="238"/>
      <c r="AI546" s="238"/>
    </row>
    <row r="547" spans="9:35"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  <c r="U547" s="238"/>
      <c r="V547" s="238"/>
      <c r="W547" s="238"/>
      <c r="X547" s="238"/>
      <c r="Y547" s="238"/>
      <c r="Z547" s="238"/>
      <c r="AA547" s="238"/>
      <c r="AB547" s="238"/>
      <c r="AC547" s="238"/>
      <c r="AD547" s="238"/>
      <c r="AE547" s="238"/>
      <c r="AF547" s="238"/>
      <c r="AG547" s="238"/>
      <c r="AH547" s="238"/>
      <c r="AI547" s="238"/>
    </row>
    <row r="548" spans="9:35"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  <c r="U548" s="238"/>
      <c r="V548" s="238"/>
      <c r="W548" s="238"/>
      <c r="X548" s="238"/>
      <c r="Y548" s="238"/>
      <c r="Z548" s="238"/>
      <c r="AA548" s="238"/>
      <c r="AB548" s="238"/>
      <c r="AC548" s="238"/>
      <c r="AD548" s="238"/>
      <c r="AE548" s="238"/>
      <c r="AF548" s="238"/>
      <c r="AG548" s="238"/>
      <c r="AH548" s="238"/>
      <c r="AI548" s="238"/>
    </row>
    <row r="549" spans="9:35"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  <c r="U549" s="238"/>
      <c r="V549" s="238"/>
      <c r="W549" s="238"/>
      <c r="X549" s="238"/>
      <c r="Y549" s="238"/>
      <c r="Z549" s="238"/>
      <c r="AA549" s="238"/>
      <c r="AB549" s="238"/>
      <c r="AC549" s="238"/>
      <c r="AD549" s="238"/>
      <c r="AE549" s="238"/>
      <c r="AF549" s="238"/>
      <c r="AG549" s="238"/>
      <c r="AH549" s="238"/>
      <c r="AI549" s="238"/>
    </row>
    <row r="550" spans="9:35"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  <c r="U550" s="238"/>
      <c r="V550" s="238"/>
      <c r="W550" s="238"/>
      <c r="X550" s="238"/>
      <c r="Y550" s="238"/>
      <c r="Z550" s="238"/>
      <c r="AA550" s="238"/>
      <c r="AB550" s="238"/>
      <c r="AC550" s="238"/>
      <c r="AD550" s="238"/>
      <c r="AE550" s="238"/>
      <c r="AF550" s="238"/>
      <c r="AG550" s="238"/>
      <c r="AH550" s="238"/>
      <c r="AI550" s="238"/>
    </row>
    <row r="551" spans="9:35"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  <c r="U551" s="238"/>
      <c r="V551" s="238"/>
      <c r="W551" s="238"/>
      <c r="X551" s="238"/>
      <c r="Y551" s="238"/>
      <c r="Z551" s="238"/>
      <c r="AA551" s="238"/>
      <c r="AB551" s="238"/>
      <c r="AC551" s="238"/>
      <c r="AD551" s="238"/>
      <c r="AE551" s="238"/>
      <c r="AF551" s="238"/>
      <c r="AG551" s="238"/>
      <c r="AH551" s="238"/>
      <c r="AI551" s="238"/>
    </row>
    <row r="552" spans="9:35"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  <c r="U552" s="238"/>
      <c r="V552" s="238"/>
      <c r="W552" s="238"/>
      <c r="X552" s="238"/>
      <c r="Y552" s="238"/>
      <c r="Z552" s="238"/>
      <c r="AA552" s="238"/>
      <c r="AB552" s="238"/>
      <c r="AC552" s="238"/>
      <c r="AD552" s="238"/>
      <c r="AE552" s="238"/>
      <c r="AF552" s="238"/>
      <c r="AG552" s="238"/>
      <c r="AH552" s="238"/>
      <c r="AI552" s="238"/>
    </row>
    <row r="553" spans="9:35"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  <c r="U553" s="238"/>
      <c r="V553" s="238"/>
      <c r="W553" s="238"/>
      <c r="X553" s="238"/>
      <c r="Y553" s="238"/>
      <c r="Z553" s="238"/>
      <c r="AA553" s="238"/>
      <c r="AB553" s="238"/>
      <c r="AC553" s="238"/>
      <c r="AD553" s="238"/>
      <c r="AE553" s="238"/>
      <c r="AF553" s="238"/>
      <c r="AG553" s="238"/>
      <c r="AH553" s="238"/>
      <c r="AI553" s="238"/>
    </row>
    <row r="554" spans="9:35"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  <c r="U554" s="238"/>
      <c r="V554" s="238"/>
      <c r="W554" s="238"/>
      <c r="X554" s="238"/>
      <c r="Y554" s="238"/>
      <c r="Z554" s="238"/>
      <c r="AA554" s="238"/>
      <c r="AB554" s="238"/>
      <c r="AC554" s="238"/>
      <c r="AD554" s="238"/>
      <c r="AE554" s="238"/>
      <c r="AF554" s="238"/>
      <c r="AG554" s="238"/>
      <c r="AH554" s="238"/>
      <c r="AI554" s="238"/>
    </row>
    <row r="555" spans="9:35"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  <c r="U555" s="238"/>
      <c r="V555" s="238"/>
      <c r="W555" s="238"/>
      <c r="X555" s="238"/>
      <c r="Y555" s="238"/>
      <c r="Z555" s="238"/>
      <c r="AA555" s="238"/>
      <c r="AB555" s="238"/>
      <c r="AC555" s="238"/>
      <c r="AD555" s="238"/>
      <c r="AE555" s="238"/>
      <c r="AF555" s="238"/>
      <c r="AG555" s="238"/>
      <c r="AH555" s="238"/>
      <c r="AI555" s="238"/>
    </row>
    <row r="556" spans="9:35"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  <c r="U556" s="238"/>
      <c r="V556" s="238"/>
      <c r="W556" s="238"/>
      <c r="X556" s="238"/>
      <c r="Y556" s="238"/>
      <c r="Z556" s="238"/>
      <c r="AA556" s="238"/>
      <c r="AB556" s="238"/>
      <c r="AC556" s="238"/>
      <c r="AD556" s="238"/>
      <c r="AE556" s="238"/>
      <c r="AF556" s="238"/>
      <c r="AG556" s="238"/>
      <c r="AH556" s="238"/>
      <c r="AI556" s="238"/>
    </row>
    <row r="557" spans="9:35"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  <c r="U557" s="238"/>
      <c r="V557" s="238"/>
      <c r="W557" s="238"/>
      <c r="X557" s="238"/>
      <c r="Y557" s="238"/>
      <c r="Z557" s="238"/>
      <c r="AA557" s="238"/>
      <c r="AB557" s="238"/>
      <c r="AC557" s="238"/>
      <c r="AD557" s="238"/>
      <c r="AE557" s="238"/>
      <c r="AF557" s="238"/>
      <c r="AG557" s="238"/>
      <c r="AH557" s="238"/>
      <c r="AI557" s="238"/>
    </row>
    <row r="558" spans="9:35"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  <c r="U558" s="238"/>
      <c r="V558" s="238"/>
      <c r="W558" s="238"/>
      <c r="X558" s="238"/>
      <c r="Y558" s="238"/>
      <c r="Z558" s="238"/>
      <c r="AA558" s="238"/>
      <c r="AB558" s="238"/>
      <c r="AC558" s="238"/>
      <c r="AD558" s="238"/>
      <c r="AE558" s="238"/>
      <c r="AF558" s="238"/>
      <c r="AG558" s="238"/>
      <c r="AH558" s="238"/>
      <c r="AI558" s="238"/>
    </row>
    <row r="559" spans="9:35"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  <c r="U559" s="238"/>
      <c r="V559" s="238"/>
      <c r="W559" s="238"/>
      <c r="X559" s="238"/>
      <c r="Y559" s="238"/>
      <c r="Z559" s="238"/>
      <c r="AA559" s="238"/>
      <c r="AB559" s="238"/>
      <c r="AC559" s="238"/>
      <c r="AD559" s="238"/>
      <c r="AE559" s="238"/>
      <c r="AF559" s="238"/>
      <c r="AG559" s="238"/>
      <c r="AH559" s="238"/>
      <c r="AI559" s="238"/>
    </row>
    <row r="560" spans="9:35"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  <c r="U560" s="238"/>
      <c r="V560" s="238"/>
      <c r="W560" s="238"/>
      <c r="X560" s="238"/>
      <c r="Y560" s="238"/>
      <c r="Z560" s="238"/>
      <c r="AA560" s="238"/>
      <c r="AB560" s="238"/>
      <c r="AC560" s="238"/>
      <c r="AD560" s="238"/>
      <c r="AE560" s="238"/>
      <c r="AF560" s="238"/>
      <c r="AG560" s="238"/>
      <c r="AH560" s="238"/>
      <c r="AI560" s="238"/>
    </row>
    <row r="561" spans="9:35"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  <c r="U561" s="238"/>
      <c r="V561" s="238"/>
      <c r="W561" s="238"/>
      <c r="X561" s="238"/>
      <c r="Y561" s="238"/>
      <c r="Z561" s="238"/>
      <c r="AA561" s="238"/>
      <c r="AB561" s="238"/>
      <c r="AC561" s="238"/>
      <c r="AD561" s="238"/>
      <c r="AE561" s="238"/>
      <c r="AF561" s="238"/>
      <c r="AG561" s="238"/>
      <c r="AH561" s="238"/>
      <c r="AI561" s="238"/>
    </row>
    <row r="562" spans="9:35"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  <c r="U562" s="238"/>
      <c r="V562" s="238"/>
      <c r="W562" s="238"/>
      <c r="X562" s="238"/>
      <c r="Y562" s="238"/>
      <c r="Z562" s="238"/>
      <c r="AA562" s="238"/>
      <c r="AB562" s="238"/>
      <c r="AC562" s="238"/>
      <c r="AD562" s="238"/>
      <c r="AE562" s="238"/>
      <c r="AF562" s="238"/>
      <c r="AG562" s="238"/>
      <c r="AH562" s="238"/>
      <c r="AI562" s="238"/>
    </row>
    <row r="563" spans="9:35"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  <c r="U563" s="238"/>
      <c r="V563" s="238"/>
      <c r="W563" s="238"/>
      <c r="X563" s="238"/>
      <c r="Y563" s="238"/>
      <c r="Z563" s="238"/>
      <c r="AA563" s="238"/>
      <c r="AB563" s="238"/>
      <c r="AC563" s="238"/>
      <c r="AD563" s="238"/>
      <c r="AE563" s="238"/>
      <c r="AF563" s="238"/>
      <c r="AG563" s="238"/>
      <c r="AH563" s="238"/>
      <c r="AI563" s="238"/>
    </row>
    <row r="564" spans="9:35"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  <c r="U564" s="238"/>
      <c r="V564" s="238"/>
      <c r="W564" s="238"/>
      <c r="X564" s="238"/>
      <c r="Y564" s="238"/>
      <c r="Z564" s="238"/>
      <c r="AA564" s="238"/>
      <c r="AB564" s="238"/>
      <c r="AC564" s="238"/>
      <c r="AD564" s="238"/>
      <c r="AE564" s="238"/>
      <c r="AF564" s="238"/>
      <c r="AG564" s="238"/>
      <c r="AH564" s="238"/>
      <c r="AI564" s="238"/>
    </row>
    <row r="565" spans="9:35"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  <c r="U565" s="238"/>
      <c r="V565" s="238"/>
      <c r="W565" s="238"/>
      <c r="X565" s="238"/>
      <c r="Y565" s="238"/>
      <c r="Z565" s="238"/>
      <c r="AA565" s="238"/>
      <c r="AB565" s="238"/>
      <c r="AC565" s="238"/>
      <c r="AD565" s="238"/>
      <c r="AE565" s="238"/>
      <c r="AF565" s="238"/>
      <c r="AG565" s="238"/>
      <c r="AH565" s="238"/>
      <c r="AI565" s="238"/>
    </row>
    <row r="566" spans="9:35"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  <c r="U566" s="238"/>
      <c r="V566" s="238"/>
      <c r="W566" s="238"/>
      <c r="X566" s="238"/>
      <c r="Y566" s="238"/>
      <c r="Z566" s="238"/>
      <c r="AA566" s="238"/>
      <c r="AB566" s="238"/>
      <c r="AC566" s="238"/>
      <c r="AD566" s="238"/>
      <c r="AE566" s="238"/>
      <c r="AF566" s="238"/>
      <c r="AG566" s="238"/>
      <c r="AH566" s="238"/>
      <c r="AI566" s="238"/>
    </row>
    <row r="567" spans="9:35"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  <c r="U567" s="238"/>
      <c r="V567" s="238"/>
      <c r="W567" s="238"/>
      <c r="X567" s="238"/>
      <c r="Y567" s="238"/>
      <c r="Z567" s="238"/>
      <c r="AA567" s="238"/>
      <c r="AB567" s="238"/>
      <c r="AC567" s="238"/>
      <c r="AD567" s="238"/>
      <c r="AE567" s="238"/>
      <c r="AF567" s="238"/>
      <c r="AG567" s="238"/>
      <c r="AH567" s="238"/>
      <c r="AI567" s="238"/>
    </row>
    <row r="568" spans="9:35"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  <c r="U568" s="238"/>
      <c r="V568" s="238"/>
      <c r="W568" s="238"/>
      <c r="X568" s="238"/>
      <c r="Y568" s="238"/>
      <c r="Z568" s="238"/>
      <c r="AA568" s="238"/>
      <c r="AB568" s="238"/>
      <c r="AC568" s="238"/>
      <c r="AD568" s="238"/>
      <c r="AE568" s="238"/>
      <c r="AF568" s="238"/>
      <c r="AG568" s="238"/>
      <c r="AH568" s="238"/>
      <c r="AI568" s="238"/>
    </row>
    <row r="569" spans="9:35"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  <c r="U569" s="238"/>
      <c r="V569" s="238"/>
      <c r="W569" s="238"/>
      <c r="X569" s="238"/>
      <c r="Y569" s="238"/>
      <c r="Z569" s="238"/>
      <c r="AA569" s="238"/>
      <c r="AB569" s="238"/>
      <c r="AC569" s="238"/>
      <c r="AD569" s="238"/>
      <c r="AE569" s="238"/>
      <c r="AF569" s="238"/>
      <c r="AG569" s="238"/>
      <c r="AH569" s="238"/>
      <c r="AI569" s="238"/>
    </row>
    <row r="570" spans="9:35"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  <c r="U570" s="238"/>
      <c r="V570" s="238"/>
      <c r="W570" s="238"/>
      <c r="X570" s="238"/>
      <c r="Y570" s="238"/>
      <c r="Z570" s="238"/>
      <c r="AA570" s="238"/>
      <c r="AB570" s="238"/>
      <c r="AC570" s="238"/>
      <c r="AD570" s="238"/>
      <c r="AE570" s="238"/>
      <c r="AF570" s="238"/>
      <c r="AG570" s="238"/>
      <c r="AH570" s="238"/>
      <c r="AI570" s="238"/>
    </row>
    <row r="571" spans="9:35"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  <c r="U571" s="238"/>
      <c r="V571" s="238"/>
      <c r="W571" s="238"/>
      <c r="X571" s="238"/>
      <c r="Y571" s="238"/>
      <c r="Z571" s="238"/>
      <c r="AA571" s="238"/>
      <c r="AB571" s="238"/>
      <c r="AC571" s="238"/>
      <c r="AD571" s="238"/>
      <c r="AE571" s="238"/>
      <c r="AF571" s="238"/>
      <c r="AG571" s="238"/>
      <c r="AH571" s="238"/>
      <c r="AI571" s="238"/>
    </row>
    <row r="572" spans="9:35"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  <c r="U572" s="238"/>
      <c r="V572" s="238"/>
      <c r="W572" s="238"/>
      <c r="X572" s="238"/>
      <c r="Y572" s="238"/>
      <c r="Z572" s="238"/>
      <c r="AA572" s="238"/>
      <c r="AB572" s="238"/>
      <c r="AC572" s="238"/>
      <c r="AD572" s="238"/>
      <c r="AE572" s="238"/>
      <c r="AF572" s="238"/>
      <c r="AG572" s="238"/>
      <c r="AH572" s="238"/>
      <c r="AI572" s="238"/>
    </row>
    <row r="573" spans="9:35"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  <c r="U573" s="238"/>
      <c r="V573" s="238"/>
      <c r="W573" s="238"/>
      <c r="X573" s="238"/>
      <c r="Y573" s="238"/>
      <c r="Z573" s="238"/>
      <c r="AA573" s="238"/>
      <c r="AB573" s="238"/>
      <c r="AC573" s="238"/>
      <c r="AD573" s="238"/>
      <c r="AE573" s="238"/>
      <c r="AF573" s="238"/>
      <c r="AG573" s="238"/>
      <c r="AH573" s="238"/>
      <c r="AI573" s="238"/>
    </row>
    <row r="574" spans="9:35"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  <c r="U574" s="238"/>
      <c r="V574" s="238"/>
      <c r="W574" s="238"/>
      <c r="X574" s="238"/>
      <c r="Y574" s="238"/>
      <c r="Z574" s="238"/>
      <c r="AA574" s="238"/>
      <c r="AB574" s="238"/>
      <c r="AC574" s="238"/>
      <c r="AD574" s="238"/>
      <c r="AE574" s="238"/>
      <c r="AF574" s="238"/>
      <c r="AG574" s="238"/>
      <c r="AH574" s="238"/>
      <c r="AI574" s="238"/>
    </row>
    <row r="575" spans="9:35"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  <c r="U575" s="238"/>
      <c r="V575" s="238"/>
      <c r="W575" s="238"/>
      <c r="X575" s="238"/>
      <c r="Y575" s="238"/>
      <c r="Z575" s="238"/>
      <c r="AA575" s="238"/>
      <c r="AB575" s="238"/>
      <c r="AC575" s="238"/>
      <c r="AD575" s="238"/>
      <c r="AE575" s="238"/>
      <c r="AF575" s="238"/>
      <c r="AG575" s="238"/>
      <c r="AH575" s="238"/>
      <c r="AI575" s="238"/>
    </row>
    <row r="576" spans="9:35"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  <c r="U576" s="238"/>
      <c r="V576" s="238"/>
      <c r="W576" s="238"/>
      <c r="X576" s="238"/>
      <c r="Y576" s="238"/>
      <c r="Z576" s="238"/>
      <c r="AA576" s="238"/>
      <c r="AB576" s="238"/>
      <c r="AC576" s="238"/>
      <c r="AD576" s="238"/>
      <c r="AE576" s="238"/>
      <c r="AF576" s="238"/>
      <c r="AG576" s="238"/>
      <c r="AH576" s="238"/>
      <c r="AI576" s="238"/>
    </row>
    <row r="577" spans="9:35"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  <c r="U577" s="238"/>
      <c r="V577" s="238"/>
      <c r="W577" s="238"/>
      <c r="X577" s="238"/>
      <c r="Y577" s="238"/>
      <c r="Z577" s="238"/>
      <c r="AA577" s="238"/>
      <c r="AB577" s="238"/>
      <c r="AC577" s="238"/>
      <c r="AD577" s="238"/>
      <c r="AE577" s="238"/>
      <c r="AF577" s="238"/>
      <c r="AG577" s="238"/>
      <c r="AH577" s="238"/>
      <c r="AI577" s="238"/>
    </row>
    <row r="578" spans="9:35"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  <c r="U578" s="238"/>
      <c r="V578" s="238"/>
      <c r="W578" s="238"/>
      <c r="X578" s="238"/>
      <c r="Y578" s="238"/>
      <c r="Z578" s="238"/>
      <c r="AA578" s="238"/>
      <c r="AB578" s="238"/>
      <c r="AC578" s="238"/>
      <c r="AD578" s="238"/>
      <c r="AE578" s="238"/>
      <c r="AF578" s="238"/>
      <c r="AG578" s="238"/>
      <c r="AH578" s="238"/>
      <c r="AI578" s="238"/>
    </row>
    <row r="579" spans="9:35"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  <c r="U579" s="238"/>
      <c r="V579" s="238"/>
      <c r="W579" s="238"/>
      <c r="X579" s="238"/>
      <c r="Y579" s="238"/>
      <c r="Z579" s="238"/>
      <c r="AA579" s="238"/>
      <c r="AB579" s="238"/>
      <c r="AC579" s="238"/>
      <c r="AD579" s="238"/>
      <c r="AE579" s="238"/>
      <c r="AF579" s="238"/>
      <c r="AG579" s="238"/>
      <c r="AH579" s="238"/>
      <c r="AI579" s="238"/>
    </row>
    <row r="580" spans="9:35"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  <c r="U580" s="238"/>
      <c r="V580" s="238"/>
      <c r="W580" s="238"/>
      <c r="X580" s="238"/>
      <c r="Y580" s="238"/>
      <c r="Z580" s="238"/>
      <c r="AA580" s="238"/>
      <c r="AB580" s="238"/>
      <c r="AC580" s="238"/>
      <c r="AD580" s="238"/>
      <c r="AE580" s="238"/>
      <c r="AF580" s="238"/>
      <c r="AG580" s="238"/>
      <c r="AH580" s="238"/>
      <c r="AI580" s="238"/>
    </row>
    <row r="581" spans="9:35"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  <c r="U581" s="238"/>
      <c r="V581" s="238"/>
      <c r="W581" s="238"/>
      <c r="X581" s="238"/>
      <c r="Y581" s="238"/>
      <c r="Z581" s="238"/>
      <c r="AA581" s="238"/>
      <c r="AB581" s="238"/>
      <c r="AC581" s="238"/>
      <c r="AD581" s="238"/>
      <c r="AE581" s="238"/>
      <c r="AF581" s="238"/>
      <c r="AG581" s="238"/>
      <c r="AH581" s="238"/>
      <c r="AI581" s="238"/>
    </row>
    <row r="582" spans="9:35"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  <c r="U582" s="238"/>
      <c r="V582" s="238"/>
      <c r="W582" s="238"/>
      <c r="X582" s="238"/>
      <c r="Y582" s="238"/>
      <c r="Z582" s="238"/>
      <c r="AA582" s="238"/>
      <c r="AB582" s="238"/>
      <c r="AC582" s="238"/>
      <c r="AD582" s="238"/>
      <c r="AE582" s="238"/>
      <c r="AF582" s="238"/>
      <c r="AG582" s="238"/>
      <c r="AH582" s="238"/>
      <c r="AI582" s="238"/>
    </row>
    <row r="583" spans="9:35"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  <c r="U583" s="238"/>
      <c r="V583" s="238"/>
      <c r="W583" s="238"/>
      <c r="X583" s="238"/>
      <c r="Y583" s="238"/>
      <c r="Z583" s="238"/>
      <c r="AA583" s="238"/>
      <c r="AB583" s="238"/>
      <c r="AC583" s="238"/>
      <c r="AD583" s="238"/>
      <c r="AE583" s="238"/>
      <c r="AF583" s="238"/>
      <c r="AG583" s="238"/>
      <c r="AH583" s="238"/>
      <c r="AI583" s="238"/>
    </row>
    <row r="584" spans="9:35"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  <c r="U584" s="238"/>
      <c r="V584" s="238"/>
      <c r="W584" s="238"/>
      <c r="X584" s="238"/>
      <c r="Y584" s="238"/>
      <c r="Z584" s="238"/>
      <c r="AA584" s="238"/>
      <c r="AB584" s="238"/>
      <c r="AC584" s="238"/>
      <c r="AD584" s="238"/>
      <c r="AE584" s="238"/>
      <c r="AF584" s="238"/>
      <c r="AG584" s="238"/>
      <c r="AH584" s="238"/>
      <c r="AI584" s="238"/>
    </row>
    <row r="585" spans="9:35"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  <c r="U585" s="238"/>
      <c r="V585" s="238"/>
      <c r="W585" s="238"/>
      <c r="X585" s="238"/>
      <c r="Y585" s="238"/>
      <c r="Z585" s="238"/>
      <c r="AA585" s="238"/>
      <c r="AB585" s="238"/>
      <c r="AC585" s="238"/>
      <c r="AD585" s="238"/>
      <c r="AE585" s="238"/>
      <c r="AF585" s="238"/>
      <c r="AG585" s="238"/>
      <c r="AH585" s="238"/>
      <c r="AI585" s="238"/>
    </row>
    <row r="586" spans="9:35"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  <c r="U586" s="238"/>
      <c r="V586" s="238"/>
      <c r="W586" s="238"/>
      <c r="X586" s="238"/>
      <c r="Y586" s="238"/>
      <c r="Z586" s="238"/>
      <c r="AA586" s="238"/>
      <c r="AB586" s="238"/>
      <c r="AC586" s="238"/>
      <c r="AD586" s="238"/>
      <c r="AE586" s="238"/>
      <c r="AF586" s="238"/>
      <c r="AG586" s="238"/>
      <c r="AH586" s="238"/>
      <c r="AI586" s="238"/>
    </row>
    <row r="587" spans="9:35"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  <c r="U587" s="238"/>
      <c r="V587" s="238"/>
      <c r="W587" s="238"/>
      <c r="X587" s="238"/>
      <c r="Y587" s="238"/>
      <c r="Z587" s="238"/>
      <c r="AA587" s="238"/>
      <c r="AB587" s="238"/>
      <c r="AC587" s="238"/>
      <c r="AD587" s="238"/>
      <c r="AE587" s="238"/>
      <c r="AF587" s="238"/>
      <c r="AG587" s="238"/>
      <c r="AH587" s="238"/>
      <c r="AI587" s="238"/>
    </row>
    <row r="588" spans="9:35"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  <c r="U588" s="238"/>
      <c r="V588" s="238"/>
      <c r="W588" s="238"/>
      <c r="X588" s="238"/>
      <c r="Y588" s="238"/>
      <c r="Z588" s="238"/>
      <c r="AA588" s="238"/>
      <c r="AB588" s="238"/>
      <c r="AC588" s="238"/>
      <c r="AD588" s="238"/>
      <c r="AE588" s="238"/>
      <c r="AF588" s="238"/>
      <c r="AG588" s="238"/>
      <c r="AH588" s="238"/>
      <c r="AI588" s="238"/>
    </row>
    <row r="589" spans="9:35"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  <c r="U589" s="238"/>
      <c r="V589" s="238"/>
      <c r="W589" s="238"/>
      <c r="X589" s="238"/>
      <c r="Y589" s="238"/>
      <c r="Z589" s="238"/>
      <c r="AA589" s="238"/>
      <c r="AB589" s="238"/>
      <c r="AC589" s="238"/>
      <c r="AD589" s="238"/>
      <c r="AE589" s="238"/>
      <c r="AF589" s="238"/>
      <c r="AG589" s="238"/>
      <c r="AH589" s="238"/>
      <c r="AI589" s="238"/>
    </row>
    <row r="590" spans="9:35"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  <c r="U590" s="238"/>
      <c r="V590" s="238"/>
      <c r="W590" s="238"/>
      <c r="X590" s="238"/>
      <c r="Y590" s="238"/>
      <c r="Z590" s="238"/>
      <c r="AA590" s="238"/>
      <c r="AB590" s="238"/>
      <c r="AC590" s="238"/>
      <c r="AD590" s="238"/>
      <c r="AE590" s="238"/>
      <c r="AF590" s="238"/>
      <c r="AG590" s="238"/>
      <c r="AH590" s="238"/>
      <c r="AI590" s="238"/>
    </row>
    <row r="591" spans="9:35"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  <c r="U591" s="238"/>
      <c r="V591" s="238"/>
      <c r="W591" s="238"/>
      <c r="X591" s="238"/>
      <c r="Y591" s="238"/>
      <c r="Z591" s="238"/>
      <c r="AA591" s="238"/>
      <c r="AB591" s="238"/>
      <c r="AC591" s="238"/>
      <c r="AD591" s="238"/>
      <c r="AE591" s="238"/>
      <c r="AF591" s="238"/>
      <c r="AG591" s="238"/>
      <c r="AH591" s="238"/>
      <c r="AI591" s="238"/>
    </row>
    <row r="592" spans="9:35"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  <c r="U592" s="238"/>
      <c r="V592" s="238"/>
      <c r="W592" s="238"/>
      <c r="X592" s="238"/>
      <c r="Y592" s="238"/>
      <c r="Z592" s="238"/>
      <c r="AA592" s="238"/>
      <c r="AB592" s="238"/>
      <c r="AC592" s="238"/>
      <c r="AD592" s="238"/>
      <c r="AE592" s="238"/>
      <c r="AF592" s="238"/>
      <c r="AG592" s="238"/>
      <c r="AH592" s="238"/>
      <c r="AI592" s="238"/>
    </row>
    <row r="593" spans="9:35"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  <c r="U593" s="238"/>
      <c r="V593" s="238"/>
      <c r="W593" s="238"/>
      <c r="X593" s="238"/>
      <c r="Y593" s="238"/>
      <c r="Z593" s="238"/>
      <c r="AA593" s="238"/>
      <c r="AB593" s="238"/>
      <c r="AC593" s="238"/>
      <c r="AD593" s="238"/>
      <c r="AE593" s="238"/>
      <c r="AF593" s="238"/>
      <c r="AG593" s="238"/>
      <c r="AH593" s="238"/>
      <c r="AI593" s="238"/>
    </row>
    <row r="594" spans="9:35"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  <c r="U594" s="238"/>
      <c r="V594" s="238"/>
      <c r="W594" s="238"/>
      <c r="X594" s="238"/>
      <c r="Y594" s="238"/>
      <c r="Z594" s="238"/>
      <c r="AA594" s="238"/>
      <c r="AB594" s="238"/>
      <c r="AC594" s="238"/>
      <c r="AD594" s="238"/>
      <c r="AE594" s="238"/>
      <c r="AF594" s="238"/>
      <c r="AG594" s="238"/>
      <c r="AH594" s="238"/>
      <c r="AI594" s="238"/>
    </row>
    <row r="595" spans="9:35"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  <c r="U595" s="238"/>
      <c r="V595" s="238"/>
      <c r="W595" s="238"/>
      <c r="X595" s="238"/>
      <c r="Y595" s="238"/>
      <c r="Z595" s="238"/>
      <c r="AA595" s="238"/>
      <c r="AB595" s="238"/>
      <c r="AC595" s="238"/>
      <c r="AD595" s="238"/>
      <c r="AE595" s="238"/>
      <c r="AF595" s="238"/>
      <c r="AG595" s="238"/>
      <c r="AH595" s="238"/>
      <c r="AI595" s="238"/>
    </row>
    <row r="596" spans="9:35"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  <c r="U596" s="238"/>
      <c r="V596" s="238"/>
      <c r="W596" s="238"/>
      <c r="X596" s="238"/>
      <c r="Y596" s="238"/>
      <c r="Z596" s="238"/>
      <c r="AA596" s="238"/>
      <c r="AB596" s="238"/>
      <c r="AC596" s="238"/>
      <c r="AD596" s="238"/>
      <c r="AE596" s="238"/>
      <c r="AF596" s="238"/>
      <c r="AG596" s="238"/>
      <c r="AH596" s="238"/>
      <c r="AI596" s="238"/>
    </row>
    <row r="597" spans="9:35"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  <c r="U597" s="238"/>
      <c r="V597" s="238"/>
      <c r="W597" s="238"/>
      <c r="X597" s="238"/>
      <c r="Y597" s="238"/>
      <c r="Z597" s="238"/>
      <c r="AA597" s="238"/>
      <c r="AB597" s="238"/>
      <c r="AC597" s="238"/>
      <c r="AD597" s="238"/>
      <c r="AE597" s="238"/>
      <c r="AF597" s="238"/>
      <c r="AG597" s="238"/>
      <c r="AH597" s="238"/>
      <c r="AI597" s="238"/>
    </row>
    <row r="598" spans="9:35"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  <c r="U598" s="238"/>
      <c r="V598" s="238"/>
      <c r="W598" s="238"/>
      <c r="X598" s="238"/>
      <c r="Y598" s="238"/>
      <c r="Z598" s="238"/>
      <c r="AA598" s="238"/>
      <c r="AB598" s="238"/>
      <c r="AC598" s="238"/>
      <c r="AD598" s="238"/>
      <c r="AE598" s="238"/>
      <c r="AF598" s="238"/>
      <c r="AG598" s="238"/>
      <c r="AH598" s="238"/>
      <c r="AI598" s="238"/>
    </row>
    <row r="599" spans="9:35"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  <c r="U599" s="238"/>
      <c r="V599" s="238"/>
      <c r="W599" s="238"/>
      <c r="X599" s="238"/>
      <c r="Y599" s="238"/>
      <c r="Z599" s="238"/>
      <c r="AA599" s="238"/>
      <c r="AB599" s="238"/>
      <c r="AC599" s="238"/>
      <c r="AD599" s="238"/>
      <c r="AE599" s="238"/>
      <c r="AF599" s="238"/>
      <c r="AG599" s="238"/>
      <c r="AH599" s="238"/>
      <c r="AI599" s="238"/>
    </row>
    <row r="600" spans="9:35"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  <c r="U600" s="238"/>
      <c r="V600" s="238"/>
      <c r="W600" s="238"/>
      <c r="X600" s="238"/>
      <c r="Y600" s="238"/>
      <c r="Z600" s="238"/>
      <c r="AA600" s="238"/>
      <c r="AB600" s="238"/>
      <c r="AC600" s="238"/>
      <c r="AD600" s="238"/>
      <c r="AE600" s="238"/>
      <c r="AF600" s="238"/>
      <c r="AG600" s="238"/>
      <c r="AH600" s="238"/>
      <c r="AI600" s="238"/>
    </row>
    <row r="601" spans="9:35"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  <c r="U601" s="238"/>
      <c r="V601" s="238"/>
      <c r="W601" s="238"/>
      <c r="X601" s="238"/>
      <c r="Y601" s="238"/>
      <c r="Z601" s="238"/>
      <c r="AA601" s="238"/>
      <c r="AB601" s="238"/>
      <c r="AC601" s="238"/>
      <c r="AD601" s="238"/>
      <c r="AE601" s="238"/>
      <c r="AF601" s="238"/>
      <c r="AG601" s="238"/>
      <c r="AH601" s="238"/>
      <c r="AI601" s="238"/>
    </row>
    <row r="602" spans="9:35"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  <c r="U602" s="238"/>
      <c r="V602" s="238"/>
      <c r="W602" s="238"/>
      <c r="X602" s="238"/>
      <c r="Y602" s="238"/>
      <c r="Z602" s="238"/>
      <c r="AA602" s="238"/>
      <c r="AB602" s="238"/>
      <c r="AC602" s="238"/>
      <c r="AD602" s="238"/>
      <c r="AE602" s="238"/>
      <c r="AF602" s="238"/>
      <c r="AG602" s="238"/>
      <c r="AH602" s="238"/>
      <c r="AI602" s="238"/>
    </row>
    <row r="603" spans="9:35"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  <c r="U603" s="238"/>
      <c r="V603" s="238"/>
      <c r="W603" s="238"/>
      <c r="X603" s="238"/>
      <c r="Y603" s="238"/>
      <c r="Z603" s="238"/>
      <c r="AA603" s="238"/>
      <c r="AB603" s="238"/>
      <c r="AC603" s="238"/>
      <c r="AD603" s="238"/>
      <c r="AE603" s="238"/>
      <c r="AF603" s="238"/>
      <c r="AG603" s="238"/>
      <c r="AH603" s="238"/>
      <c r="AI603" s="238"/>
    </row>
    <row r="604" spans="9:35"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  <c r="U604" s="238"/>
      <c r="V604" s="238"/>
      <c r="W604" s="238"/>
      <c r="X604" s="238"/>
      <c r="Y604" s="238"/>
      <c r="Z604" s="238"/>
      <c r="AA604" s="238"/>
      <c r="AB604" s="238"/>
      <c r="AC604" s="238"/>
      <c r="AD604" s="238"/>
      <c r="AE604" s="238"/>
      <c r="AF604" s="238"/>
      <c r="AG604" s="238"/>
      <c r="AH604" s="238"/>
      <c r="AI604" s="238"/>
    </row>
    <row r="605" spans="9:35"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  <c r="U605" s="238"/>
      <c r="V605" s="238"/>
      <c r="W605" s="238"/>
      <c r="X605" s="238"/>
      <c r="Y605" s="238"/>
      <c r="Z605" s="238"/>
      <c r="AA605" s="238"/>
      <c r="AB605" s="238"/>
      <c r="AC605" s="238"/>
      <c r="AD605" s="238"/>
      <c r="AE605" s="238"/>
      <c r="AF605" s="238"/>
      <c r="AG605" s="238"/>
      <c r="AH605" s="238"/>
      <c r="AI605" s="238"/>
    </row>
    <row r="606" spans="9:35"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  <c r="U606" s="238"/>
      <c r="V606" s="238"/>
      <c r="W606" s="238"/>
      <c r="X606" s="238"/>
      <c r="Y606" s="238"/>
      <c r="Z606" s="238"/>
      <c r="AA606" s="238"/>
      <c r="AB606" s="238"/>
      <c r="AC606" s="238"/>
      <c r="AD606" s="238"/>
      <c r="AE606" s="238"/>
      <c r="AF606" s="238"/>
      <c r="AG606" s="238"/>
      <c r="AH606" s="238"/>
      <c r="AI606" s="238"/>
    </row>
    <row r="607" spans="9:35"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  <c r="U607" s="238"/>
      <c r="V607" s="238"/>
      <c r="W607" s="238"/>
      <c r="X607" s="238"/>
      <c r="Y607" s="238"/>
      <c r="Z607" s="238"/>
      <c r="AA607" s="238"/>
      <c r="AB607" s="238"/>
      <c r="AC607" s="238"/>
      <c r="AD607" s="238"/>
      <c r="AE607" s="238"/>
      <c r="AF607" s="238"/>
      <c r="AG607" s="238"/>
      <c r="AH607" s="238"/>
      <c r="AI607" s="238"/>
    </row>
    <row r="608" spans="9:35"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  <c r="U608" s="238"/>
      <c r="V608" s="238"/>
      <c r="W608" s="238"/>
      <c r="X608" s="238"/>
      <c r="Y608" s="238"/>
      <c r="Z608" s="238"/>
      <c r="AA608" s="238"/>
      <c r="AB608" s="238"/>
      <c r="AC608" s="238"/>
      <c r="AD608" s="238"/>
      <c r="AE608" s="238"/>
      <c r="AF608" s="238"/>
      <c r="AG608" s="238"/>
      <c r="AH608" s="238"/>
      <c r="AI608" s="238"/>
    </row>
    <row r="609" spans="9:35"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  <c r="U609" s="238"/>
      <c r="V609" s="238"/>
      <c r="W609" s="238"/>
      <c r="X609" s="238"/>
      <c r="Y609" s="238"/>
      <c r="Z609" s="238"/>
      <c r="AA609" s="238"/>
      <c r="AB609" s="238"/>
      <c r="AC609" s="238"/>
      <c r="AD609" s="238"/>
      <c r="AE609" s="238"/>
      <c r="AF609" s="238"/>
      <c r="AG609" s="238"/>
      <c r="AH609" s="238"/>
      <c r="AI609" s="238"/>
    </row>
    <row r="610" spans="9:35"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  <c r="U610" s="238"/>
      <c r="V610" s="238"/>
      <c r="W610" s="238"/>
      <c r="X610" s="238"/>
      <c r="Y610" s="238"/>
      <c r="Z610" s="238"/>
      <c r="AA610" s="238"/>
      <c r="AB610" s="238"/>
      <c r="AC610" s="238"/>
      <c r="AD610" s="238"/>
      <c r="AE610" s="238"/>
      <c r="AF610" s="238"/>
      <c r="AG610" s="238"/>
      <c r="AH610" s="238"/>
      <c r="AI610" s="238"/>
    </row>
    <row r="611" spans="9:35"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  <c r="AF611" s="238"/>
      <c r="AG611" s="238"/>
      <c r="AH611" s="238"/>
      <c r="AI611" s="238"/>
    </row>
    <row r="612" spans="9:35"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  <c r="AF612" s="238"/>
      <c r="AG612" s="238"/>
      <c r="AH612" s="238"/>
      <c r="AI612" s="238"/>
    </row>
    <row r="613" spans="9:35"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  <c r="AF613" s="238"/>
      <c r="AG613" s="238"/>
      <c r="AH613" s="238"/>
      <c r="AI613" s="238"/>
    </row>
    <row r="614" spans="9:35"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  <c r="AF614" s="238"/>
      <c r="AG614" s="238"/>
      <c r="AH614" s="238"/>
      <c r="AI614" s="238"/>
    </row>
    <row r="615" spans="9:35"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  <c r="AF615" s="238"/>
      <c r="AG615" s="238"/>
      <c r="AH615" s="238"/>
      <c r="AI615" s="238"/>
    </row>
    <row r="616" spans="9:35"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  <c r="U616" s="238"/>
      <c r="V616" s="238"/>
      <c r="W616" s="238"/>
      <c r="X616" s="238"/>
      <c r="Y616" s="238"/>
      <c r="Z616" s="238"/>
      <c r="AA616" s="238"/>
      <c r="AB616" s="238"/>
      <c r="AC616" s="238"/>
      <c r="AD616" s="238"/>
      <c r="AE616" s="238"/>
      <c r="AF616" s="238"/>
      <c r="AG616" s="238"/>
      <c r="AH616" s="238"/>
      <c r="AI616" s="238"/>
    </row>
    <row r="617" spans="9:35"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  <c r="U617" s="238"/>
      <c r="V617" s="238"/>
      <c r="W617" s="238"/>
      <c r="X617" s="238"/>
      <c r="Y617" s="238"/>
      <c r="Z617" s="238"/>
      <c r="AA617" s="238"/>
      <c r="AB617" s="238"/>
      <c r="AC617" s="238"/>
      <c r="AD617" s="238"/>
      <c r="AE617" s="238"/>
      <c r="AF617" s="238"/>
      <c r="AG617" s="238"/>
      <c r="AH617" s="238"/>
      <c r="AI617" s="238"/>
    </row>
    <row r="618" spans="9:35"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  <c r="U618" s="238"/>
      <c r="V618" s="238"/>
      <c r="W618" s="238"/>
      <c r="X618" s="238"/>
      <c r="Y618" s="238"/>
      <c r="Z618" s="238"/>
      <c r="AA618" s="238"/>
      <c r="AB618" s="238"/>
      <c r="AC618" s="238"/>
      <c r="AD618" s="238"/>
      <c r="AE618" s="238"/>
      <c r="AF618" s="238"/>
      <c r="AG618" s="238"/>
      <c r="AH618" s="238"/>
      <c r="AI618" s="238"/>
    </row>
    <row r="619" spans="9:35"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  <c r="U619" s="238"/>
      <c r="V619" s="238"/>
      <c r="W619" s="238"/>
      <c r="X619" s="238"/>
      <c r="Y619" s="238"/>
      <c r="Z619" s="238"/>
      <c r="AA619" s="238"/>
      <c r="AB619" s="238"/>
      <c r="AC619" s="238"/>
      <c r="AD619" s="238"/>
      <c r="AE619" s="238"/>
      <c r="AF619" s="238"/>
      <c r="AG619" s="238"/>
      <c r="AH619" s="238"/>
      <c r="AI619" s="238"/>
    </row>
    <row r="620" spans="9:35"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  <c r="U620" s="238"/>
      <c r="V620" s="238"/>
      <c r="W620" s="238"/>
      <c r="X620" s="238"/>
      <c r="Y620" s="238"/>
      <c r="Z620" s="238"/>
      <c r="AA620" s="238"/>
      <c r="AB620" s="238"/>
      <c r="AC620" s="238"/>
      <c r="AD620" s="238"/>
      <c r="AE620" s="238"/>
      <c r="AF620" s="238"/>
      <c r="AG620" s="238"/>
      <c r="AH620" s="238"/>
      <c r="AI620" s="238"/>
    </row>
    <row r="621" spans="9:35"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  <c r="U621" s="238"/>
      <c r="V621" s="238"/>
      <c r="W621" s="238"/>
      <c r="X621" s="238"/>
      <c r="Y621" s="238"/>
      <c r="Z621" s="238"/>
      <c r="AA621" s="238"/>
      <c r="AB621" s="238"/>
      <c r="AC621" s="238"/>
      <c r="AD621" s="238"/>
      <c r="AE621" s="238"/>
      <c r="AF621" s="238"/>
      <c r="AG621" s="238"/>
      <c r="AH621" s="238"/>
      <c r="AI621" s="238"/>
    </row>
    <row r="622" spans="9:35"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  <c r="U622" s="238"/>
      <c r="V622" s="238"/>
      <c r="W622" s="238"/>
      <c r="X622" s="238"/>
      <c r="Y622" s="238"/>
      <c r="Z622" s="238"/>
      <c r="AA622" s="238"/>
      <c r="AB622" s="238"/>
      <c r="AC622" s="238"/>
      <c r="AD622" s="238"/>
      <c r="AE622" s="238"/>
      <c r="AF622" s="238"/>
      <c r="AG622" s="238"/>
      <c r="AH622" s="238"/>
      <c r="AI622" s="238"/>
    </row>
    <row r="623" spans="9:35"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  <c r="U623" s="238"/>
      <c r="V623" s="238"/>
      <c r="W623" s="238"/>
      <c r="X623" s="238"/>
      <c r="Y623" s="238"/>
      <c r="Z623" s="238"/>
      <c r="AA623" s="238"/>
      <c r="AB623" s="238"/>
      <c r="AC623" s="238"/>
      <c r="AD623" s="238"/>
      <c r="AE623" s="238"/>
      <c r="AF623" s="238"/>
      <c r="AG623" s="238"/>
      <c r="AH623" s="238"/>
      <c r="AI623" s="238"/>
    </row>
    <row r="624" spans="9:35"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  <c r="U624" s="238"/>
      <c r="V624" s="238"/>
      <c r="W624" s="238"/>
      <c r="X624" s="238"/>
      <c r="Y624" s="238"/>
      <c r="Z624" s="238"/>
      <c r="AA624" s="238"/>
      <c r="AB624" s="238"/>
      <c r="AC624" s="238"/>
      <c r="AD624" s="238"/>
      <c r="AE624" s="238"/>
      <c r="AF624" s="238"/>
      <c r="AG624" s="238"/>
      <c r="AH624" s="238"/>
      <c r="AI624" s="238"/>
    </row>
    <row r="625" spans="9:35"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  <c r="U625" s="238"/>
      <c r="V625" s="238"/>
      <c r="W625" s="238"/>
      <c r="X625" s="238"/>
      <c r="Y625" s="238"/>
      <c r="Z625" s="238"/>
      <c r="AA625" s="238"/>
      <c r="AB625" s="238"/>
      <c r="AC625" s="238"/>
      <c r="AD625" s="238"/>
      <c r="AE625" s="238"/>
      <c r="AF625" s="238"/>
      <c r="AG625" s="238"/>
      <c r="AH625" s="238"/>
      <c r="AI625" s="238"/>
    </row>
    <row r="626" spans="9:35"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  <c r="U626" s="238"/>
      <c r="V626" s="238"/>
      <c r="W626" s="238"/>
      <c r="X626" s="238"/>
      <c r="Y626" s="238"/>
      <c r="Z626" s="238"/>
      <c r="AA626" s="238"/>
      <c r="AB626" s="238"/>
      <c r="AC626" s="238"/>
      <c r="AD626" s="238"/>
      <c r="AE626" s="238"/>
      <c r="AF626" s="238"/>
      <c r="AG626" s="238"/>
      <c r="AH626" s="238"/>
      <c r="AI626" s="238"/>
    </row>
    <row r="627" spans="9:35"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  <c r="U627" s="238"/>
      <c r="V627" s="238"/>
      <c r="W627" s="238"/>
      <c r="X627" s="238"/>
      <c r="Y627" s="238"/>
      <c r="Z627" s="238"/>
      <c r="AA627" s="238"/>
      <c r="AB627" s="238"/>
      <c r="AC627" s="238"/>
      <c r="AD627" s="238"/>
      <c r="AE627" s="238"/>
      <c r="AF627" s="238"/>
      <c r="AG627" s="238"/>
      <c r="AH627" s="238"/>
      <c r="AI627" s="238"/>
    </row>
    <row r="628" spans="9:35"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  <c r="U628" s="238"/>
      <c r="V628" s="238"/>
      <c r="W628" s="238"/>
      <c r="X628" s="238"/>
      <c r="Y628" s="238"/>
      <c r="Z628" s="238"/>
      <c r="AA628" s="238"/>
      <c r="AB628" s="238"/>
      <c r="AC628" s="238"/>
      <c r="AD628" s="238"/>
      <c r="AE628" s="238"/>
      <c r="AF628" s="238"/>
      <c r="AG628" s="238"/>
      <c r="AH628" s="238"/>
      <c r="AI628" s="238"/>
    </row>
    <row r="629" spans="9:35"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  <c r="U629" s="238"/>
      <c r="V629" s="238"/>
      <c r="W629" s="238"/>
      <c r="X629" s="238"/>
      <c r="Y629" s="238"/>
      <c r="Z629" s="238"/>
      <c r="AA629" s="238"/>
      <c r="AB629" s="238"/>
      <c r="AC629" s="238"/>
      <c r="AD629" s="238"/>
      <c r="AE629" s="238"/>
      <c r="AF629" s="238"/>
      <c r="AG629" s="238"/>
      <c r="AH629" s="238"/>
      <c r="AI629" s="238"/>
    </row>
    <row r="630" spans="9:35"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  <c r="U630" s="238"/>
      <c r="V630" s="238"/>
      <c r="W630" s="238"/>
      <c r="X630" s="238"/>
      <c r="Y630" s="238"/>
      <c r="Z630" s="238"/>
      <c r="AA630" s="238"/>
      <c r="AB630" s="238"/>
      <c r="AC630" s="238"/>
      <c r="AD630" s="238"/>
      <c r="AE630" s="238"/>
      <c r="AF630" s="238"/>
      <c r="AG630" s="238"/>
      <c r="AH630" s="238"/>
      <c r="AI630" s="238"/>
    </row>
    <row r="631" spans="9:35"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  <c r="U631" s="238"/>
      <c r="V631" s="238"/>
      <c r="W631" s="238"/>
      <c r="X631" s="238"/>
      <c r="Y631" s="238"/>
      <c r="Z631" s="238"/>
      <c r="AA631" s="238"/>
      <c r="AB631" s="238"/>
      <c r="AC631" s="238"/>
      <c r="AD631" s="238"/>
      <c r="AE631" s="238"/>
      <c r="AF631" s="238"/>
      <c r="AG631" s="238"/>
      <c r="AH631" s="238"/>
      <c r="AI631" s="238"/>
    </row>
    <row r="632" spans="9:35"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  <c r="U632" s="238"/>
      <c r="V632" s="238"/>
      <c r="W632" s="238"/>
      <c r="X632" s="238"/>
      <c r="Y632" s="238"/>
      <c r="Z632" s="238"/>
      <c r="AA632" s="238"/>
      <c r="AB632" s="238"/>
      <c r="AC632" s="238"/>
      <c r="AD632" s="238"/>
      <c r="AE632" s="238"/>
      <c r="AF632" s="238"/>
      <c r="AG632" s="238"/>
      <c r="AH632" s="238"/>
      <c r="AI632" s="238"/>
    </row>
    <row r="633" spans="9:35"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  <c r="U633" s="238"/>
      <c r="V633" s="238"/>
      <c r="W633" s="238"/>
      <c r="X633" s="238"/>
      <c r="Y633" s="238"/>
      <c r="Z633" s="238"/>
      <c r="AA633" s="238"/>
      <c r="AB633" s="238"/>
      <c r="AC633" s="238"/>
      <c r="AD633" s="238"/>
      <c r="AE633" s="238"/>
      <c r="AF633" s="238"/>
      <c r="AG633" s="238"/>
      <c r="AH633" s="238"/>
      <c r="AI633" s="238"/>
    </row>
    <row r="634" spans="9:35"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  <c r="U634" s="238"/>
      <c r="V634" s="238"/>
      <c r="W634" s="238"/>
      <c r="X634" s="238"/>
      <c r="Y634" s="238"/>
      <c r="Z634" s="238"/>
      <c r="AA634" s="238"/>
      <c r="AB634" s="238"/>
      <c r="AC634" s="238"/>
      <c r="AD634" s="238"/>
      <c r="AE634" s="238"/>
      <c r="AF634" s="238"/>
      <c r="AG634" s="238"/>
      <c r="AH634" s="238"/>
      <c r="AI634" s="238"/>
    </row>
    <row r="635" spans="9:35"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  <c r="U635" s="238"/>
      <c r="V635" s="238"/>
      <c r="W635" s="238"/>
      <c r="X635" s="238"/>
      <c r="Y635" s="238"/>
      <c r="Z635" s="238"/>
      <c r="AA635" s="238"/>
      <c r="AB635" s="238"/>
      <c r="AC635" s="238"/>
      <c r="AD635" s="238"/>
      <c r="AE635" s="238"/>
      <c r="AF635" s="238"/>
      <c r="AG635" s="238"/>
      <c r="AH635" s="238"/>
      <c r="AI635" s="238"/>
    </row>
    <row r="636" spans="9:35"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  <c r="U636" s="238"/>
      <c r="V636" s="238"/>
      <c r="W636" s="238"/>
      <c r="X636" s="238"/>
      <c r="Y636" s="238"/>
      <c r="Z636" s="238"/>
      <c r="AA636" s="238"/>
      <c r="AB636" s="238"/>
      <c r="AC636" s="238"/>
      <c r="AD636" s="238"/>
      <c r="AE636" s="238"/>
      <c r="AF636" s="238"/>
      <c r="AG636" s="238"/>
      <c r="AH636" s="238"/>
      <c r="AI636" s="238"/>
    </row>
    <row r="637" spans="9:35"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  <c r="U637" s="238"/>
      <c r="V637" s="238"/>
      <c r="W637" s="238"/>
      <c r="X637" s="238"/>
      <c r="Y637" s="238"/>
      <c r="Z637" s="238"/>
      <c r="AA637" s="238"/>
      <c r="AB637" s="238"/>
      <c r="AC637" s="238"/>
      <c r="AD637" s="238"/>
      <c r="AE637" s="238"/>
      <c r="AF637" s="238"/>
      <c r="AG637" s="238"/>
      <c r="AH637" s="238"/>
      <c r="AI637" s="238"/>
    </row>
    <row r="638" spans="9:35"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  <c r="U638" s="238"/>
      <c r="V638" s="238"/>
      <c r="W638" s="238"/>
      <c r="X638" s="238"/>
      <c r="Y638" s="238"/>
      <c r="Z638" s="238"/>
      <c r="AA638" s="238"/>
      <c r="AB638" s="238"/>
      <c r="AC638" s="238"/>
      <c r="AD638" s="238"/>
      <c r="AE638" s="238"/>
      <c r="AF638" s="238"/>
      <c r="AG638" s="238"/>
      <c r="AH638" s="238"/>
      <c r="AI638" s="238"/>
    </row>
    <row r="639" spans="9:35"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  <c r="U639" s="238"/>
      <c r="V639" s="238"/>
      <c r="W639" s="238"/>
      <c r="X639" s="238"/>
      <c r="Y639" s="238"/>
      <c r="Z639" s="238"/>
      <c r="AA639" s="238"/>
      <c r="AB639" s="238"/>
      <c r="AC639" s="238"/>
      <c r="AD639" s="238"/>
      <c r="AE639" s="238"/>
      <c r="AF639" s="238"/>
      <c r="AG639" s="238"/>
      <c r="AH639" s="238"/>
      <c r="AI639" s="238"/>
    </row>
    <row r="640" spans="9:35"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  <c r="U640" s="238"/>
      <c r="V640" s="238"/>
      <c r="W640" s="238"/>
      <c r="X640" s="238"/>
      <c r="Y640" s="238"/>
      <c r="Z640" s="238"/>
      <c r="AA640" s="238"/>
      <c r="AB640" s="238"/>
      <c r="AC640" s="238"/>
      <c r="AD640" s="238"/>
      <c r="AE640" s="238"/>
      <c r="AF640" s="238"/>
      <c r="AG640" s="238"/>
      <c r="AH640" s="238"/>
      <c r="AI640" s="238"/>
    </row>
    <row r="641" spans="9:35"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  <c r="U641" s="238"/>
      <c r="V641" s="238"/>
      <c r="W641" s="238"/>
      <c r="X641" s="238"/>
      <c r="Y641" s="238"/>
      <c r="Z641" s="238"/>
      <c r="AA641" s="238"/>
      <c r="AB641" s="238"/>
      <c r="AC641" s="238"/>
      <c r="AD641" s="238"/>
      <c r="AE641" s="238"/>
      <c r="AF641" s="238"/>
      <c r="AG641" s="238"/>
      <c r="AH641" s="238"/>
      <c r="AI641" s="238"/>
    </row>
    <row r="642" spans="9:35"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  <c r="U642" s="238"/>
      <c r="V642" s="238"/>
      <c r="W642" s="238"/>
      <c r="X642" s="238"/>
      <c r="Y642" s="238"/>
      <c r="Z642" s="238"/>
      <c r="AA642" s="238"/>
      <c r="AB642" s="238"/>
      <c r="AC642" s="238"/>
      <c r="AD642" s="238"/>
      <c r="AE642" s="238"/>
      <c r="AF642" s="238"/>
      <c r="AG642" s="238"/>
      <c r="AH642" s="238"/>
      <c r="AI642" s="238"/>
    </row>
    <row r="643" spans="9:35"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  <c r="U643" s="238"/>
      <c r="V643" s="238"/>
      <c r="W643" s="238"/>
      <c r="X643" s="238"/>
      <c r="Y643" s="238"/>
      <c r="Z643" s="238"/>
      <c r="AA643" s="238"/>
      <c r="AB643" s="238"/>
      <c r="AC643" s="238"/>
      <c r="AD643" s="238"/>
      <c r="AE643" s="238"/>
      <c r="AF643" s="238"/>
      <c r="AG643" s="238"/>
      <c r="AH643" s="238"/>
      <c r="AI643" s="238"/>
    </row>
    <row r="644" spans="9:35"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  <c r="U644" s="238"/>
      <c r="V644" s="238"/>
      <c r="W644" s="238"/>
      <c r="X644" s="238"/>
      <c r="Y644" s="238"/>
      <c r="Z644" s="238"/>
      <c r="AA644" s="238"/>
      <c r="AB644" s="238"/>
      <c r="AC644" s="238"/>
      <c r="AD644" s="238"/>
      <c r="AE644" s="238"/>
      <c r="AF644" s="238"/>
      <c r="AG644" s="238"/>
      <c r="AH644" s="238"/>
      <c r="AI644" s="238"/>
    </row>
    <row r="645" spans="9:35"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  <c r="U645" s="238"/>
      <c r="V645" s="238"/>
      <c r="W645" s="238"/>
      <c r="X645" s="238"/>
      <c r="Y645" s="238"/>
      <c r="Z645" s="238"/>
      <c r="AA645" s="238"/>
      <c r="AB645" s="238"/>
      <c r="AC645" s="238"/>
      <c r="AD645" s="238"/>
      <c r="AE645" s="238"/>
      <c r="AF645" s="238"/>
      <c r="AG645" s="238"/>
      <c r="AH645" s="238"/>
      <c r="AI645" s="238"/>
    </row>
    <row r="646" spans="9:35"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  <c r="U646" s="238"/>
      <c r="V646" s="238"/>
      <c r="W646" s="238"/>
      <c r="X646" s="238"/>
      <c r="Y646" s="238"/>
      <c r="Z646" s="238"/>
      <c r="AA646" s="238"/>
      <c r="AB646" s="238"/>
      <c r="AC646" s="238"/>
      <c r="AD646" s="238"/>
      <c r="AE646" s="238"/>
      <c r="AF646" s="238"/>
      <c r="AG646" s="238"/>
      <c r="AH646" s="238"/>
      <c r="AI646" s="238"/>
    </row>
    <row r="647" spans="9:35"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  <c r="U647" s="238"/>
      <c r="V647" s="238"/>
      <c r="W647" s="238"/>
      <c r="X647" s="238"/>
      <c r="Y647" s="238"/>
      <c r="Z647" s="238"/>
      <c r="AA647" s="238"/>
      <c r="AB647" s="238"/>
      <c r="AC647" s="238"/>
      <c r="AD647" s="238"/>
      <c r="AE647" s="238"/>
      <c r="AF647" s="238"/>
      <c r="AG647" s="238"/>
      <c r="AH647" s="238"/>
      <c r="AI647" s="238"/>
    </row>
    <row r="648" spans="9:35"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  <c r="U648" s="238"/>
      <c r="V648" s="238"/>
      <c r="W648" s="238"/>
      <c r="X648" s="238"/>
      <c r="Y648" s="238"/>
      <c r="Z648" s="238"/>
      <c r="AA648" s="238"/>
      <c r="AB648" s="238"/>
      <c r="AC648" s="238"/>
      <c r="AD648" s="238"/>
      <c r="AE648" s="238"/>
      <c r="AF648" s="238"/>
      <c r="AG648" s="238"/>
      <c r="AH648" s="238"/>
      <c r="AI648" s="238"/>
    </row>
    <row r="649" spans="9:35"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  <c r="U649" s="238"/>
      <c r="V649" s="238"/>
      <c r="W649" s="238"/>
      <c r="X649" s="238"/>
      <c r="Y649" s="238"/>
      <c r="Z649" s="238"/>
      <c r="AA649" s="238"/>
      <c r="AB649" s="238"/>
      <c r="AC649" s="238"/>
      <c r="AD649" s="238"/>
      <c r="AE649" s="238"/>
      <c r="AF649" s="238"/>
      <c r="AG649" s="238"/>
      <c r="AH649" s="238"/>
      <c r="AI649" s="238"/>
    </row>
    <row r="650" spans="9:35"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  <c r="U650" s="238"/>
      <c r="V650" s="238"/>
      <c r="W650" s="238"/>
      <c r="X650" s="238"/>
      <c r="Y650" s="238"/>
      <c r="Z650" s="238"/>
      <c r="AA650" s="238"/>
      <c r="AB650" s="238"/>
      <c r="AC650" s="238"/>
      <c r="AD650" s="238"/>
      <c r="AE650" s="238"/>
      <c r="AF650" s="238"/>
      <c r="AG650" s="238"/>
      <c r="AH650" s="238"/>
      <c r="AI650" s="238"/>
    </row>
    <row r="651" spans="9:35"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  <c r="AF651" s="238"/>
      <c r="AG651" s="238"/>
      <c r="AH651" s="238"/>
      <c r="AI651" s="238"/>
    </row>
    <row r="652" spans="9:35"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  <c r="AF652" s="238"/>
      <c r="AG652" s="238"/>
      <c r="AH652" s="238"/>
      <c r="AI652" s="238"/>
    </row>
    <row r="653" spans="9:35"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  <c r="AF653" s="238"/>
      <c r="AG653" s="238"/>
      <c r="AH653" s="238"/>
      <c r="AI653" s="238"/>
    </row>
    <row r="654" spans="9:35"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  <c r="AF654" s="238"/>
      <c r="AG654" s="238"/>
      <c r="AH654" s="238"/>
      <c r="AI654" s="238"/>
    </row>
    <row r="655" spans="9:35"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  <c r="AF655" s="238"/>
      <c r="AG655" s="238"/>
      <c r="AH655" s="238"/>
      <c r="AI655" s="238"/>
    </row>
    <row r="656" spans="9:35"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  <c r="AF656" s="238"/>
      <c r="AG656" s="238"/>
      <c r="AH656" s="238"/>
      <c r="AI656" s="238"/>
    </row>
    <row r="657" spans="9:35"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  <c r="AF657" s="238"/>
      <c r="AG657" s="238"/>
      <c r="AH657" s="238"/>
      <c r="AI657" s="238"/>
    </row>
    <row r="658" spans="9:35"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  <c r="AF658" s="238"/>
      <c r="AG658" s="238"/>
      <c r="AH658" s="238"/>
      <c r="AI658" s="238"/>
    </row>
    <row r="659" spans="9:35"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  <c r="AF659" s="238"/>
      <c r="AG659" s="238"/>
      <c r="AH659" s="238"/>
      <c r="AI659" s="238"/>
    </row>
    <row r="660" spans="9:35"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  <c r="AF660" s="238"/>
      <c r="AG660" s="238"/>
      <c r="AH660" s="238"/>
      <c r="AI660" s="238"/>
    </row>
    <row r="661" spans="9:35"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  <c r="AF661" s="238"/>
      <c r="AG661" s="238"/>
      <c r="AH661" s="238"/>
      <c r="AI661" s="238"/>
    </row>
    <row r="662" spans="9:35"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  <c r="AF662" s="238"/>
      <c r="AG662" s="238"/>
      <c r="AH662" s="238"/>
      <c r="AI662" s="238"/>
    </row>
    <row r="663" spans="9:35"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  <c r="AF663" s="238"/>
      <c r="AG663" s="238"/>
      <c r="AH663" s="238"/>
      <c r="AI663" s="238"/>
    </row>
    <row r="664" spans="9:35"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  <c r="AF664" s="238"/>
      <c r="AG664" s="238"/>
      <c r="AH664" s="238"/>
      <c r="AI664" s="238"/>
    </row>
    <row r="665" spans="9:35"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  <c r="AF665" s="238"/>
      <c r="AG665" s="238"/>
      <c r="AH665" s="238"/>
      <c r="AI665" s="238"/>
    </row>
    <row r="666" spans="9:35"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  <c r="AF666" s="238"/>
      <c r="AG666" s="238"/>
      <c r="AH666" s="238"/>
      <c r="AI666" s="238"/>
    </row>
    <row r="667" spans="9:35"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  <c r="AF667" s="238"/>
      <c r="AG667" s="238"/>
      <c r="AH667" s="238"/>
      <c r="AI667" s="238"/>
    </row>
    <row r="668" spans="9:35"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  <c r="AF668" s="238"/>
      <c r="AG668" s="238"/>
      <c r="AH668" s="238"/>
      <c r="AI668" s="238"/>
    </row>
    <row r="669" spans="9:35"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  <c r="AF669" s="238"/>
      <c r="AG669" s="238"/>
      <c r="AH669" s="238"/>
      <c r="AI669" s="238"/>
    </row>
    <row r="670" spans="9:35"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  <c r="AF670" s="238"/>
      <c r="AG670" s="238"/>
      <c r="AH670" s="238"/>
      <c r="AI670" s="238"/>
    </row>
    <row r="671" spans="9:35"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  <c r="AF671" s="238"/>
      <c r="AG671" s="238"/>
      <c r="AH671" s="238"/>
      <c r="AI671" s="238"/>
    </row>
    <row r="672" spans="9:35"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  <c r="AF672" s="238"/>
      <c r="AG672" s="238"/>
      <c r="AH672" s="238"/>
      <c r="AI672" s="238"/>
    </row>
    <row r="673" spans="9:35"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  <c r="AF673" s="238"/>
      <c r="AG673" s="238"/>
      <c r="AH673" s="238"/>
      <c r="AI673" s="238"/>
    </row>
    <row r="674" spans="9:35"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  <c r="AF674" s="238"/>
      <c r="AG674" s="238"/>
      <c r="AH674" s="238"/>
      <c r="AI674" s="238"/>
    </row>
    <row r="675" spans="9:35"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  <c r="AF675" s="238"/>
      <c r="AG675" s="238"/>
      <c r="AH675" s="238"/>
      <c r="AI675" s="238"/>
    </row>
    <row r="676" spans="9:35"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  <c r="AF676" s="238"/>
      <c r="AG676" s="238"/>
      <c r="AH676" s="238"/>
      <c r="AI676" s="238"/>
    </row>
    <row r="677" spans="9:35"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  <c r="AF677" s="238"/>
      <c r="AG677" s="238"/>
      <c r="AH677" s="238"/>
      <c r="AI677" s="238"/>
    </row>
    <row r="678" spans="9:35"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  <c r="U678" s="238"/>
      <c r="V678" s="238"/>
      <c r="W678" s="238"/>
      <c r="X678" s="238"/>
      <c r="Y678" s="238"/>
      <c r="Z678" s="238"/>
      <c r="AA678" s="238"/>
      <c r="AB678" s="238"/>
      <c r="AC678" s="238"/>
      <c r="AD678" s="238"/>
      <c r="AE678" s="238"/>
      <c r="AF678" s="238"/>
      <c r="AG678" s="238"/>
      <c r="AH678" s="238"/>
      <c r="AI678" s="238"/>
    </row>
    <row r="679" spans="9:35"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  <c r="U679" s="238"/>
      <c r="V679" s="238"/>
      <c r="W679" s="238"/>
      <c r="X679" s="238"/>
      <c r="Y679" s="238"/>
      <c r="Z679" s="238"/>
      <c r="AA679" s="238"/>
      <c r="AB679" s="238"/>
      <c r="AC679" s="238"/>
      <c r="AD679" s="238"/>
      <c r="AE679" s="238"/>
      <c r="AF679" s="238"/>
      <c r="AG679" s="238"/>
      <c r="AH679" s="238"/>
      <c r="AI679" s="238"/>
    </row>
    <row r="680" spans="9:35"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  <c r="U680" s="238"/>
      <c r="V680" s="238"/>
      <c r="W680" s="238"/>
      <c r="X680" s="238"/>
      <c r="Y680" s="238"/>
      <c r="Z680" s="238"/>
      <c r="AA680" s="238"/>
      <c r="AB680" s="238"/>
      <c r="AC680" s="238"/>
      <c r="AD680" s="238"/>
      <c r="AE680" s="238"/>
      <c r="AF680" s="238"/>
      <c r="AG680" s="238"/>
      <c r="AH680" s="238"/>
      <c r="AI680" s="238"/>
    </row>
    <row r="681" spans="9:35"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  <c r="U681" s="238"/>
      <c r="V681" s="238"/>
      <c r="W681" s="238"/>
      <c r="X681" s="238"/>
      <c r="Y681" s="238"/>
      <c r="Z681" s="238"/>
      <c r="AA681" s="238"/>
      <c r="AB681" s="238"/>
      <c r="AC681" s="238"/>
      <c r="AD681" s="238"/>
      <c r="AE681" s="238"/>
      <c r="AF681" s="238"/>
      <c r="AG681" s="238"/>
      <c r="AH681" s="238"/>
      <c r="AI681" s="238"/>
    </row>
    <row r="682" spans="9:35"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  <c r="U682" s="238"/>
      <c r="V682" s="238"/>
      <c r="W682" s="238"/>
      <c r="X682" s="238"/>
      <c r="Y682" s="238"/>
      <c r="Z682" s="238"/>
      <c r="AA682" s="238"/>
      <c r="AB682" s="238"/>
      <c r="AC682" s="238"/>
      <c r="AD682" s="238"/>
      <c r="AE682" s="238"/>
      <c r="AF682" s="238"/>
      <c r="AG682" s="238"/>
      <c r="AH682" s="238"/>
      <c r="AI682" s="238"/>
    </row>
    <row r="683" spans="9:35"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  <c r="U683" s="238"/>
      <c r="V683" s="238"/>
      <c r="W683" s="238"/>
      <c r="X683" s="238"/>
      <c r="Y683" s="238"/>
      <c r="Z683" s="238"/>
      <c r="AA683" s="238"/>
      <c r="AB683" s="238"/>
      <c r="AC683" s="238"/>
      <c r="AD683" s="238"/>
      <c r="AE683" s="238"/>
      <c r="AF683" s="238"/>
      <c r="AG683" s="238"/>
      <c r="AH683" s="238"/>
      <c r="AI683" s="238"/>
    </row>
    <row r="684" spans="9:35"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  <c r="U684" s="238"/>
      <c r="V684" s="238"/>
      <c r="W684" s="238"/>
      <c r="X684" s="238"/>
      <c r="Y684" s="238"/>
      <c r="Z684" s="238"/>
      <c r="AA684" s="238"/>
      <c r="AB684" s="238"/>
      <c r="AC684" s="238"/>
      <c r="AD684" s="238"/>
      <c r="AE684" s="238"/>
      <c r="AF684" s="238"/>
      <c r="AG684" s="238"/>
      <c r="AH684" s="238"/>
      <c r="AI684" s="238"/>
    </row>
    <row r="685" spans="9:35"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  <c r="U685" s="238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  <c r="AF685" s="238"/>
      <c r="AG685" s="238"/>
      <c r="AH685" s="238"/>
      <c r="AI685" s="238"/>
    </row>
    <row r="686" spans="9:35"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  <c r="U686" s="238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  <c r="AF686" s="238"/>
      <c r="AG686" s="238"/>
      <c r="AH686" s="238"/>
      <c r="AI686" s="238"/>
    </row>
    <row r="687" spans="9:35"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  <c r="U687" s="238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  <c r="AF687" s="238"/>
      <c r="AG687" s="238"/>
      <c r="AH687" s="238"/>
      <c r="AI687" s="238"/>
    </row>
    <row r="688" spans="9:35"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  <c r="U688" s="238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  <c r="AF688" s="238"/>
      <c r="AG688" s="238"/>
      <c r="AH688" s="238"/>
      <c r="AI688" s="238"/>
    </row>
    <row r="689" spans="9:35"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  <c r="U689" s="238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  <c r="AF689" s="238"/>
      <c r="AG689" s="238"/>
      <c r="AH689" s="238"/>
      <c r="AI689" s="238"/>
    </row>
    <row r="690" spans="9:35"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  <c r="U690" s="238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  <c r="AF690" s="238"/>
      <c r="AG690" s="238"/>
      <c r="AH690" s="238"/>
      <c r="AI690" s="238"/>
    </row>
    <row r="691" spans="9:35"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  <c r="U691" s="238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  <c r="AF691" s="238"/>
      <c r="AG691" s="238"/>
      <c r="AH691" s="238"/>
      <c r="AI691" s="238"/>
    </row>
    <row r="692" spans="9:35"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  <c r="U692" s="238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  <c r="AF692" s="238"/>
      <c r="AG692" s="238"/>
      <c r="AH692" s="238"/>
      <c r="AI692" s="238"/>
    </row>
    <row r="693" spans="9:35"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  <c r="U693" s="238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  <c r="AF693" s="238"/>
      <c r="AG693" s="238"/>
      <c r="AH693" s="238"/>
      <c r="AI693" s="238"/>
    </row>
    <row r="694" spans="9:35"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  <c r="U694" s="238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  <c r="AF694" s="238"/>
      <c r="AG694" s="238"/>
      <c r="AH694" s="238"/>
      <c r="AI694" s="238"/>
    </row>
    <row r="695" spans="9:35"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  <c r="U695" s="238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  <c r="AF695" s="238"/>
      <c r="AG695" s="238"/>
      <c r="AH695" s="238"/>
      <c r="AI695" s="238"/>
    </row>
    <row r="696" spans="9:35"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  <c r="U696" s="238"/>
      <c r="V696" s="238"/>
      <c r="W696" s="238"/>
      <c r="X696" s="238"/>
      <c r="Y696" s="238"/>
      <c r="Z696" s="238"/>
      <c r="AA696" s="238"/>
      <c r="AB696" s="238"/>
      <c r="AC696" s="238"/>
      <c r="AD696" s="238"/>
      <c r="AE696" s="238"/>
      <c r="AF696" s="238"/>
      <c r="AG696" s="238"/>
      <c r="AH696" s="238"/>
      <c r="AI696" s="238"/>
    </row>
    <row r="697" spans="9:35"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  <c r="U697" s="238"/>
      <c r="V697" s="238"/>
      <c r="W697" s="238"/>
      <c r="X697" s="238"/>
      <c r="Y697" s="238"/>
      <c r="Z697" s="238"/>
      <c r="AA697" s="238"/>
      <c r="AB697" s="238"/>
      <c r="AC697" s="238"/>
      <c r="AD697" s="238"/>
      <c r="AE697" s="238"/>
      <c r="AF697" s="238"/>
      <c r="AG697" s="238"/>
      <c r="AH697" s="238"/>
      <c r="AI697" s="238"/>
    </row>
    <row r="698" spans="9:35"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  <c r="U698" s="238"/>
      <c r="V698" s="238"/>
      <c r="W698" s="238"/>
      <c r="X698" s="238"/>
      <c r="Y698" s="238"/>
      <c r="Z698" s="238"/>
      <c r="AA698" s="238"/>
      <c r="AB698" s="238"/>
      <c r="AC698" s="238"/>
      <c r="AD698" s="238"/>
      <c r="AE698" s="238"/>
      <c r="AF698" s="238"/>
      <c r="AG698" s="238"/>
      <c r="AH698" s="238"/>
      <c r="AI698" s="238"/>
    </row>
    <row r="699" spans="9:35"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  <c r="U699" s="238"/>
      <c r="V699" s="238"/>
      <c r="W699" s="238"/>
      <c r="X699" s="238"/>
      <c r="Y699" s="238"/>
      <c r="Z699" s="238"/>
      <c r="AA699" s="238"/>
      <c r="AB699" s="238"/>
      <c r="AC699" s="238"/>
      <c r="AD699" s="238"/>
      <c r="AE699" s="238"/>
      <c r="AF699" s="238"/>
      <c r="AG699" s="238"/>
      <c r="AH699" s="238"/>
      <c r="AI699" s="238"/>
    </row>
    <row r="700" spans="9:35"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  <c r="U700" s="238"/>
      <c r="V700" s="238"/>
      <c r="W700" s="238"/>
      <c r="X700" s="238"/>
      <c r="Y700" s="238"/>
      <c r="Z700" s="238"/>
      <c r="AA700" s="238"/>
      <c r="AB700" s="238"/>
      <c r="AC700" s="238"/>
      <c r="AD700" s="238"/>
      <c r="AE700" s="238"/>
      <c r="AF700" s="238"/>
      <c r="AG700" s="238"/>
      <c r="AH700" s="238"/>
      <c r="AI700" s="238"/>
    </row>
    <row r="701" spans="9:35"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  <c r="U701" s="238"/>
      <c r="V701" s="238"/>
      <c r="W701" s="238"/>
      <c r="X701" s="238"/>
      <c r="Y701" s="238"/>
      <c r="Z701" s="238"/>
      <c r="AA701" s="238"/>
      <c r="AB701" s="238"/>
      <c r="AC701" s="238"/>
      <c r="AD701" s="238"/>
      <c r="AE701" s="238"/>
      <c r="AF701" s="238"/>
      <c r="AG701" s="238"/>
      <c r="AH701" s="238"/>
      <c r="AI701" s="238"/>
    </row>
    <row r="702" spans="9:35"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  <c r="U702" s="238"/>
      <c r="V702" s="238"/>
      <c r="W702" s="238"/>
      <c r="X702" s="238"/>
      <c r="Y702" s="238"/>
      <c r="Z702" s="238"/>
      <c r="AA702" s="238"/>
      <c r="AB702" s="238"/>
      <c r="AC702" s="238"/>
      <c r="AD702" s="238"/>
      <c r="AE702" s="238"/>
      <c r="AF702" s="238"/>
      <c r="AG702" s="238"/>
      <c r="AH702" s="238"/>
      <c r="AI702" s="238"/>
    </row>
    <row r="703" spans="9:35"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  <c r="U703" s="238"/>
      <c r="V703" s="238"/>
      <c r="W703" s="238"/>
      <c r="X703" s="238"/>
      <c r="Y703" s="238"/>
      <c r="Z703" s="238"/>
      <c r="AA703" s="238"/>
      <c r="AB703" s="238"/>
      <c r="AC703" s="238"/>
      <c r="AD703" s="238"/>
      <c r="AE703" s="238"/>
      <c r="AF703" s="238"/>
      <c r="AG703" s="238"/>
      <c r="AH703" s="238"/>
      <c r="AI703" s="238"/>
    </row>
    <row r="704" spans="9:35"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  <c r="U704" s="238"/>
      <c r="V704" s="238"/>
      <c r="W704" s="238"/>
      <c r="X704" s="238"/>
      <c r="Y704" s="238"/>
      <c r="Z704" s="238"/>
      <c r="AA704" s="238"/>
      <c r="AB704" s="238"/>
      <c r="AC704" s="238"/>
      <c r="AD704" s="238"/>
      <c r="AE704" s="238"/>
      <c r="AF704" s="238"/>
      <c r="AG704" s="238"/>
      <c r="AH704" s="238"/>
      <c r="AI704" s="238"/>
    </row>
    <row r="705" spans="9:35"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  <c r="U705" s="238"/>
      <c r="V705" s="238"/>
      <c r="W705" s="238"/>
      <c r="X705" s="238"/>
      <c r="Y705" s="238"/>
      <c r="Z705" s="238"/>
      <c r="AA705" s="238"/>
      <c r="AB705" s="238"/>
      <c r="AC705" s="238"/>
      <c r="AD705" s="238"/>
      <c r="AE705" s="238"/>
      <c r="AF705" s="238"/>
      <c r="AG705" s="238"/>
      <c r="AH705" s="238"/>
      <c r="AI705" s="238"/>
    </row>
    <row r="706" spans="9:35"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  <c r="U706" s="238"/>
      <c r="V706" s="238"/>
      <c r="W706" s="238"/>
      <c r="X706" s="238"/>
      <c r="Y706" s="238"/>
      <c r="Z706" s="238"/>
      <c r="AA706" s="238"/>
      <c r="AB706" s="238"/>
      <c r="AC706" s="238"/>
      <c r="AD706" s="238"/>
      <c r="AE706" s="238"/>
      <c r="AF706" s="238"/>
      <c r="AG706" s="238"/>
      <c r="AH706" s="238"/>
      <c r="AI706" s="238"/>
    </row>
    <row r="707" spans="9:35"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  <c r="U707" s="238"/>
      <c r="V707" s="238"/>
      <c r="W707" s="238"/>
      <c r="X707" s="238"/>
      <c r="Y707" s="238"/>
      <c r="Z707" s="238"/>
      <c r="AA707" s="238"/>
      <c r="AB707" s="238"/>
      <c r="AC707" s="238"/>
      <c r="AD707" s="238"/>
      <c r="AE707" s="238"/>
      <c r="AF707" s="238"/>
      <c r="AG707" s="238"/>
      <c r="AH707" s="238"/>
      <c r="AI707" s="238"/>
    </row>
    <row r="708" spans="9:35"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  <c r="U708" s="238"/>
      <c r="V708" s="238"/>
      <c r="W708" s="238"/>
      <c r="X708" s="238"/>
      <c r="Y708" s="238"/>
      <c r="Z708" s="238"/>
      <c r="AA708" s="238"/>
      <c r="AB708" s="238"/>
      <c r="AC708" s="238"/>
      <c r="AD708" s="238"/>
      <c r="AE708" s="238"/>
      <c r="AF708" s="238"/>
      <c r="AG708" s="238"/>
      <c r="AH708" s="238"/>
      <c r="AI708" s="238"/>
    </row>
    <row r="709" spans="9:35"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  <c r="U709" s="238"/>
      <c r="V709" s="238"/>
      <c r="W709" s="238"/>
      <c r="X709" s="238"/>
      <c r="Y709" s="238"/>
      <c r="Z709" s="238"/>
      <c r="AA709" s="238"/>
      <c r="AB709" s="238"/>
      <c r="AC709" s="238"/>
      <c r="AD709" s="238"/>
      <c r="AE709" s="238"/>
      <c r="AF709" s="238"/>
      <c r="AG709" s="238"/>
      <c r="AH709" s="238"/>
      <c r="AI709" s="238"/>
    </row>
    <row r="710" spans="9:35"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  <c r="U710" s="238"/>
      <c r="V710" s="238"/>
      <c r="W710" s="238"/>
      <c r="X710" s="238"/>
      <c r="Y710" s="238"/>
      <c r="Z710" s="238"/>
      <c r="AA710" s="238"/>
      <c r="AB710" s="238"/>
      <c r="AC710" s="238"/>
      <c r="AD710" s="238"/>
      <c r="AE710" s="238"/>
      <c r="AF710" s="238"/>
      <c r="AG710" s="238"/>
      <c r="AH710" s="238"/>
      <c r="AI710" s="238"/>
    </row>
    <row r="711" spans="9:35"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  <c r="U711" s="238"/>
      <c r="V711" s="238"/>
      <c r="W711" s="238"/>
      <c r="X711" s="238"/>
      <c r="Y711" s="238"/>
      <c r="Z711" s="238"/>
      <c r="AA711" s="238"/>
      <c r="AB711" s="238"/>
      <c r="AC711" s="238"/>
      <c r="AD711" s="238"/>
      <c r="AE711" s="238"/>
      <c r="AF711" s="238"/>
      <c r="AG711" s="238"/>
      <c r="AH711" s="238"/>
      <c r="AI711" s="238"/>
    </row>
    <row r="712" spans="9:35"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  <c r="U712" s="238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  <c r="AF712" s="238"/>
      <c r="AG712" s="238"/>
      <c r="AH712" s="238"/>
      <c r="AI712" s="238"/>
    </row>
    <row r="713" spans="9:35"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  <c r="U713" s="238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  <c r="AF713" s="238"/>
      <c r="AG713" s="238"/>
      <c r="AH713" s="238"/>
      <c r="AI713" s="238"/>
    </row>
    <row r="714" spans="9:35"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  <c r="U714" s="238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  <c r="AF714" s="238"/>
      <c r="AG714" s="238"/>
      <c r="AH714" s="238"/>
      <c r="AI714" s="238"/>
    </row>
    <row r="715" spans="9:35"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  <c r="AF715" s="238"/>
      <c r="AG715" s="238"/>
      <c r="AH715" s="238"/>
      <c r="AI715" s="238"/>
    </row>
    <row r="716" spans="9:35"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  <c r="AF716" s="238"/>
      <c r="AG716" s="238"/>
      <c r="AH716" s="238"/>
      <c r="AI716" s="238"/>
    </row>
    <row r="717" spans="9:35"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  <c r="AF717" s="238"/>
      <c r="AG717" s="238"/>
      <c r="AH717" s="238"/>
      <c r="AI717" s="238"/>
    </row>
    <row r="718" spans="9:35"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  <c r="AF718" s="238"/>
      <c r="AG718" s="238"/>
      <c r="AH718" s="238"/>
      <c r="AI718" s="238"/>
    </row>
    <row r="719" spans="9:35"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  <c r="AF719" s="238"/>
      <c r="AG719" s="238"/>
      <c r="AH719" s="238"/>
      <c r="AI719" s="238"/>
    </row>
    <row r="720" spans="9:35"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  <c r="AF720" s="238"/>
      <c r="AG720" s="238"/>
      <c r="AH720" s="238"/>
      <c r="AI720" s="238"/>
    </row>
    <row r="721" spans="9:35"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  <c r="AF721" s="238"/>
      <c r="AG721" s="238"/>
      <c r="AH721" s="238"/>
      <c r="AI721" s="238"/>
    </row>
    <row r="722" spans="9:35"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  <c r="AF722" s="238"/>
      <c r="AG722" s="238"/>
      <c r="AH722" s="238"/>
      <c r="AI722" s="238"/>
    </row>
    <row r="723" spans="9:35"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  <c r="AF723" s="238"/>
      <c r="AG723" s="238"/>
      <c r="AH723" s="238"/>
      <c r="AI723" s="238"/>
    </row>
    <row r="724" spans="9:35"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  <c r="AF724" s="238"/>
      <c r="AG724" s="238"/>
      <c r="AH724" s="238"/>
      <c r="AI724" s="238"/>
    </row>
    <row r="725" spans="9:35"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  <c r="AF725" s="238"/>
      <c r="AG725" s="238"/>
      <c r="AH725" s="238"/>
      <c r="AI725" s="238"/>
    </row>
    <row r="726" spans="9:35"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  <c r="AF726" s="238"/>
      <c r="AG726" s="238"/>
      <c r="AH726" s="238"/>
      <c r="AI726" s="238"/>
    </row>
    <row r="727" spans="9:35"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  <c r="AF727" s="238"/>
      <c r="AG727" s="238"/>
      <c r="AH727" s="238"/>
      <c r="AI727" s="238"/>
    </row>
    <row r="728" spans="9:35"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  <c r="AF728" s="238"/>
      <c r="AG728" s="238"/>
      <c r="AH728" s="238"/>
      <c r="AI728" s="238"/>
    </row>
    <row r="729" spans="9:35"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  <c r="AF729" s="238"/>
      <c r="AG729" s="238"/>
      <c r="AH729" s="238"/>
      <c r="AI729" s="238"/>
    </row>
    <row r="730" spans="9:35"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  <c r="AF730" s="238"/>
      <c r="AG730" s="238"/>
      <c r="AH730" s="238"/>
      <c r="AI730" s="238"/>
    </row>
    <row r="731" spans="9:35"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  <c r="AF731" s="238"/>
      <c r="AG731" s="238"/>
      <c r="AH731" s="238"/>
      <c r="AI731" s="238"/>
    </row>
    <row r="732" spans="9:35"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  <c r="AF732" s="238"/>
      <c r="AG732" s="238"/>
      <c r="AH732" s="238"/>
      <c r="AI732" s="238"/>
    </row>
    <row r="733" spans="9:35"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  <c r="AF733" s="238"/>
      <c r="AG733" s="238"/>
      <c r="AH733" s="238"/>
      <c r="AI733" s="238"/>
    </row>
    <row r="734" spans="9:35"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  <c r="AF734" s="238"/>
      <c r="AG734" s="238"/>
      <c r="AH734" s="238"/>
      <c r="AI734" s="238"/>
    </row>
    <row r="735" spans="9:35"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  <c r="AF735" s="238"/>
      <c r="AG735" s="238"/>
      <c r="AH735" s="238"/>
      <c r="AI735" s="238"/>
    </row>
    <row r="736" spans="9:35"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  <c r="AF736" s="238"/>
      <c r="AG736" s="238"/>
      <c r="AH736" s="238"/>
      <c r="AI736" s="238"/>
    </row>
    <row r="737" spans="9:35"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  <c r="AF737" s="238"/>
      <c r="AG737" s="238"/>
      <c r="AH737" s="238"/>
      <c r="AI737" s="238"/>
    </row>
    <row r="738" spans="9:35"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  <c r="AF738" s="238"/>
      <c r="AG738" s="238"/>
      <c r="AH738" s="238"/>
      <c r="AI738" s="238"/>
    </row>
    <row r="739" spans="9:35"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  <c r="U739" s="238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  <c r="AF739" s="238"/>
      <c r="AG739" s="238"/>
      <c r="AH739" s="238"/>
      <c r="AI739" s="238"/>
    </row>
    <row r="740" spans="9:35"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  <c r="U740" s="238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  <c r="AF740" s="238"/>
      <c r="AG740" s="238"/>
      <c r="AH740" s="238"/>
      <c r="AI740" s="238"/>
    </row>
    <row r="741" spans="9:35"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  <c r="U741" s="238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  <c r="AF741" s="238"/>
      <c r="AG741" s="238"/>
      <c r="AH741" s="238"/>
      <c r="AI741" s="238"/>
    </row>
    <row r="742" spans="9:35"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  <c r="U742" s="238"/>
      <c r="V742" s="238"/>
      <c r="W742" s="238"/>
      <c r="X742" s="238"/>
      <c r="Y742" s="238"/>
      <c r="Z742" s="238"/>
      <c r="AA742" s="238"/>
      <c r="AB742" s="238"/>
      <c r="AC742" s="238"/>
      <c r="AD742" s="238"/>
      <c r="AE742" s="238"/>
      <c r="AF742" s="238"/>
      <c r="AG742" s="238"/>
      <c r="AH742" s="238"/>
      <c r="AI742" s="238"/>
    </row>
    <row r="743" spans="9:35"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  <c r="U743" s="238"/>
      <c r="V743" s="238"/>
      <c r="W743" s="238"/>
      <c r="X743" s="238"/>
      <c r="Y743" s="238"/>
      <c r="Z743" s="238"/>
      <c r="AA743" s="238"/>
      <c r="AB743" s="238"/>
      <c r="AC743" s="238"/>
      <c r="AD743" s="238"/>
      <c r="AE743" s="238"/>
      <c r="AF743" s="238"/>
      <c r="AG743" s="238"/>
      <c r="AH743" s="238"/>
      <c r="AI743" s="238"/>
    </row>
    <row r="744" spans="9:35"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  <c r="U744" s="238"/>
      <c r="V744" s="238"/>
      <c r="W744" s="238"/>
      <c r="X744" s="238"/>
      <c r="Y744" s="238"/>
      <c r="Z744" s="238"/>
      <c r="AA744" s="238"/>
      <c r="AB744" s="238"/>
      <c r="AC744" s="238"/>
      <c r="AD744" s="238"/>
      <c r="AE744" s="238"/>
      <c r="AF744" s="238"/>
      <c r="AG744" s="238"/>
      <c r="AH744" s="238"/>
      <c r="AI744" s="238"/>
    </row>
    <row r="745" spans="9:35"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  <c r="U745" s="238"/>
      <c r="V745" s="238"/>
      <c r="W745" s="238"/>
      <c r="X745" s="238"/>
      <c r="Y745" s="238"/>
      <c r="Z745" s="238"/>
      <c r="AA745" s="238"/>
      <c r="AB745" s="238"/>
      <c r="AC745" s="238"/>
      <c r="AD745" s="238"/>
      <c r="AE745" s="238"/>
      <c r="AF745" s="238"/>
      <c r="AG745" s="238"/>
      <c r="AH745" s="238"/>
      <c r="AI745" s="238"/>
    </row>
    <row r="746" spans="9:35"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  <c r="U746" s="238"/>
      <c r="V746" s="238"/>
      <c r="W746" s="238"/>
      <c r="X746" s="238"/>
      <c r="Y746" s="238"/>
      <c r="Z746" s="238"/>
      <c r="AA746" s="238"/>
      <c r="AB746" s="238"/>
      <c r="AC746" s="238"/>
      <c r="AD746" s="238"/>
      <c r="AE746" s="238"/>
      <c r="AF746" s="238"/>
      <c r="AG746" s="238"/>
      <c r="AH746" s="238"/>
      <c r="AI746" s="238"/>
    </row>
    <row r="747" spans="9:35"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  <c r="U747" s="238"/>
      <c r="V747" s="238"/>
      <c r="W747" s="238"/>
      <c r="X747" s="238"/>
      <c r="Y747" s="238"/>
      <c r="Z747" s="238"/>
      <c r="AA747" s="238"/>
      <c r="AB747" s="238"/>
      <c r="AC747" s="238"/>
      <c r="AD747" s="238"/>
      <c r="AE747" s="238"/>
      <c r="AF747" s="238"/>
      <c r="AG747" s="238"/>
      <c r="AH747" s="238"/>
      <c r="AI747" s="238"/>
    </row>
    <row r="748" spans="9:35"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  <c r="U748" s="238"/>
      <c r="V748" s="238"/>
      <c r="W748" s="238"/>
      <c r="X748" s="238"/>
      <c r="Y748" s="238"/>
      <c r="Z748" s="238"/>
      <c r="AA748" s="238"/>
      <c r="AB748" s="238"/>
      <c r="AC748" s="238"/>
      <c r="AD748" s="238"/>
      <c r="AE748" s="238"/>
      <c r="AF748" s="238"/>
      <c r="AG748" s="238"/>
      <c r="AH748" s="238"/>
      <c r="AI748" s="238"/>
    </row>
    <row r="749" spans="9:35"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  <c r="U749" s="238"/>
      <c r="V749" s="238"/>
      <c r="W749" s="238"/>
      <c r="X749" s="238"/>
      <c r="Y749" s="238"/>
      <c r="Z749" s="238"/>
      <c r="AA749" s="238"/>
      <c r="AB749" s="238"/>
      <c r="AC749" s="238"/>
      <c r="AD749" s="238"/>
      <c r="AE749" s="238"/>
      <c r="AF749" s="238"/>
      <c r="AG749" s="238"/>
      <c r="AH749" s="238"/>
      <c r="AI749" s="238"/>
    </row>
    <row r="750" spans="9:35"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  <c r="U750" s="238"/>
      <c r="V750" s="238"/>
      <c r="W750" s="238"/>
      <c r="X750" s="238"/>
      <c r="Y750" s="238"/>
      <c r="Z750" s="238"/>
      <c r="AA750" s="238"/>
      <c r="AB750" s="238"/>
      <c r="AC750" s="238"/>
      <c r="AD750" s="238"/>
      <c r="AE750" s="238"/>
      <c r="AF750" s="238"/>
      <c r="AG750" s="238"/>
      <c r="AH750" s="238"/>
      <c r="AI750" s="238"/>
    </row>
    <row r="751" spans="9:35"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  <c r="U751" s="238"/>
      <c r="V751" s="238"/>
      <c r="W751" s="238"/>
      <c r="X751" s="238"/>
      <c r="Y751" s="238"/>
      <c r="Z751" s="238"/>
      <c r="AA751" s="238"/>
      <c r="AB751" s="238"/>
      <c r="AC751" s="238"/>
      <c r="AD751" s="238"/>
      <c r="AE751" s="238"/>
      <c r="AF751" s="238"/>
      <c r="AG751" s="238"/>
      <c r="AH751" s="238"/>
      <c r="AI751" s="238"/>
    </row>
    <row r="752" spans="9:35"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  <c r="U752" s="238"/>
      <c r="V752" s="238"/>
      <c r="W752" s="238"/>
      <c r="X752" s="238"/>
      <c r="Y752" s="238"/>
      <c r="Z752" s="238"/>
      <c r="AA752" s="238"/>
      <c r="AB752" s="238"/>
      <c r="AC752" s="238"/>
      <c r="AD752" s="238"/>
      <c r="AE752" s="238"/>
      <c r="AF752" s="238"/>
      <c r="AG752" s="238"/>
      <c r="AH752" s="238"/>
      <c r="AI752" s="238"/>
    </row>
    <row r="753" spans="9:35"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  <c r="U753" s="238"/>
      <c r="V753" s="238"/>
      <c r="W753" s="238"/>
      <c r="X753" s="238"/>
      <c r="Y753" s="238"/>
      <c r="Z753" s="238"/>
      <c r="AA753" s="238"/>
      <c r="AB753" s="238"/>
      <c r="AC753" s="238"/>
      <c r="AD753" s="238"/>
      <c r="AE753" s="238"/>
      <c r="AF753" s="238"/>
      <c r="AG753" s="238"/>
      <c r="AH753" s="238"/>
      <c r="AI753" s="238"/>
    </row>
    <row r="754" spans="9:35"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238"/>
      <c r="Y754" s="238"/>
      <c r="Z754" s="238"/>
      <c r="AA754" s="238"/>
      <c r="AB754" s="238"/>
      <c r="AC754" s="238"/>
      <c r="AD754" s="238"/>
      <c r="AE754" s="238"/>
      <c r="AF754" s="238"/>
      <c r="AG754" s="238"/>
      <c r="AH754" s="238"/>
      <c r="AI754" s="238"/>
    </row>
    <row r="755" spans="9:35"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  <c r="U755" s="238"/>
      <c r="V755" s="238"/>
      <c r="W755" s="238"/>
      <c r="X755" s="238"/>
      <c r="Y755" s="238"/>
      <c r="Z755" s="238"/>
      <c r="AA755" s="238"/>
      <c r="AB755" s="238"/>
      <c r="AC755" s="238"/>
      <c r="AD755" s="238"/>
      <c r="AE755" s="238"/>
      <c r="AF755" s="238"/>
      <c r="AG755" s="238"/>
      <c r="AH755" s="238"/>
      <c r="AI755" s="238"/>
    </row>
    <row r="756" spans="9:35"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  <c r="U756" s="238"/>
      <c r="V756" s="238"/>
      <c r="W756" s="238"/>
      <c r="X756" s="238"/>
      <c r="Y756" s="238"/>
      <c r="Z756" s="238"/>
      <c r="AA756" s="238"/>
      <c r="AB756" s="238"/>
      <c r="AC756" s="238"/>
      <c r="AD756" s="238"/>
      <c r="AE756" s="238"/>
      <c r="AF756" s="238"/>
      <c r="AG756" s="238"/>
      <c r="AH756" s="238"/>
      <c r="AI756" s="238"/>
    </row>
    <row r="757" spans="9:35"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  <c r="U757" s="238"/>
      <c r="V757" s="238"/>
      <c r="W757" s="238"/>
      <c r="X757" s="238"/>
      <c r="Y757" s="238"/>
      <c r="Z757" s="238"/>
      <c r="AA757" s="238"/>
      <c r="AB757" s="238"/>
      <c r="AC757" s="238"/>
      <c r="AD757" s="238"/>
      <c r="AE757" s="238"/>
      <c r="AF757" s="238"/>
      <c r="AG757" s="238"/>
      <c r="AH757" s="238"/>
      <c r="AI757" s="238"/>
    </row>
    <row r="758" spans="9:35"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  <c r="U758" s="238"/>
      <c r="V758" s="238"/>
      <c r="W758" s="238"/>
      <c r="X758" s="238"/>
      <c r="Y758" s="238"/>
      <c r="Z758" s="238"/>
      <c r="AA758" s="238"/>
      <c r="AB758" s="238"/>
      <c r="AC758" s="238"/>
      <c r="AD758" s="238"/>
      <c r="AE758" s="238"/>
      <c r="AF758" s="238"/>
      <c r="AG758" s="238"/>
      <c r="AH758" s="238"/>
      <c r="AI758" s="238"/>
    </row>
    <row r="759" spans="9:35"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  <c r="U759" s="238"/>
      <c r="V759" s="238"/>
      <c r="W759" s="238"/>
      <c r="X759" s="238"/>
      <c r="Y759" s="238"/>
      <c r="Z759" s="238"/>
      <c r="AA759" s="238"/>
      <c r="AB759" s="238"/>
      <c r="AC759" s="238"/>
      <c r="AD759" s="238"/>
      <c r="AE759" s="238"/>
      <c r="AF759" s="238"/>
      <c r="AG759" s="238"/>
      <c r="AH759" s="238"/>
      <c r="AI759" s="238"/>
    </row>
    <row r="760" spans="9:35"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  <c r="U760" s="238"/>
      <c r="V760" s="238"/>
      <c r="W760" s="238"/>
      <c r="X760" s="238"/>
      <c r="Y760" s="238"/>
      <c r="Z760" s="238"/>
      <c r="AA760" s="238"/>
      <c r="AB760" s="238"/>
      <c r="AC760" s="238"/>
      <c r="AD760" s="238"/>
      <c r="AE760" s="238"/>
      <c r="AF760" s="238"/>
      <c r="AG760" s="238"/>
      <c r="AH760" s="238"/>
      <c r="AI760" s="238"/>
    </row>
    <row r="761" spans="9:35"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  <c r="U761" s="238"/>
      <c r="V761" s="238"/>
      <c r="W761" s="238"/>
      <c r="X761" s="238"/>
      <c r="Y761" s="238"/>
      <c r="Z761" s="238"/>
      <c r="AA761" s="238"/>
      <c r="AB761" s="238"/>
      <c r="AC761" s="238"/>
      <c r="AD761" s="238"/>
      <c r="AE761" s="238"/>
      <c r="AF761" s="238"/>
      <c r="AG761" s="238"/>
      <c r="AH761" s="238"/>
      <c r="AI761" s="238"/>
    </row>
    <row r="762" spans="9:35"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  <c r="U762" s="238"/>
      <c r="V762" s="238"/>
      <c r="W762" s="238"/>
      <c r="X762" s="238"/>
      <c r="Y762" s="238"/>
      <c r="Z762" s="238"/>
      <c r="AA762" s="238"/>
      <c r="AB762" s="238"/>
      <c r="AC762" s="238"/>
      <c r="AD762" s="238"/>
      <c r="AE762" s="238"/>
      <c r="AF762" s="238"/>
      <c r="AG762" s="238"/>
      <c r="AH762" s="238"/>
      <c r="AI762" s="238"/>
    </row>
    <row r="763" spans="9:35"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  <c r="U763" s="238"/>
      <c r="V763" s="238"/>
      <c r="W763" s="238"/>
      <c r="X763" s="238"/>
      <c r="Y763" s="238"/>
      <c r="Z763" s="238"/>
      <c r="AA763" s="238"/>
      <c r="AB763" s="238"/>
      <c r="AC763" s="238"/>
      <c r="AD763" s="238"/>
      <c r="AE763" s="238"/>
      <c r="AF763" s="238"/>
      <c r="AG763" s="238"/>
      <c r="AH763" s="238"/>
      <c r="AI763" s="238"/>
    </row>
    <row r="764" spans="9:35"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  <c r="U764" s="238"/>
      <c r="V764" s="238"/>
      <c r="W764" s="238"/>
      <c r="X764" s="238"/>
      <c r="Y764" s="238"/>
      <c r="Z764" s="238"/>
      <c r="AA764" s="238"/>
      <c r="AB764" s="238"/>
      <c r="AC764" s="238"/>
      <c r="AD764" s="238"/>
      <c r="AE764" s="238"/>
      <c r="AF764" s="238"/>
      <c r="AG764" s="238"/>
      <c r="AH764" s="238"/>
      <c r="AI764" s="238"/>
    </row>
    <row r="765" spans="9:35"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  <c r="U765" s="238"/>
      <c r="V765" s="238"/>
      <c r="W765" s="238"/>
      <c r="X765" s="238"/>
      <c r="Y765" s="238"/>
      <c r="Z765" s="238"/>
      <c r="AA765" s="238"/>
      <c r="AB765" s="238"/>
      <c r="AC765" s="238"/>
      <c r="AD765" s="238"/>
      <c r="AE765" s="238"/>
      <c r="AF765" s="238"/>
      <c r="AG765" s="238"/>
      <c r="AH765" s="238"/>
      <c r="AI765" s="238"/>
    </row>
    <row r="766" spans="9:35"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  <c r="U766" s="238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  <c r="AF766" s="238"/>
      <c r="AG766" s="238"/>
      <c r="AH766" s="238"/>
      <c r="AI766" s="238"/>
    </row>
    <row r="767" spans="9:35"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  <c r="U767" s="238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  <c r="AF767" s="238"/>
      <c r="AG767" s="238"/>
      <c r="AH767" s="238"/>
      <c r="AI767" s="238"/>
    </row>
    <row r="768" spans="9:35"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  <c r="U768" s="238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  <c r="AF768" s="238"/>
      <c r="AG768" s="238"/>
      <c r="AH768" s="238"/>
      <c r="AI768" s="238"/>
    </row>
    <row r="769" spans="9:35"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  <c r="U769" s="238"/>
      <c r="V769" s="238"/>
      <c r="W769" s="238"/>
      <c r="X769" s="238"/>
      <c r="Y769" s="238"/>
      <c r="Z769" s="238"/>
      <c r="AA769" s="238"/>
      <c r="AB769" s="238"/>
      <c r="AC769" s="238"/>
      <c r="AD769" s="238"/>
      <c r="AE769" s="238"/>
      <c r="AF769" s="238"/>
      <c r="AG769" s="238"/>
      <c r="AH769" s="238"/>
      <c r="AI769" s="238"/>
    </row>
    <row r="770" spans="9:35"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  <c r="U770" s="238"/>
      <c r="V770" s="238"/>
      <c r="W770" s="238"/>
      <c r="X770" s="238"/>
      <c r="Y770" s="238"/>
      <c r="Z770" s="238"/>
      <c r="AA770" s="238"/>
      <c r="AB770" s="238"/>
      <c r="AC770" s="238"/>
      <c r="AD770" s="238"/>
      <c r="AE770" s="238"/>
      <c r="AF770" s="238"/>
      <c r="AG770" s="238"/>
      <c r="AH770" s="238"/>
      <c r="AI770" s="238"/>
    </row>
    <row r="771" spans="9:35"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  <c r="U771" s="238"/>
      <c r="V771" s="238"/>
      <c r="W771" s="238"/>
      <c r="X771" s="238"/>
      <c r="Y771" s="238"/>
      <c r="Z771" s="238"/>
      <c r="AA771" s="238"/>
      <c r="AB771" s="238"/>
      <c r="AC771" s="238"/>
      <c r="AD771" s="238"/>
      <c r="AE771" s="238"/>
      <c r="AF771" s="238"/>
      <c r="AG771" s="238"/>
      <c r="AH771" s="238"/>
      <c r="AI771" s="238"/>
    </row>
    <row r="772" spans="9:35"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  <c r="U772" s="238"/>
      <c r="V772" s="238"/>
      <c r="W772" s="238"/>
      <c r="X772" s="238"/>
      <c r="Y772" s="238"/>
      <c r="Z772" s="238"/>
      <c r="AA772" s="238"/>
      <c r="AB772" s="238"/>
      <c r="AC772" s="238"/>
      <c r="AD772" s="238"/>
      <c r="AE772" s="238"/>
      <c r="AF772" s="238"/>
      <c r="AG772" s="238"/>
      <c r="AH772" s="238"/>
      <c r="AI772" s="238"/>
    </row>
    <row r="773" spans="9:35"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  <c r="U773" s="238"/>
      <c r="V773" s="238"/>
      <c r="W773" s="238"/>
      <c r="X773" s="238"/>
      <c r="Y773" s="238"/>
      <c r="Z773" s="238"/>
      <c r="AA773" s="238"/>
      <c r="AB773" s="238"/>
      <c r="AC773" s="238"/>
      <c r="AD773" s="238"/>
      <c r="AE773" s="238"/>
      <c r="AF773" s="238"/>
      <c r="AG773" s="238"/>
      <c r="AH773" s="238"/>
      <c r="AI773" s="238"/>
    </row>
    <row r="774" spans="9:35"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  <c r="U774" s="238"/>
      <c r="V774" s="238"/>
      <c r="W774" s="238"/>
      <c r="X774" s="238"/>
      <c r="Y774" s="238"/>
      <c r="Z774" s="238"/>
      <c r="AA774" s="238"/>
      <c r="AB774" s="238"/>
      <c r="AC774" s="238"/>
      <c r="AD774" s="238"/>
      <c r="AE774" s="238"/>
      <c r="AF774" s="238"/>
      <c r="AG774" s="238"/>
      <c r="AH774" s="238"/>
      <c r="AI774" s="238"/>
    </row>
    <row r="775" spans="9:35"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  <c r="U775" s="238"/>
      <c r="V775" s="238"/>
      <c r="W775" s="238"/>
      <c r="X775" s="238"/>
      <c r="Y775" s="238"/>
      <c r="Z775" s="238"/>
      <c r="AA775" s="238"/>
      <c r="AB775" s="238"/>
      <c r="AC775" s="238"/>
      <c r="AD775" s="238"/>
      <c r="AE775" s="238"/>
      <c r="AF775" s="238"/>
      <c r="AG775" s="238"/>
      <c r="AH775" s="238"/>
      <c r="AI775" s="238"/>
    </row>
    <row r="776" spans="9:35"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  <c r="U776" s="238"/>
      <c r="V776" s="238"/>
      <c r="W776" s="238"/>
      <c r="X776" s="238"/>
      <c r="Y776" s="238"/>
      <c r="Z776" s="238"/>
      <c r="AA776" s="238"/>
      <c r="AB776" s="238"/>
      <c r="AC776" s="238"/>
      <c r="AD776" s="238"/>
      <c r="AE776" s="238"/>
      <c r="AF776" s="238"/>
      <c r="AG776" s="238"/>
      <c r="AH776" s="238"/>
      <c r="AI776" s="238"/>
    </row>
    <row r="777" spans="9:35"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  <c r="U777" s="238"/>
      <c r="V777" s="238"/>
      <c r="W777" s="238"/>
      <c r="X777" s="238"/>
      <c r="Y777" s="238"/>
      <c r="Z777" s="238"/>
      <c r="AA777" s="238"/>
      <c r="AB777" s="238"/>
      <c r="AC777" s="238"/>
      <c r="AD777" s="238"/>
      <c r="AE777" s="238"/>
      <c r="AF777" s="238"/>
      <c r="AG777" s="238"/>
      <c r="AH777" s="238"/>
      <c r="AI777" s="238"/>
    </row>
    <row r="778" spans="9:35"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  <c r="U778" s="238"/>
      <c r="V778" s="238"/>
      <c r="W778" s="238"/>
      <c r="X778" s="238"/>
      <c r="Y778" s="238"/>
      <c r="Z778" s="238"/>
      <c r="AA778" s="238"/>
      <c r="AB778" s="238"/>
      <c r="AC778" s="238"/>
      <c r="AD778" s="238"/>
      <c r="AE778" s="238"/>
      <c r="AF778" s="238"/>
      <c r="AG778" s="238"/>
      <c r="AH778" s="238"/>
      <c r="AI778" s="238"/>
    </row>
    <row r="779" spans="9:35"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  <c r="U779" s="238"/>
      <c r="V779" s="238"/>
      <c r="W779" s="238"/>
      <c r="X779" s="238"/>
      <c r="Y779" s="238"/>
      <c r="Z779" s="238"/>
      <c r="AA779" s="238"/>
      <c r="AB779" s="238"/>
      <c r="AC779" s="238"/>
      <c r="AD779" s="238"/>
      <c r="AE779" s="238"/>
      <c r="AF779" s="238"/>
      <c r="AG779" s="238"/>
      <c r="AH779" s="238"/>
      <c r="AI779" s="238"/>
    </row>
    <row r="780" spans="9:35"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  <c r="U780" s="238"/>
      <c r="V780" s="238"/>
      <c r="W780" s="238"/>
      <c r="X780" s="238"/>
      <c r="Y780" s="238"/>
      <c r="Z780" s="238"/>
      <c r="AA780" s="238"/>
      <c r="AB780" s="238"/>
      <c r="AC780" s="238"/>
      <c r="AD780" s="238"/>
      <c r="AE780" s="238"/>
      <c r="AF780" s="238"/>
      <c r="AG780" s="238"/>
      <c r="AH780" s="238"/>
      <c r="AI780" s="238"/>
    </row>
    <row r="781" spans="9:35"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  <c r="U781" s="238"/>
      <c r="V781" s="238"/>
      <c r="W781" s="238"/>
      <c r="X781" s="238"/>
      <c r="Y781" s="238"/>
      <c r="Z781" s="238"/>
      <c r="AA781" s="238"/>
      <c r="AB781" s="238"/>
      <c r="AC781" s="238"/>
      <c r="AD781" s="238"/>
      <c r="AE781" s="238"/>
      <c r="AF781" s="238"/>
      <c r="AG781" s="238"/>
      <c r="AH781" s="238"/>
      <c r="AI781" s="238"/>
    </row>
    <row r="782" spans="9:35"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  <c r="U782" s="238"/>
      <c r="V782" s="238"/>
      <c r="W782" s="238"/>
      <c r="X782" s="238"/>
      <c r="Y782" s="238"/>
      <c r="Z782" s="238"/>
      <c r="AA782" s="238"/>
      <c r="AB782" s="238"/>
      <c r="AC782" s="238"/>
      <c r="AD782" s="238"/>
      <c r="AE782" s="238"/>
      <c r="AF782" s="238"/>
      <c r="AG782" s="238"/>
      <c r="AH782" s="238"/>
      <c r="AI782" s="238"/>
    </row>
    <row r="783" spans="9:35"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  <c r="U783" s="238"/>
      <c r="V783" s="238"/>
      <c r="W783" s="238"/>
      <c r="X783" s="238"/>
      <c r="Y783" s="238"/>
      <c r="Z783" s="238"/>
      <c r="AA783" s="238"/>
      <c r="AB783" s="238"/>
      <c r="AC783" s="238"/>
      <c r="AD783" s="238"/>
      <c r="AE783" s="238"/>
      <c r="AF783" s="238"/>
      <c r="AG783" s="238"/>
      <c r="AH783" s="238"/>
      <c r="AI783" s="238"/>
    </row>
    <row r="784" spans="9:35"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  <c r="U784" s="238"/>
      <c r="V784" s="238"/>
      <c r="W784" s="238"/>
      <c r="X784" s="238"/>
      <c r="Y784" s="238"/>
      <c r="Z784" s="238"/>
      <c r="AA784" s="238"/>
      <c r="AB784" s="238"/>
      <c r="AC784" s="238"/>
      <c r="AD784" s="238"/>
      <c r="AE784" s="238"/>
      <c r="AF784" s="238"/>
      <c r="AG784" s="238"/>
      <c r="AH784" s="238"/>
      <c r="AI784" s="238"/>
    </row>
    <row r="785" spans="9:35"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  <c r="U785" s="238"/>
      <c r="V785" s="238"/>
      <c r="W785" s="238"/>
      <c r="X785" s="238"/>
      <c r="Y785" s="238"/>
      <c r="Z785" s="238"/>
      <c r="AA785" s="238"/>
      <c r="AB785" s="238"/>
      <c r="AC785" s="238"/>
      <c r="AD785" s="238"/>
      <c r="AE785" s="238"/>
      <c r="AF785" s="238"/>
      <c r="AG785" s="238"/>
      <c r="AH785" s="238"/>
      <c r="AI785" s="238"/>
    </row>
    <row r="786" spans="9:35"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  <c r="U786" s="238"/>
      <c r="V786" s="238"/>
      <c r="W786" s="238"/>
      <c r="X786" s="238"/>
      <c r="Y786" s="238"/>
      <c r="Z786" s="238"/>
      <c r="AA786" s="238"/>
      <c r="AB786" s="238"/>
      <c r="AC786" s="238"/>
      <c r="AD786" s="238"/>
      <c r="AE786" s="238"/>
      <c r="AF786" s="238"/>
      <c r="AG786" s="238"/>
      <c r="AH786" s="238"/>
      <c r="AI786" s="238"/>
    </row>
    <row r="787" spans="9:35"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  <c r="U787" s="238"/>
      <c r="V787" s="238"/>
      <c r="W787" s="238"/>
      <c r="X787" s="238"/>
      <c r="Y787" s="238"/>
      <c r="Z787" s="238"/>
      <c r="AA787" s="238"/>
      <c r="AB787" s="238"/>
      <c r="AC787" s="238"/>
      <c r="AD787" s="238"/>
      <c r="AE787" s="238"/>
      <c r="AF787" s="238"/>
      <c r="AG787" s="238"/>
      <c r="AH787" s="238"/>
      <c r="AI787" s="238"/>
    </row>
    <row r="788" spans="9:35"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  <c r="U788" s="238"/>
      <c r="V788" s="238"/>
      <c r="W788" s="238"/>
      <c r="X788" s="238"/>
      <c r="Y788" s="238"/>
      <c r="Z788" s="238"/>
      <c r="AA788" s="238"/>
      <c r="AB788" s="238"/>
      <c r="AC788" s="238"/>
      <c r="AD788" s="238"/>
      <c r="AE788" s="238"/>
      <c r="AF788" s="238"/>
      <c r="AG788" s="238"/>
      <c r="AH788" s="238"/>
      <c r="AI788" s="238"/>
    </row>
    <row r="789" spans="9:35"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  <c r="U789" s="238"/>
      <c r="V789" s="238"/>
      <c r="W789" s="238"/>
      <c r="X789" s="238"/>
      <c r="Y789" s="238"/>
      <c r="Z789" s="238"/>
      <c r="AA789" s="238"/>
      <c r="AB789" s="238"/>
      <c r="AC789" s="238"/>
      <c r="AD789" s="238"/>
      <c r="AE789" s="238"/>
      <c r="AF789" s="238"/>
      <c r="AG789" s="238"/>
      <c r="AH789" s="238"/>
      <c r="AI789" s="238"/>
    </row>
    <row r="790" spans="9:35"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  <c r="U790" s="238"/>
      <c r="V790" s="238"/>
      <c r="W790" s="238"/>
      <c r="X790" s="238"/>
      <c r="Y790" s="238"/>
      <c r="Z790" s="238"/>
      <c r="AA790" s="238"/>
      <c r="AB790" s="238"/>
      <c r="AC790" s="238"/>
      <c r="AD790" s="238"/>
      <c r="AE790" s="238"/>
      <c r="AF790" s="238"/>
      <c r="AG790" s="238"/>
      <c r="AH790" s="238"/>
      <c r="AI790" s="238"/>
    </row>
    <row r="791" spans="9:35"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  <c r="U791" s="238"/>
      <c r="V791" s="238"/>
      <c r="W791" s="238"/>
      <c r="X791" s="238"/>
      <c r="Y791" s="238"/>
      <c r="Z791" s="238"/>
      <c r="AA791" s="238"/>
      <c r="AB791" s="238"/>
      <c r="AC791" s="238"/>
      <c r="AD791" s="238"/>
      <c r="AE791" s="238"/>
      <c r="AF791" s="238"/>
      <c r="AG791" s="238"/>
      <c r="AH791" s="238"/>
      <c r="AI791" s="238"/>
    </row>
    <row r="792" spans="9:35"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  <c r="U792" s="238"/>
      <c r="V792" s="238"/>
      <c r="W792" s="238"/>
      <c r="X792" s="238"/>
      <c r="Y792" s="238"/>
      <c r="Z792" s="238"/>
      <c r="AA792" s="238"/>
      <c r="AB792" s="238"/>
      <c r="AC792" s="238"/>
      <c r="AD792" s="238"/>
      <c r="AE792" s="238"/>
      <c r="AF792" s="238"/>
      <c r="AG792" s="238"/>
      <c r="AH792" s="238"/>
      <c r="AI792" s="238"/>
    </row>
    <row r="793" spans="9:35"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  <c r="U793" s="238"/>
      <c r="V793" s="238"/>
      <c r="W793" s="238"/>
      <c r="X793" s="238"/>
      <c r="Y793" s="238"/>
      <c r="Z793" s="238"/>
      <c r="AA793" s="238"/>
      <c r="AB793" s="238"/>
      <c r="AC793" s="238"/>
      <c r="AD793" s="238"/>
      <c r="AE793" s="238"/>
      <c r="AF793" s="238"/>
      <c r="AG793" s="238"/>
      <c r="AH793" s="238"/>
      <c r="AI793" s="238"/>
    </row>
    <row r="794" spans="9:35"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  <c r="U794" s="238"/>
      <c r="V794" s="238"/>
      <c r="W794" s="238"/>
      <c r="X794" s="238"/>
      <c r="Y794" s="238"/>
      <c r="Z794" s="238"/>
      <c r="AA794" s="238"/>
      <c r="AB794" s="238"/>
      <c r="AC794" s="238"/>
      <c r="AD794" s="238"/>
      <c r="AE794" s="238"/>
      <c r="AF794" s="238"/>
      <c r="AG794" s="238"/>
      <c r="AH794" s="238"/>
      <c r="AI794" s="238"/>
    </row>
    <row r="795" spans="9:35"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  <c r="U795" s="238"/>
      <c r="V795" s="238"/>
      <c r="W795" s="238"/>
      <c r="X795" s="238"/>
      <c r="Y795" s="238"/>
      <c r="Z795" s="238"/>
      <c r="AA795" s="238"/>
      <c r="AB795" s="238"/>
      <c r="AC795" s="238"/>
      <c r="AD795" s="238"/>
      <c r="AE795" s="238"/>
      <c r="AF795" s="238"/>
      <c r="AG795" s="238"/>
      <c r="AH795" s="238"/>
      <c r="AI795" s="238"/>
    </row>
    <row r="796" spans="9:35"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  <c r="U796" s="238"/>
      <c r="V796" s="238"/>
      <c r="W796" s="238"/>
      <c r="X796" s="238"/>
      <c r="Y796" s="238"/>
      <c r="Z796" s="238"/>
      <c r="AA796" s="238"/>
      <c r="AB796" s="238"/>
      <c r="AC796" s="238"/>
      <c r="AD796" s="238"/>
      <c r="AE796" s="238"/>
      <c r="AF796" s="238"/>
      <c r="AG796" s="238"/>
      <c r="AH796" s="238"/>
      <c r="AI796" s="238"/>
    </row>
    <row r="797" spans="9:35"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  <c r="U797" s="238"/>
      <c r="V797" s="238"/>
      <c r="W797" s="238"/>
      <c r="X797" s="238"/>
      <c r="Y797" s="238"/>
      <c r="Z797" s="238"/>
      <c r="AA797" s="238"/>
      <c r="AB797" s="238"/>
      <c r="AC797" s="238"/>
      <c r="AD797" s="238"/>
      <c r="AE797" s="238"/>
      <c r="AF797" s="238"/>
      <c r="AG797" s="238"/>
      <c r="AH797" s="238"/>
      <c r="AI797" s="238"/>
    </row>
    <row r="798" spans="9:35"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  <c r="U798" s="238"/>
      <c r="V798" s="238"/>
      <c r="W798" s="238"/>
      <c r="X798" s="238"/>
      <c r="Y798" s="238"/>
      <c r="Z798" s="238"/>
      <c r="AA798" s="238"/>
      <c r="AB798" s="238"/>
      <c r="AC798" s="238"/>
      <c r="AD798" s="238"/>
      <c r="AE798" s="238"/>
      <c r="AF798" s="238"/>
      <c r="AG798" s="238"/>
      <c r="AH798" s="238"/>
      <c r="AI798" s="238"/>
    </row>
    <row r="799" spans="9:35"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  <c r="U799" s="238"/>
      <c r="V799" s="238"/>
      <c r="W799" s="238"/>
      <c r="X799" s="238"/>
      <c r="Y799" s="238"/>
      <c r="Z799" s="238"/>
      <c r="AA799" s="238"/>
      <c r="AB799" s="238"/>
      <c r="AC799" s="238"/>
      <c r="AD799" s="238"/>
      <c r="AE799" s="238"/>
      <c r="AF799" s="238"/>
      <c r="AG799" s="238"/>
      <c r="AH799" s="238"/>
      <c r="AI799" s="238"/>
    </row>
    <row r="800" spans="9:35"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  <c r="U800" s="238"/>
      <c r="V800" s="238"/>
      <c r="W800" s="238"/>
      <c r="X800" s="238"/>
      <c r="Y800" s="238"/>
      <c r="Z800" s="238"/>
      <c r="AA800" s="238"/>
      <c r="AB800" s="238"/>
      <c r="AC800" s="238"/>
      <c r="AD800" s="238"/>
      <c r="AE800" s="238"/>
      <c r="AF800" s="238"/>
      <c r="AG800" s="238"/>
      <c r="AH800" s="238"/>
      <c r="AI800" s="238"/>
    </row>
    <row r="801" spans="9:35"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  <c r="U801" s="238"/>
      <c r="V801" s="238"/>
      <c r="W801" s="238"/>
      <c r="X801" s="238"/>
      <c r="Y801" s="238"/>
      <c r="Z801" s="238"/>
      <c r="AA801" s="238"/>
      <c r="AB801" s="238"/>
      <c r="AC801" s="238"/>
      <c r="AD801" s="238"/>
      <c r="AE801" s="238"/>
      <c r="AF801" s="238"/>
      <c r="AG801" s="238"/>
      <c r="AH801" s="238"/>
      <c r="AI801" s="238"/>
    </row>
    <row r="802" spans="9:35"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  <c r="U802" s="238"/>
      <c r="V802" s="238"/>
      <c r="W802" s="238"/>
      <c r="X802" s="238"/>
      <c r="Y802" s="238"/>
      <c r="Z802" s="238"/>
      <c r="AA802" s="238"/>
      <c r="AB802" s="238"/>
      <c r="AC802" s="238"/>
      <c r="AD802" s="238"/>
      <c r="AE802" s="238"/>
      <c r="AF802" s="238"/>
      <c r="AG802" s="238"/>
      <c r="AH802" s="238"/>
      <c r="AI802" s="238"/>
    </row>
    <row r="803" spans="9:35"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  <c r="U803" s="238"/>
      <c r="V803" s="238"/>
      <c r="W803" s="238"/>
      <c r="X803" s="238"/>
      <c r="Y803" s="238"/>
      <c r="Z803" s="238"/>
      <c r="AA803" s="238"/>
      <c r="AB803" s="238"/>
      <c r="AC803" s="238"/>
      <c r="AD803" s="238"/>
      <c r="AE803" s="238"/>
      <c r="AF803" s="238"/>
      <c r="AG803" s="238"/>
      <c r="AH803" s="238"/>
      <c r="AI803" s="238"/>
    </row>
    <row r="804" spans="9:35"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  <c r="U804" s="238"/>
      <c r="V804" s="238"/>
      <c r="W804" s="238"/>
      <c r="X804" s="238"/>
      <c r="Y804" s="238"/>
      <c r="Z804" s="238"/>
      <c r="AA804" s="238"/>
      <c r="AB804" s="238"/>
      <c r="AC804" s="238"/>
      <c r="AD804" s="238"/>
      <c r="AE804" s="238"/>
      <c r="AF804" s="238"/>
      <c r="AG804" s="238"/>
      <c r="AH804" s="238"/>
      <c r="AI804" s="238"/>
    </row>
    <row r="805" spans="9:35"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  <c r="U805" s="238"/>
      <c r="V805" s="238"/>
      <c r="W805" s="238"/>
      <c r="X805" s="238"/>
      <c r="Y805" s="238"/>
      <c r="Z805" s="238"/>
      <c r="AA805" s="238"/>
      <c r="AB805" s="238"/>
      <c r="AC805" s="238"/>
      <c r="AD805" s="238"/>
      <c r="AE805" s="238"/>
      <c r="AF805" s="238"/>
      <c r="AG805" s="238"/>
      <c r="AH805" s="238"/>
      <c r="AI805" s="238"/>
    </row>
    <row r="806" spans="9:35"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  <c r="U806" s="238"/>
      <c r="V806" s="238"/>
      <c r="W806" s="238"/>
      <c r="X806" s="238"/>
      <c r="Y806" s="238"/>
      <c r="Z806" s="238"/>
      <c r="AA806" s="238"/>
      <c r="AB806" s="238"/>
      <c r="AC806" s="238"/>
      <c r="AD806" s="238"/>
      <c r="AE806" s="238"/>
      <c r="AF806" s="238"/>
      <c r="AG806" s="238"/>
      <c r="AH806" s="238"/>
      <c r="AI806" s="238"/>
    </row>
    <row r="807" spans="9:35"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  <c r="U807" s="238"/>
      <c r="V807" s="238"/>
      <c r="W807" s="238"/>
      <c r="X807" s="238"/>
      <c r="Y807" s="238"/>
      <c r="Z807" s="238"/>
      <c r="AA807" s="238"/>
      <c r="AB807" s="238"/>
      <c r="AC807" s="238"/>
      <c r="AD807" s="238"/>
      <c r="AE807" s="238"/>
      <c r="AF807" s="238"/>
      <c r="AG807" s="238"/>
      <c r="AH807" s="238"/>
      <c r="AI807" s="238"/>
    </row>
    <row r="808" spans="9:35"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  <c r="U808" s="238"/>
      <c r="V808" s="238"/>
      <c r="W808" s="238"/>
      <c r="X808" s="238"/>
      <c r="Y808" s="238"/>
      <c r="Z808" s="238"/>
      <c r="AA808" s="238"/>
      <c r="AB808" s="238"/>
      <c r="AC808" s="238"/>
      <c r="AD808" s="238"/>
      <c r="AE808" s="238"/>
      <c r="AF808" s="238"/>
      <c r="AG808" s="238"/>
      <c r="AH808" s="238"/>
      <c r="AI808" s="238"/>
    </row>
    <row r="809" spans="9:35"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  <c r="U809" s="238"/>
      <c r="V809" s="238"/>
      <c r="W809" s="238"/>
      <c r="X809" s="238"/>
      <c r="Y809" s="238"/>
      <c r="Z809" s="238"/>
      <c r="AA809" s="238"/>
      <c r="AB809" s="238"/>
      <c r="AC809" s="238"/>
      <c r="AD809" s="238"/>
      <c r="AE809" s="238"/>
      <c r="AF809" s="238"/>
      <c r="AG809" s="238"/>
      <c r="AH809" s="238"/>
      <c r="AI809" s="238"/>
    </row>
    <row r="810" spans="9:35"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  <c r="U810" s="238"/>
      <c r="V810" s="238"/>
      <c r="W810" s="238"/>
      <c r="X810" s="238"/>
      <c r="Y810" s="238"/>
      <c r="Z810" s="238"/>
      <c r="AA810" s="238"/>
      <c r="AB810" s="238"/>
      <c r="AC810" s="238"/>
      <c r="AD810" s="238"/>
      <c r="AE810" s="238"/>
      <c r="AF810" s="238"/>
      <c r="AG810" s="238"/>
      <c r="AH810" s="238"/>
      <c r="AI810" s="238"/>
    </row>
    <row r="811" spans="9:35"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  <c r="U811" s="238"/>
      <c r="V811" s="238"/>
      <c r="W811" s="238"/>
      <c r="X811" s="238"/>
      <c r="Y811" s="238"/>
      <c r="Z811" s="238"/>
      <c r="AA811" s="238"/>
      <c r="AB811" s="238"/>
      <c r="AC811" s="238"/>
      <c r="AD811" s="238"/>
      <c r="AE811" s="238"/>
      <c r="AF811" s="238"/>
      <c r="AG811" s="238"/>
      <c r="AH811" s="238"/>
      <c r="AI811" s="238"/>
    </row>
    <row r="812" spans="9:35"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  <c r="U812" s="238"/>
      <c r="V812" s="238"/>
      <c r="W812" s="238"/>
      <c r="X812" s="238"/>
      <c r="Y812" s="238"/>
      <c r="Z812" s="238"/>
      <c r="AA812" s="238"/>
      <c r="AB812" s="238"/>
      <c r="AC812" s="238"/>
      <c r="AD812" s="238"/>
      <c r="AE812" s="238"/>
      <c r="AF812" s="238"/>
      <c r="AG812" s="238"/>
      <c r="AH812" s="238"/>
      <c r="AI812" s="238"/>
    </row>
    <row r="813" spans="9:35"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  <c r="U813" s="238"/>
      <c r="V813" s="238"/>
      <c r="W813" s="238"/>
      <c r="X813" s="238"/>
      <c r="Y813" s="238"/>
      <c r="Z813" s="238"/>
      <c r="AA813" s="238"/>
      <c r="AB813" s="238"/>
      <c r="AC813" s="238"/>
      <c r="AD813" s="238"/>
      <c r="AE813" s="238"/>
      <c r="AF813" s="238"/>
      <c r="AG813" s="238"/>
      <c r="AH813" s="238"/>
      <c r="AI813" s="238"/>
    </row>
    <row r="814" spans="9:35"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  <c r="U814" s="238"/>
      <c r="V814" s="238"/>
      <c r="W814" s="238"/>
      <c r="X814" s="238"/>
      <c r="Y814" s="238"/>
      <c r="Z814" s="238"/>
      <c r="AA814" s="238"/>
      <c r="AB814" s="238"/>
      <c r="AC814" s="238"/>
      <c r="AD814" s="238"/>
      <c r="AE814" s="238"/>
      <c r="AF814" s="238"/>
      <c r="AG814" s="238"/>
      <c r="AH814" s="238"/>
      <c r="AI814" s="238"/>
    </row>
    <row r="815" spans="9:35"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  <c r="U815" s="238"/>
      <c r="V815" s="238"/>
      <c r="W815" s="238"/>
      <c r="X815" s="238"/>
      <c r="Y815" s="238"/>
      <c r="Z815" s="238"/>
      <c r="AA815" s="238"/>
      <c r="AB815" s="238"/>
      <c r="AC815" s="238"/>
      <c r="AD815" s="238"/>
      <c r="AE815" s="238"/>
      <c r="AF815" s="238"/>
      <c r="AG815" s="238"/>
      <c r="AH815" s="238"/>
      <c r="AI815" s="238"/>
    </row>
    <row r="816" spans="9:35"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  <c r="U816" s="238"/>
      <c r="V816" s="238"/>
      <c r="W816" s="238"/>
      <c r="X816" s="238"/>
      <c r="Y816" s="238"/>
      <c r="Z816" s="238"/>
      <c r="AA816" s="238"/>
      <c r="AB816" s="238"/>
      <c r="AC816" s="238"/>
      <c r="AD816" s="238"/>
      <c r="AE816" s="238"/>
      <c r="AF816" s="238"/>
      <c r="AG816" s="238"/>
      <c r="AH816" s="238"/>
      <c r="AI816" s="238"/>
    </row>
    <row r="817" spans="9:35"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  <c r="U817" s="238"/>
      <c r="V817" s="238"/>
      <c r="W817" s="238"/>
      <c r="X817" s="238"/>
      <c r="Y817" s="238"/>
      <c r="Z817" s="238"/>
      <c r="AA817" s="238"/>
      <c r="AB817" s="238"/>
      <c r="AC817" s="238"/>
      <c r="AD817" s="238"/>
      <c r="AE817" s="238"/>
      <c r="AF817" s="238"/>
      <c r="AG817" s="238"/>
      <c r="AH817" s="238"/>
      <c r="AI817" s="238"/>
    </row>
    <row r="818" spans="9:35"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  <c r="U818" s="238"/>
      <c r="V818" s="238"/>
      <c r="W818" s="238"/>
      <c r="X818" s="238"/>
      <c r="Y818" s="238"/>
      <c r="Z818" s="238"/>
      <c r="AA818" s="238"/>
      <c r="AB818" s="238"/>
      <c r="AC818" s="238"/>
      <c r="AD818" s="238"/>
      <c r="AE818" s="238"/>
      <c r="AF818" s="238"/>
      <c r="AG818" s="238"/>
      <c r="AH818" s="238"/>
      <c r="AI818" s="238"/>
    </row>
    <row r="819" spans="9:35"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  <c r="U819" s="238"/>
      <c r="V819" s="238"/>
      <c r="W819" s="238"/>
      <c r="X819" s="238"/>
      <c r="Y819" s="238"/>
      <c r="Z819" s="238"/>
      <c r="AA819" s="238"/>
      <c r="AB819" s="238"/>
      <c r="AC819" s="238"/>
      <c r="AD819" s="238"/>
      <c r="AE819" s="238"/>
      <c r="AF819" s="238"/>
      <c r="AG819" s="238"/>
      <c r="AH819" s="238"/>
      <c r="AI819" s="238"/>
    </row>
    <row r="820" spans="9:35"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  <c r="U820" s="238"/>
      <c r="V820" s="238"/>
      <c r="W820" s="238"/>
      <c r="X820" s="238"/>
      <c r="Y820" s="238"/>
      <c r="Z820" s="238"/>
      <c r="AA820" s="238"/>
      <c r="AB820" s="238"/>
      <c r="AC820" s="238"/>
      <c r="AD820" s="238"/>
      <c r="AE820" s="238"/>
      <c r="AF820" s="238"/>
      <c r="AG820" s="238"/>
      <c r="AH820" s="238"/>
      <c r="AI820" s="238"/>
    </row>
    <row r="821" spans="9:35"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  <c r="U821" s="238"/>
      <c r="V821" s="238"/>
      <c r="W821" s="238"/>
      <c r="X821" s="238"/>
      <c r="Y821" s="238"/>
      <c r="Z821" s="238"/>
      <c r="AA821" s="238"/>
      <c r="AB821" s="238"/>
      <c r="AC821" s="238"/>
      <c r="AD821" s="238"/>
      <c r="AE821" s="238"/>
      <c r="AF821" s="238"/>
      <c r="AG821" s="238"/>
      <c r="AH821" s="238"/>
      <c r="AI821" s="238"/>
    </row>
    <row r="822" spans="9:35"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  <c r="U822" s="238"/>
      <c r="V822" s="238"/>
      <c r="W822" s="238"/>
      <c r="X822" s="238"/>
      <c r="Y822" s="238"/>
      <c r="Z822" s="238"/>
      <c r="AA822" s="238"/>
      <c r="AB822" s="238"/>
      <c r="AC822" s="238"/>
      <c r="AD822" s="238"/>
      <c r="AE822" s="238"/>
      <c r="AF822" s="238"/>
      <c r="AG822" s="238"/>
      <c r="AH822" s="238"/>
      <c r="AI822" s="238"/>
    </row>
    <row r="823" spans="9:35"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  <c r="AF823" s="238"/>
      <c r="AG823" s="238"/>
      <c r="AH823" s="238"/>
      <c r="AI823" s="238"/>
    </row>
    <row r="824" spans="9:35"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  <c r="AF824" s="238"/>
      <c r="AG824" s="238"/>
      <c r="AH824" s="238"/>
      <c r="AI824" s="238"/>
    </row>
    <row r="825" spans="9:35"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  <c r="AF825" s="238"/>
      <c r="AG825" s="238"/>
      <c r="AH825" s="238"/>
      <c r="AI825" s="238"/>
    </row>
    <row r="826" spans="9:35"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  <c r="AF826" s="238"/>
      <c r="AG826" s="238"/>
      <c r="AH826" s="238"/>
      <c r="AI826" s="238"/>
    </row>
    <row r="827" spans="9:35"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  <c r="AF827" s="238"/>
      <c r="AG827" s="238"/>
      <c r="AH827" s="238"/>
      <c r="AI827" s="238"/>
    </row>
    <row r="828" spans="9:35"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  <c r="AF828" s="238"/>
      <c r="AG828" s="238"/>
      <c r="AH828" s="238"/>
      <c r="AI828" s="238"/>
    </row>
    <row r="829" spans="9:35"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  <c r="AF829" s="238"/>
      <c r="AG829" s="238"/>
      <c r="AH829" s="238"/>
      <c r="AI829" s="238"/>
    </row>
    <row r="830" spans="9:35"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  <c r="AF830" s="238"/>
      <c r="AG830" s="238"/>
      <c r="AH830" s="238"/>
      <c r="AI830" s="238"/>
    </row>
    <row r="831" spans="9:35"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  <c r="AF831" s="238"/>
      <c r="AG831" s="238"/>
      <c r="AH831" s="238"/>
      <c r="AI831" s="238"/>
    </row>
    <row r="832" spans="9:35"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  <c r="AF832" s="238"/>
      <c r="AG832" s="238"/>
      <c r="AH832" s="238"/>
      <c r="AI832" s="238"/>
    </row>
    <row r="833" spans="9:35"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  <c r="AF833" s="238"/>
      <c r="AG833" s="238"/>
      <c r="AH833" s="238"/>
      <c r="AI833" s="238"/>
    </row>
    <row r="834" spans="9:35"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  <c r="AF834" s="238"/>
      <c r="AG834" s="238"/>
      <c r="AH834" s="238"/>
      <c r="AI834" s="238"/>
    </row>
    <row r="835" spans="9:35"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  <c r="AF835" s="238"/>
      <c r="AG835" s="238"/>
      <c r="AH835" s="238"/>
      <c r="AI835" s="238"/>
    </row>
    <row r="836" spans="9:35"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  <c r="AF836" s="238"/>
      <c r="AG836" s="238"/>
      <c r="AH836" s="238"/>
      <c r="AI836" s="238"/>
    </row>
    <row r="837" spans="9:35"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  <c r="AF837" s="238"/>
      <c r="AG837" s="238"/>
      <c r="AH837" s="238"/>
      <c r="AI837" s="238"/>
    </row>
    <row r="838" spans="9:35"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  <c r="AF838" s="238"/>
      <c r="AG838" s="238"/>
      <c r="AH838" s="238"/>
      <c r="AI838" s="238"/>
    </row>
    <row r="839" spans="9:35"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  <c r="AF839" s="238"/>
      <c r="AG839" s="238"/>
      <c r="AH839" s="238"/>
      <c r="AI839" s="238"/>
    </row>
    <row r="840" spans="9:35"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  <c r="AF840" s="238"/>
      <c r="AG840" s="238"/>
      <c r="AH840" s="238"/>
      <c r="AI840" s="238"/>
    </row>
    <row r="841" spans="9:35"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  <c r="AF841" s="238"/>
      <c r="AG841" s="238"/>
      <c r="AH841" s="238"/>
      <c r="AI841" s="238"/>
    </row>
    <row r="842" spans="9:35"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  <c r="AF842" s="238"/>
      <c r="AG842" s="238"/>
      <c r="AH842" s="238"/>
      <c r="AI842" s="238"/>
    </row>
    <row r="843" spans="9:35"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  <c r="AF843" s="238"/>
      <c r="AG843" s="238"/>
      <c r="AH843" s="238"/>
      <c r="AI843" s="238"/>
    </row>
    <row r="844" spans="9:35"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  <c r="AF844" s="238"/>
      <c r="AG844" s="238"/>
      <c r="AH844" s="238"/>
      <c r="AI844" s="238"/>
    </row>
    <row r="845" spans="9:35"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  <c r="AF845" s="238"/>
      <c r="AG845" s="238"/>
      <c r="AH845" s="238"/>
      <c r="AI845" s="238"/>
    </row>
    <row r="846" spans="9:35"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  <c r="AF846" s="238"/>
      <c r="AG846" s="238"/>
      <c r="AH846" s="238"/>
      <c r="AI846" s="238"/>
    </row>
    <row r="847" spans="9:35"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  <c r="U847" s="238"/>
      <c r="V847" s="238"/>
      <c r="W847" s="238"/>
      <c r="X847" s="238"/>
      <c r="Y847" s="238"/>
      <c r="Z847" s="238"/>
      <c r="AA847" s="238"/>
      <c r="AB847" s="238"/>
      <c r="AC847" s="238"/>
      <c r="AD847" s="238"/>
      <c r="AE847" s="238"/>
      <c r="AF847" s="238"/>
      <c r="AG847" s="238"/>
      <c r="AH847" s="238"/>
      <c r="AI847" s="238"/>
    </row>
    <row r="848" spans="9:35"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  <c r="U848" s="238"/>
      <c r="V848" s="238"/>
      <c r="W848" s="238"/>
      <c r="X848" s="238"/>
      <c r="Y848" s="238"/>
      <c r="Z848" s="238"/>
      <c r="AA848" s="238"/>
      <c r="AB848" s="238"/>
      <c r="AC848" s="238"/>
      <c r="AD848" s="238"/>
      <c r="AE848" s="238"/>
      <c r="AF848" s="238"/>
      <c r="AG848" s="238"/>
      <c r="AH848" s="238"/>
      <c r="AI848" s="238"/>
    </row>
    <row r="849" spans="9:35"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  <c r="U849" s="238"/>
      <c r="V849" s="238"/>
      <c r="W849" s="238"/>
      <c r="X849" s="238"/>
      <c r="Y849" s="238"/>
      <c r="Z849" s="238"/>
      <c r="AA849" s="238"/>
      <c r="AB849" s="238"/>
      <c r="AC849" s="238"/>
      <c r="AD849" s="238"/>
      <c r="AE849" s="238"/>
      <c r="AF849" s="238"/>
      <c r="AG849" s="238"/>
      <c r="AH849" s="238"/>
      <c r="AI849" s="238"/>
    </row>
    <row r="850" spans="9:35"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  <c r="AF850" s="238"/>
      <c r="AG850" s="238"/>
      <c r="AH850" s="238"/>
      <c r="AI850" s="238"/>
    </row>
    <row r="851" spans="9:35"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  <c r="AF851" s="238"/>
      <c r="AG851" s="238"/>
      <c r="AH851" s="238"/>
      <c r="AI851" s="238"/>
    </row>
    <row r="852" spans="9:35"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  <c r="AF852" s="238"/>
      <c r="AG852" s="238"/>
      <c r="AH852" s="238"/>
      <c r="AI852" s="238"/>
    </row>
    <row r="853" spans="9:35"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  <c r="AF853" s="238"/>
      <c r="AG853" s="238"/>
      <c r="AH853" s="238"/>
      <c r="AI853" s="238"/>
    </row>
    <row r="854" spans="9:35"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  <c r="AF854" s="238"/>
      <c r="AG854" s="238"/>
      <c r="AH854" s="238"/>
      <c r="AI854" s="238"/>
    </row>
    <row r="855" spans="9:35"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  <c r="AF855" s="238"/>
      <c r="AG855" s="238"/>
      <c r="AH855" s="238"/>
      <c r="AI855" s="238"/>
    </row>
    <row r="856" spans="9:35"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  <c r="AF856" s="238"/>
      <c r="AG856" s="238"/>
      <c r="AH856" s="238"/>
      <c r="AI856" s="238"/>
    </row>
    <row r="857" spans="9:35"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  <c r="AF857" s="238"/>
      <c r="AG857" s="238"/>
      <c r="AH857" s="238"/>
      <c r="AI857" s="238"/>
    </row>
    <row r="858" spans="9:35"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  <c r="AF858" s="238"/>
      <c r="AG858" s="238"/>
      <c r="AH858" s="238"/>
      <c r="AI858" s="238"/>
    </row>
    <row r="859" spans="9:35"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  <c r="AF859" s="238"/>
      <c r="AG859" s="238"/>
      <c r="AH859" s="238"/>
      <c r="AI859" s="238"/>
    </row>
    <row r="860" spans="9:35"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  <c r="AF860" s="238"/>
      <c r="AG860" s="238"/>
      <c r="AH860" s="238"/>
      <c r="AI860" s="238"/>
    </row>
    <row r="861" spans="9:35"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  <c r="AF861" s="238"/>
      <c r="AG861" s="238"/>
      <c r="AH861" s="238"/>
      <c r="AI861" s="238"/>
    </row>
    <row r="862" spans="9:35"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  <c r="AF862" s="238"/>
      <c r="AG862" s="238"/>
      <c r="AH862" s="238"/>
      <c r="AI862" s="238"/>
    </row>
    <row r="863" spans="9:35"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  <c r="AF863" s="238"/>
      <c r="AG863" s="238"/>
      <c r="AH863" s="238"/>
      <c r="AI863" s="238"/>
    </row>
    <row r="864" spans="9:35"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  <c r="AF864" s="238"/>
      <c r="AG864" s="238"/>
      <c r="AH864" s="238"/>
      <c r="AI864" s="238"/>
    </row>
    <row r="865" spans="9:35"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  <c r="AF865" s="238"/>
      <c r="AG865" s="238"/>
      <c r="AH865" s="238"/>
      <c r="AI865" s="238"/>
    </row>
    <row r="866" spans="9:35"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  <c r="AF866" s="238"/>
      <c r="AG866" s="238"/>
      <c r="AH866" s="238"/>
      <c r="AI866" s="238"/>
    </row>
    <row r="867" spans="9:35"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  <c r="AF867" s="238"/>
      <c r="AG867" s="238"/>
      <c r="AH867" s="238"/>
      <c r="AI867" s="238"/>
    </row>
    <row r="868" spans="9:35"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  <c r="AF868" s="238"/>
      <c r="AG868" s="238"/>
      <c r="AH868" s="238"/>
      <c r="AI868" s="238"/>
    </row>
    <row r="869" spans="9:35"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  <c r="AF869" s="238"/>
      <c r="AG869" s="238"/>
      <c r="AH869" s="238"/>
      <c r="AI869" s="238"/>
    </row>
    <row r="870" spans="9:35"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  <c r="AF870" s="238"/>
      <c r="AG870" s="238"/>
      <c r="AH870" s="238"/>
      <c r="AI870" s="238"/>
    </row>
    <row r="871" spans="9:35"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  <c r="AF871" s="238"/>
      <c r="AG871" s="238"/>
      <c r="AH871" s="238"/>
      <c r="AI871" s="238"/>
    </row>
    <row r="872" spans="9:35"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  <c r="AF872" s="238"/>
      <c r="AG872" s="238"/>
      <c r="AH872" s="238"/>
      <c r="AI872" s="238"/>
    </row>
    <row r="873" spans="9:35"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  <c r="AF873" s="238"/>
      <c r="AG873" s="238"/>
      <c r="AH873" s="238"/>
      <c r="AI873" s="238"/>
    </row>
    <row r="874" spans="9:35"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  <c r="U874" s="238"/>
      <c r="V874" s="238"/>
      <c r="W874" s="238"/>
      <c r="X874" s="238"/>
      <c r="Y874" s="238"/>
      <c r="Z874" s="238"/>
      <c r="AA874" s="238"/>
      <c r="AB874" s="238"/>
      <c r="AC874" s="238"/>
      <c r="AD874" s="238"/>
      <c r="AE874" s="238"/>
      <c r="AF874" s="238"/>
      <c r="AG874" s="238"/>
      <c r="AH874" s="238"/>
      <c r="AI874" s="238"/>
    </row>
    <row r="875" spans="9:35"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  <c r="U875" s="238"/>
      <c r="V875" s="238"/>
      <c r="W875" s="238"/>
      <c r="X875" s="238"/>
      <c r="Y875" s="238"/>
      <c r="Z875" s="238"/>
      <c r="AA875" s="238"/>
      <c r="AB875" s="238"/>
      <c r="AC875" s="238"/>
      <c r="AD875" s="238"/>
      <c r="AE875" s="238"/>
      <c r="AF875" s="238"/>
      <c r="AG875" s="238"/>
      <c r="AH875" s="238"/>
      <c r="AI875" s="238"/>
    </row>
    <row r="876" spans="9:35"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  <c r="U876" s="238"/>
      <c r="V876" s="238"/>
      <c r="W876" s="238"/>
      <c r="X876" s="238"/>
      <c r="Y876" s="238"/>
      <c r="Z876" s="238"/>
      <c r="AA876" s="238"/>
      <c r="AB876" s="238"/>
      <c r="AC876" s="238"/>
      <c r="AD876" s="238"/>
      <c r="AE876" s="238"/>
      <c r="AF876" s="238"/>
      <c r="AG876" s="238"/>
      <c r="AH876" s="238"/>
      <c r="AI876" s="238"/>
    </row>
    <row r="877" spans="9:35"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  <c r="AF877" s="238"/>
      <c r="AG877" s="238"/>
      <c r="AH877" s="238"/>
      <c r="AI877" s="238"/>
    </row>
    <row r="878" spans="9:35"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  <c r="AF878" s="238"/>
      <c r="AG878" s="238"/>
      <c r="AH878" s="238"/>
      <c r="AI878" s="238"/>
    </row>
    <row r="879" spans="9:35"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  <c r="AF879" s="238"/>
      <c r="AG879" s="238"/>
      <c r="AH879" s="238"/>
      <c r="AI879" s="238"/>
    </row>
    <row r="880" spans="9:35"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  <c r="AF880" s="238"/>
      <c r="AG880" s="238"/>
      <c r="AH880" s="238"/>
      <c r="AI880" s="238"/>
    </row>
    <row r="881" spans="9:35"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  <c r="AF881" s="238"/>
      <c r="AG881" s="238"/>
      <c r="AH881" s="238"/>
      <c r="AI881" s="238"/>
    </row>
    <row r="882" spans="9:35"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  <c r="AF882" s="238"/>
      <c r="AG882" s="238"/>
      <c r="AH882" s="238"/>
      <c r="AI882" s="238"/>
    </row>
    <row r="883" spans="9:35"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  <c r="AF883" s="238"/>
      <c r="AG883" s="238"/>
      <c r="AH883" s="238"/>
      <c r="AI883" s="238"/>
    </row>
    <row r="884" spans="9:35"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  <c r="AF884" s="238"/>
      <c r="AG884" s="238"/>
      <c r="AH884" s="238"/>
      <c r="AI884" s="238"/>
    </row>
    <row r="885" spans="9:35"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  <c r="AF885" s="238"/>
      <c r="AG885" s="238"/>
      <c r="AH885" s="238"/>
      <c r="AI885" s="238"/>
    </row>
    <row r="886" spans="9:35"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  <c r="AF886" s="238"/>
      <c r="AG886" s="238"/>
      <c r="AH886" s="238"/>
      <c r="AI886" s="238"/>
    </row>
    <row r="887" spans="9:35"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  <c r="AF887" s="238"/>
      <c r="AG887" s="238"/>
      <c r="AH887" s="238"/>
      <c r="AI887" s="238"/>
    </row>
    <row r="888" spans="9:35"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  <c r="AF888" s="238"/>
      <c r="AG888" s="238"/>
      <c r="AH888" s="238"/>
      <c r="AI888" s="238"/>
    </row>
    <row r="889" spans="9:35"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  <c r="AF889" s="238"/>
      <c r="AG889" s="238"/>
      <c r="AH889" s="238"/>
      <c r="AI889" s="238"/>
    </row>
    <row r="890" spans="9:35"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  <c r="AF890" s="238"/>
      <c r="AG890" s="238"/>
      <c r="AH890" s="238"/>
      <c r="AI890" s="238"/>
    </row>
    <row r="891" spans="9:35"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  <c r="AF891" s="238"/>
      <c r="AG891" s="238"/>
      <c r="AH891" s="238"/>
      <c r="AI891" s="238"/>
    </row>
    <row r="892" spans="9:35"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  <c r="AF892" s="238"/>
      <c r="AG892" s="238"/>
      <c r="AH892" s="238"/>
      <c r="AI892" s="238"/>
    </row>
    <row r="893" spans="9:35"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  <c r="AF893" s="238"/>
      <c r="AG893" s="238"/>
      <c r="AH893" s="238"/>
      <c r="AI893" s="238"/>
    </row>
    <row r="894" spans="9:35"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  <c r="AF894" s="238"/>
      <c r="AG894" s="238"/>
      <c r="AH894" s="238"/>
      <c r="AI894" s="238"/>
    </row>
    <row r="895" spans="9:35"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  <c r="AF895" s="238"/>
      <c r="AG895" s="238"/>
      <c r="AH895" s="238"/>
      <c r="AI895" s="238"/>
    </row>
    <row r="896" spans="9:35"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  <c r="AF896" s="238"/>
      <c r="AG896" s="238"/>
      <c r="AH896" s="238"/>
      <c r="AI896" s="238"/>
    </row>
    <row r="897" spans="9:35"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  <c r="AF897" s="238"/>
      <c r="AG897" s="238"/>
      <c r="AH897" s="238"/>
      <c r="AI897" s="238"/>
    </row>
    <row r="898" spans="9:35"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  <c r="AF898" s="238"/>
      <c r="AG898" s="238"/>
      <c r="AH898" s="238"/>
      <c r="AI898" s="238"/>
    </row>
    <row r="899" spans="9:35"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  <c r="AF899" s="238"/>
      <c r="AG899" s="238"/>
      <c r="AH899" s="238"/>
      <c r="AI899" s="238"/>
    </row>
    <row r="900" spans="9:35"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  <c r="U900" s="238"/>
      <c r="V900" s="238"/>
      <c r="W900" s="238"/>
      <c r="X900" s="238"/>
      <c r="Y900" s="238"/>
      <c r="Z900" s="238"/>
      <c r="AA900" s="238"/>
      <c r="AB900" s="238"/>
      <c r="AC900" s="238"/>
      <c r="AD900" s="238"/>
      <c r="AE900" s="238"/>
      <c r="AF900" s="238"/>
      <c r="AG900" s="238"/>
      <c r="AH900" s="238"/>
      <c r="AI900" s="238"/>
    </row>
    <row r="901" spans="9:35"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  <c r="U901" s="238"/>
      <c r="V901" s="238"/>
      <c r="W901" s="238"/>
      <c r="X901" s="238"/>
      <c r="Y901" s="238"/>
      <c r="Z901" s="238"/>
      <c r="AA901" s="238"/>
      <c r="AB901" s="238"/>
      <c r="AC901" s="238"/>
      <c r="AD901" s="238"/>
      <c r="AE901" s="238"/>
      <c r="AF901" s="238"/>
      <c r="AG901" s="238"/>
      <c r="AH901" s="238"/>
      <c r="AI901" s="238"/>
    </row>
    <row r="902" spans="9:35"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  <c r="U902" s="238"/>
      <c r="V902" s="238"/>
      <c r="W902" s="238"/>
      <c r="X902" s="238"/>
      <c r="Y902" s="238"/>
      <c r="Z902" s="238"/>
      <c r="AA902" s="238"/>
      <c r="AB902" s="238"/>
      <c r="AC902" s="238"/>
      <c r="AD902" s="238"/>
      <c r="AE902" s="238"/>
      <c r="AF902" s="238"/>
      <c r="AG902" s="238"/>
      <c r="AH902" s="238"/>
      <c r="AI902" s="238"/>
    </row>
    <row r="903" spans="9:35"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  <c r="U903" s="238"/>
      <c r="V903" s="238"/>
      <c r="W903" s="238"/>
      <c r="X903" s="238"/>
      <c r="Y903" s="238"/>
      <c r="Z903" s="238"/>
      <c r="AA903" s="238"/>
      <c r="AB903" s="238"/>
      <c r="AC903" s="238"/>
      <c r="AD903" s="238"/>
      <c r="AE903" s="238"/>
      <c r="AF903" s="238"/>
      <c r="AG903" s="238"/>
      <c r="AH903" s="238"/>
      <c r="AI903" s="238"/>
    </row>
    <row r="904" spans="9:35"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  <c r="U904" s="238"/>
      <c r="V904" s="238"/>
      <c r="W904" s="238"/>
      <c r="X904" s="238"/>
      <c r="Y904" s="238"/>
      <c r="Z904" s="238"/>
      <c r="AA904" s="238"/>
      <c r="AB904" s="238"/>
      <c r="AC904" s="238"/>
      <c r="AD904" s="238"/>
      <c r="AE904" s="238"/>
      <c r="AF904" s="238"/>
      <c r="AG904" s="238"/>
      <c r="AH904" s="238"/>
      <c r="AI904" s="238"/>
    </row>
    <row r="905" spans="9:35"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  <c r="U905" s="238"/>
      <c r="V905" s="238"/>
      <c r="W905" s="238"/>
      <c r="X905" s="238"/>
      <c r="Y905" s="238"/>
      <c r="Z905" s="238"/>
      <c r="AA905" s="238"/>
      <c r="AB905" s="238"/>
      <c r="AC905" s="238"/>
      <c r="AD905" s="238"/>
      <c r="AE905" s="238"/>
      <c r="AF905" s="238"/>
      <c r="AG905" s="238"/>
      <c r="AH905" s="238"/>
      <c r="AI905" s="238"/>
    </row>
    <row r="906" spans="9:35"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  <c r="U906" s="238"/>
      <c r="V906" s="238"/>
      <c r="W906" s="238"/>
      <c r="X906" s="238"/>
      <c r="Y906" s="238"/>
      <c r="Z906" s="238"/>
      <c r="AA906" s="238"/>
      <c r="AB906" s="238"/>
      <c r="AC906" s="238"/>
      <c r="AD906" s="238"/>
      <c r="AE906" s="238"/>
      <c r="AF906" s="238"/>
      <c r="AG906" s="238"/>
      <c r="AH906" s="238"/>
      <c r="AI906" s="238"/>
    </row>
    <row r="907" spans="9:35"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  <c r="U907" s="238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  <c r="AF907" s="238"/>
      <c r="AG907" s="238"/>
      <c r="AH907" s="238"/>
      <c r="AI907" s="238"/>
    </row>
    <row r="908" spans="9:35"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  <c r="U908" s="238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  <c r="AF908" s="238"/>
      <c r="AG908" s="238"/>
      <c r="AH908" s="238"/>
      <c r="AI908" s="238"/>
    </row>
    <row r="909" spans="9:35"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  <c r="U909" s="238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  <c r="AF909" s="238"/>
      <c r="AG909" s="238"/>
      <c r="AH909" s="238"/>
      <c r="AI909" s="238"/>
    </row>
    <row r="910" spans="9:35"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  <c r="U910" s="238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  <c r="AF910" s="238"/>
      <c r="AG910" s="238"/>
      <c r="AH910" s="238"/>
      <c r="AI910" s="238"/>
    </row>
    <row r="911" spans="9:35"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  <c r="U911" s="238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  <c r="AF911" s="238"/>
      <c r="AG911" s="238"/>
      <c r="AH911" s="238"/>
      <c r="AI911" s="238"/>
    </row>
    <row r="912" spans="9:35"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  <c r="U912" s="238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  <c r="AF912" s="238"/>
      <c r="AG912" s="238"/>
      <c r="AH912" s="238"/>
      <c r="AI912" s="238"/>
    </row>
    <row r="913" spans="9:35"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  <c r="U913" s="238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  <c r="AF913" s="238"/>
      <c r="AG913" s="238"/>
      <c r="AH913" s="238"/>
      <c r="AI913" s="238"/>
    </row>
    <row r="914" spans="9:35"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  <c r="U914" s="238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  <c r="AF914" s="238"/>
      <c r="AG914" s="238"/>
      <c r="AH914" s="238"/>
      <c r="AI914" s="238"/>
    </row>
    <row r="915" spans="9:35"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  <c r="U915" s="238"/>
      <c r="V915" s="238"/>
      <c r="W915" s="238"/>
      <c r="X915" s="238"/>
      <c r="Y915" s="238"/>
      <c r="Z915" s="238"/>
      <c r="AA915" s="238"/>
      <c r="AB915" s="238"/>
      <c r="AC915" s="238"/>
      <c r="AD915" s="238"/>
      <c r="AE915" s="238"/>
      <c r="AF915" s="238"/>
      <c r="AG915" s="238"/>
      <c r="AH915" s="238"/>
      <c r="AI915" s="238"/>
    </row>
    <row r="916" spans="9:35"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  <c r="U916" s="238"/>
      <c r="V916" s="238"/>
      <c r="W916" s="238"/>
      <c r="X916" s="238"/>
      <c r="Y916" s="238"/>
      <c r="Z916" s="238"/>
      <c r="AA916" s="238"/>
      <c r="AB916" s="238"/>
      <c r="AC916" s="238"/>
      <c r="AD916" s="238"/>
      <c r="AE916" s="238"/>
      <c r="AF916" s="238"/>
      <c r="AG916" s="238"/>
      <c r="AH916" s="238"/>
      <c r="AI916" s="238"/>
    </row>
    <row r="917" spans="9:35"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  <c r="U917" s="238"/>
      <c r="V917" s="238"/>
      <c r="W917" s="238"/>
      <c r="X917" s="238"/>
      <c r="Y917" s="238"/>
      <c r="Z917" s="238"/>
      <c r="AA917" s="238"/>
      <c r="AB917" s="238"/>
      <c r="AC917" s="238"/>
      <c r="AD917" s="238"/>
      <c r="AE917" s="238"/>
      <c r="AF917" s="238"/>
      <c r="AG917" s="238"/>
      <c r="AH917" s="238"/>
      <c r="AI917" s="238"/>
    </row>
    <row r="918" spans="9:35"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  <c r="U918" s="238"/>
      <c r="V918" s="238"/>
      <c r="W918" s="238"/>
      <c r="X918" s="238"/>
      <c r="Y918" s="238"/>
      <c r="Z918" s="238"/>
      <c r="AA918" s="238"/>
      <c r="AB918" s="238"/>
      <c r="AC918" s="238"/>
      <c r="AD918" s="238"/>
      <c r="AE918" s="238"/>
      <c r="AF918" s="238"/>
      <c r="AG918" s="238"/>
      <c r="AH918" s="238"/>
      <c r="AI918" s="238"/>
    </row>
    <row r="919" spans="9:35"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  <c r="U919" s="238"/>
      <c r="V919" s="238"/>
      <c r="W919" s="238"/>
      <c r="X919" s="238"/>
      <c r="Y919" s="238"/>
      <c r="Z919" s="238"/>
      <c r="AA919" s="238"/>
      <c r="AB919" s="238"/>
      <c r="AC919" s="238"/>
      <c r="AD919" s="238"/>
      <c r="AE919" s="238"/>
      <c r="AF919" s="238"/>
      <c r="AG919" s="238"/>
      <c r="AH919" s="238"/>
      <c r="AI919" s="238"/>
    </row>
    <row r="920" spans="9:35"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  <c r="U920" s="238"/>
      <c r="V920" s="238"/>
      <c r="W920" s="238"/>
      <c r="X920" s="238"/>
      <c r="Y920" s="238"/>
      <c r="Z920" s="238"/>
      <c r="AA920" s="238"/>
      <c r="AB920" s="238"/>
      <c r="AC920" s="238"/>
      <c r="AD920" s="238"/>
      <c r="AE920" s="238"/>
      <c r="AF920" s="238"/>
      <c r="AG920" s="238"/>
      <c r="AH920" s="238"/>
      <c r="AI920" s="238"/>
    </row>
    <row r="921" spans="9:35"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  <c r="U921" s="238"/>
      <c r="V921" s="238"/>
      <c r="W921" s="238"/>
      <c r="X921" s="238"/>
      <c r="Y921" s="238"/>
      <c r="Z921" s="238"/>
      <c r="AA921" s="238"/>
      <c r="AB921" s="238"/>
      <c r="AC921" s="238"/>
      <c r="AD921" s="238"/>
      <c r="AE921" s="238"/>
      <c r="AF921" s="238"/>
      <c r="AG921" s="238"/>
      <c r="AH921" s="238"/>
      <c r="AI921" s="238"/>
    </row>
    <row r="922" spans="9:35"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  <c r="U922" s="238"/>
      <c r="V922" s="238"/>
      <c r="W922" s="238"/>
      <c r="X922" s="238"/>
      <c r="Y922" s="238"/>
      <c r="Z922" s="238"/>
      <c r="AA922" s="238"/>
      <c r="AB922" s="238"/>
      <c r="AC922" s="238"/>
      <c r="AD922" s="238"/>
      <c r="AE922" s="238"/>
      <c r="AF922" s="238"/>
      <c r="AG922" s="238"/>
      <c r="AH922" s="238"/>
      <c r="AI922" s="238"/>
    </row>
    <row r="923" spans="9:35"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  <c r="U923" s="238"/>
      <c r="V923" s="238"/>
      <c r="W923" s="238"/>
      <c r="X923" s="238"/>
      <c r="Y923" s="238"/>
      <c r="Z923" s="238"/>
      <c r="AA923" s="238"/>
      <c r="AB923" s="238"/>
      <c r="AC923" s="238"/>
      <c r="AD923" s="238"/>
      <c r="AE923" s="238"/>
      <c r="AF923" s="238"/>
      <c r="AG923" s="238"/>
      <c r="AH923" s="238"/>
      <c r="AI923" s="238"/>
    </row>
    <row r="924" spans="9:35"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  <c r="U924" s="238"/>
      <c r="V924" s="238"/>
      <c r="W924" s="238"/>
      <c r="X924" s="238"/>
      <c r="Y924" s="238"/>
      <c r="Z924" s="238"/>
      <c r="AA924" s="238"/>
      <c r="AB924" s="238"/>
      <c r="AC924" s="238"/>
      <c r="AD924" s="238"/>
      <c r="AE924" s="238"/>
      <c r="AF924" s="238"/>
      <c r="AG924" s="238"/>
      <c r="AH924" s="238"/>
      <c r="AI924" s="238"/>
    </row>
    <row r="925" spans="9:35"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  <c r="U925" s="238"/>
      <c r="V925" s="238"/>
      <c r="W925" s="238"/>
      <c r="X925" s="238"/>
      <c r="Y925" s="238"/>
      <c r="Z925" s="238"/>
      <c r="AA925" s="238"/>
      <c r="AB925" s="238"/>
      <c r="AC925" s="238"/>
      <c r="AD925" s="238"/>
      <c r="AE925" s="238"/>
      <c r="AF925" s="238"/>
      <c r="AG925" s="238"/>
      <c r="AH925" s="238"/>
      <c r="AI925" s="238"/>
    </row>
    <row r="926" spans="9:35"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  <c r="U926" s="238"/>
      <c r="V926" s="238"/>
      <c r="W926" s="238"/>
      <c r="X926" s="238"/>
      <c r="Y926" s="238"/>
      <c r="Z926" s="238"/>
      <c r="AA926" s="238"/>
      <c r="AB926" s="238"/>
      <c r="AC926" s="238"/>
      <c r="AD926" s="238"/>
      <c r="AE926" s="238"/>
      <c r="AF926" s="238"/>
      <c r="AG926" s="238"/>
      <c r="AH926" s="238"/>
      <c r="AI926" s="238"/>
    </row>
    <row r="927" spans="9:35"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  <c r="U927" s="238"/>
      <c r="V927" s="238"/>
      <c r="W927" s="238"/>
      <c r="X927" s="238"/>
      <c r="Y927" s="238"/>
      <c r="Z927" s="238"/>
      <c r="AA927" s="238"/>
      <c r="AB927" s="238"/>
      <c r="AC927" s="238"/>
      <c r="AD927" s="238"/>
      <c r="AE927" s="238"/>
      <c r="AF927" s="238"/>
      <c r="AG927" s="238"/>
      <c r="AH927" s="238"/>
      <c r="AI927" s="238"/>
    </row>
    <row r="928" spans="9:35"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  <c r="U928" s="238"/>
      <c r="V928" s="238"/>
      <c r="W928" s="238"/>
      <c r="X928" s="238"/>
      <c r="Y928" s="238"/>
      <c r="Z928" s="238"/>
      <c r="AA928" s="238"/>
      <c r="AB928" s="238"/>
      <c r="AC928" s="238"/>
      <c r="AD928" s="238"/>
      <c r="AE928" s="238"/>
      <c r="AF928" s="238"/>
      <c r="AG928" s="238"/>
      <c r="AH928" s="238"/>
      <c r="AI928" s="238"/>
    </row>
    <row r="929" spans="9:35"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  <c r="U929" s="238"/>
      <c r="V929" s="238"/>
      <c r="W929" s="238"/>
      <c r="X929" s="238"/>
      <c r="Y929" s="238"/>
      <c r="Z929" s="238"/>
      <c r="AA929" s="238"/>
      <c r="AB929" s="238"/>
      <c r="AC929" s="238"/>
      <c r="AD929" s="238"/>
      <c r="AE929" s="238"/>
      <c r="AF929" s="238"/>
      <c r="AG929" s="238"/>
      <c r="AH929" s="238"/>
      <c r="AI929" s="238"/>
    </row>
    <row r="930" spans="9:35"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  <c r="U930" s="238"/>
      <c r="V930" s="238"/>
      <c r="W930" s="238"/>
      <c r="X930" s="238"/>
      <c r="Y930" s="238"/>
      <c r="Z930" s="238"/>
      <c r="AA930" s="238"/>
      <c r="AB930" s="238"/>
      <c r="AC930" s="238"/>
      <c r="AD930" s="238"/>
      <c r="AE930" s="238"/>
      <c r="AF930" s="238"/>
      <c r="AG930" s="238"/>
      <c r="AH930" s="238"/>
      <c r="AI930" s="238"/>
    </row>
    <row r="931" spans="9:35"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  <c r="U931" s="238"/>
      <c r="V931" s="238"/>
      <c r="W931" s="238"/>
      <c r="X931" s="238"/>
      <c r="Y931" s="238"/>
      <c r="Z931" s="238"/>
      <c r="AA931" s="238"/>
      <c r="AB931" s="238"/>
      <c r="AC931" s="238"/>
      <c r="AD931" s="238"/>
      <c r="AE931" s="238"/>
      <c r="AF931" s="238"/>
      <c r="AG931" s="238"/>
      <c r="AH931" s="238"/>
      <c r="AI931" s="238"/>
    </row>
    <row r="932" spans="9:35"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  <c r="U932" s="238"/>
      <c r="V932" s="238"/>
      <c r="W932" s="238"/>
      <c r="X932" s="238"/>
      <c r="Y932" s="238"/>
      <c r="Z932" s="238"/>
      <c r="AA932" s="238"/>
      <c r="AB932" s="238"/>
      <c r="AC932" s="238"/>
      <c r="AD932" s="238"/>
      <c r="AE932" s="238"/>
      <c r="AF932" s="238"/>
      <c r="AG932" s="238"/>
      <c r="AH932" s="238"/>
      <c r="AI932" s="238"/>
    </row>
    <row r="933" spans="9:35"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  <c r="U933" s="238"/>
      <c r="V933" s="238"/>
      <c r="W933" s="238"/>
      <c r="X933" s="238"/>
      <c r="Y933" s="238"/>
      <c r="Z933" s="238"/>
      <c r="AA933" s="238"/>
      <c r="AB933" s="238"/>
      <c r="AC933" s="238"/>
      <c r="AD933" s="238"/>
      <c r="AE933" s="238"/>
      <c r="AF933" s="238"/>
      <c r="AG933" s="238"/>
      <c r="AH933" s="238"/>
      <c r="AI933" s="238"/>
    </row>
    <row r="934" spans="9:35"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  <c r="U934" s="238"/>
      <c r="V934" s="238"/>
      <c r="W934" s="238"/>
      <c r="X934" s="238"/>
      <c r="Y934" s="238"/>
      <c r="Z934" s="238"/>
      <c r="AA934" s="238"/>
      <c r="AB934" s="238"/>
      <c r="AC934" s="238"/>
      <c r="AD934" s="238"/>
      <c r="AE934" s="238"/>
      <c r="AF934" s="238"/>
      <c r="AG934" s="238"/>
      <c r="AH934" s="238"/>
      <c r="AI934" s="238"/>
    </row>
    <row r="935" spans="9:35"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  <c r="U935" s="238"/>
      <c r="V935" s="238"/>
      <c r="W935" s="238"/>
      <c r="X935" s="238"/>
      <c r="Y935" s="238"/>
      <c r="Z935" s="238"/>
      <c r="AA935" s="238"/>
      <c r="AB935" s="238"/>
      <c r="AC935" s="238"/>
      <c r="AD935" s="238"/>
      <c r="AE935" s="238"/>
      <c r="AF935" s="238"/>
      <c r="AG935" s="238"/>
      <c r="AH935" s="238"/>
      <c r="AI935" s="238"/>
    </row>
    <row r="936" spans="9:35"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  <c r="U936" s="238"/>
      <c r="V936" s="238"/>
      <c r="W936" s="238"/>
      <c r="X936" s="238"/>
      <c r="Y936" s="238"/>
      <c r="Z936" s="238"/>
      <c r="AA936" s="238"/>
      <c r="AB936" s="238"/>
      <c r="AC936" s="238"/>
      <c r="AD936" s="238"/>
      <c r="AE936" s="238"/>
      <c r="AF936" s="238"/>
      <c r="AG936" s="238"/>
      <c r="AH936" s="238"/>
      <c r="AI936" s="238"/>
    </row>
    <row r="937" spans="9:35"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  <c r="U937" s="238"/>
      <c r="V937" s="238"/>
      <c r="W937" s="238"/>
      <c r="X937" s="238"/>
      <c r="Y937" s="238"/>
      <c r="Z937" s="238"/>
      <c r="AA937" s="238"/>
      <c r="AB937" s="238"/>
      <c r="AC937" s="238"/>
      <c r="AD937" s="238"/>
      <c r="AE937" s="238"/>
      <c r="AF937" s="238"/>
      <c r="AG937" s="238"/>
      <c r="AH937" s="238"/>
      <c r="AI937" s="238"/>
    </row>
    <row r="938" spans="9:35"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  <c r="U938" s="238"/>
      <c r="V938" s="238"/>
      <c r="W938" s="238"/>
      <c r="X938" s="238"/>
      <c r="Y938" s="238"/>
      <c r="Z938" s="238"/>
      <c r="AA938" s="238"/>
      <c r="AB938" s="238"/>
      <c r="AC938" s="238"/>
      <c r="AD938" s="238"/>
      <c r="AE938" s="238"/>
      <c r="AF938" s="238"/>
      <c r="AG938" s="238"/>
      <c r="AH938" s="238"/>
      <c r="AI938" s="23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7"/>
  <sheetViews>
    <sheetView zoomScale="83" zoomScaleNormal="70" workbookViewId="0">
      <selection activeCell="Q1" sqref="Q1:R104857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850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44238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823</v>
      </c>
      <c r="M9" s="60" t="s">
        <v>822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91">
        <v>1</v>
      </c>
      <c r="B10" s="488">
        <v>44175</v>
      </c>
      <c r="C10" s="469"/>
      <c r="D10" s="467" t="s">
        <v>773</v>
      </c>
      <c r="E10" s="468" t="s">
        <v>558</v>
      </c>
      <c r="F10" s="465">
        <v>1427.5</v>
      </c>
      <c r="G10" s="492">
        <v>1330</v>
      </c>
      <c r="H10" s="465">
        <v>1535</v>
      </c>
      <c r="I10" s="489" t="s">
        <v>831</v>
      </c>
      <c r="J10" s="466" t="s">
        <v>872</v>
      </c>
      <c r="K10" s="490">
        <f t="shared" ref="K10" si="0">H10-F10</f>
        <v>107.5</v>
      </c>
      <c r="L10" s="462">
        <f t="shared" ref="L10" si="1">(F10*-0.8)/100</f>
        <v>-11.42</v>
      </c>
      <c r="M10" s="463">
        <f>(K10+L10)/F10</f>
        <v>6.7306479859894922E-2</v>
      </c>
      <c r="N10" s="466" t="s">
        <v>557</v>
      </c>
      <c r="O10" s="464">
        <v>44231</v>
      </c>
      <c r="P10" s="401"/>
      <c r="Q10" s="61"/>
      <c r="R10" s="336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91">
        <v>2</v>
      </c>
      <c r="B11" s="488">
        <v>44201</v>
      </c>
      <c r="C11" s="469"/>
      <c r="D11" s="467" t="s">
        <v>74</v>
      </c>
      <c r="E11" s="468" t="s">
        <v>558</v>
      </c>
      <c r="F11" s="465">
        <v>3540</v>
      </c>
      <c r="G11" s="492">
        <v>3295</v>
      </c>
      <c r="H11" s="465">
        <f>(3682.5+3520)/2</f>
        <v>3601.25</v>
      </c>
      <c r="I11" s="489" t="s">
        <v>834</v>
      </c>
      <c r="J11" s="466" t="s">
        <v>813</v>
      </c>
      <c r="K11" s="490">
        <f t="shared" ref="K11:K12" si="2">H11-F11</f>
        <v>61.25</v>
      </c>
      <c r="L11" s="462">
        <f t="shared" ref="L11" si="3">(F11*-0.8)/100</f>
        <v>-28.32</v>
      </c>
      <c r="M11" s="463">
        <f>(K11+L11)/F11</f>
        <v>9.3022598870056497E-3</v>
      </c>
      <c r="N11" s="466" t="s">
        <v>557</v>
      </c>
      <c r="O11" s="464">
        <v>44228</v>
      </c>
      <c r="P11" s="477"/>
      <c r="Q11" s="4"/>
      <c r="R11" s="478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34">
        <v>3</v>
      </c>
      <c r="B12" s="535">
        <v>44229</v>
      </c>
      <c r="C12" s="536"/>
      <c r="D12" s="467" t="s">
        <v>403</v>
      </c>
      <c r="E12" s="537" t="s">
        <v>558</v>
      </c>
      <c r="F12" s="465">
        <v>2197.5</v>
      </c>
      <c r="G12" s="538">
        <v>2070</v>
      </c>
      <c r="H12" s="465">
        <v>2357.5</v>
      </c>
      <c r="I12" s="539" t="s">
        <v>853</v>
      </c>
      <c r="J12" s="490" t="s">
        <v>895</v>
      </c>
      <c r="K12" s="490">
        <f t="shared" si="2"/>
        <v>160</v>
      </c>
      <c r="L12" s="462">
        <f>(F12*-0.8)/100</f>
        <v>-17.579999999999998</v>
      </c>
      <c r="M12" s="463">
        <f t="shared" ref="M12" si="4">(K12+L12)/F12</f>
        <v>6.481001137656428E-2</v>
      </c>
      <c r="N12" s="540" t="s">
        <v>557</v>
      </c>
      <c r="O12" s="464">
        <v>43869</v>
      </c>
      <c r="P12" s="477"/>
      <c r="Q12" s="4"/>
      <c r="R12" s="478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506">
        <v>4</v>
      </c>
      <c r="B13" s="507">
        <v>44229</v>
      </c>
      <c r="C13" s="439"/>
      <c r="D13" s="432" t="s">
        <v>114</v>
      </c>
      <c r="E13" s="433" t="s">
        <v>558</v>
      </c>
      <c r="F13" s="407" t="s">
        <v>851</v>
      </c>
      <c r="G13" s="511">
        <v>2090</v>
      </c>
      <c r="H13" s="407"/>
      <c r="I13" s="509" t="s">
        <v>852</v>
      </c>
      <c r="J13" s="372" t="s">
        <v>559</v>
      </c>
      <c r="K13" s="508"/>
      <c r="L13" s="426"/>
      <c r="M13" s="422"/>
      <c r="N13" s="372"/>
      <c r="O13" s="429"/>
      <c r="P13" s="477"/>
      <c r="Q13" s="4"/>
      <c r="R13" s="478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91">
        <v>5</v>
      </c>
      <c r="B14" s="488">
        <v>44231</v>
      </c>
      <c r="C14" s="469"/>
      <c r="D14" s="467" t="s">
        <v>268</v>
      </c>
      <c r="E14" s="468" t="s">
        <v>558</v>
      </c>
      <c r="F14" s="465">
        <v>2190</v>
      </c>
      <c r="G14" s="492">
        <v>1995</v>
      </c>
      <c r="H14" s="465">
        <v>2330</v>
      </c>
      <c r="I14" s="489">
        <v>2500</v>
      </c>
      <c r="J14" s="466" t="s">
        <v>685</v>
      </c>
      <c r="K14" s="490">
        <f t="shared" ref="K14" si="5">H14-F14</f>
        <v>140</v>
      </c>
      <c r="L14" s="462">
        <f>(F14*-0.07)/100</f>
        <v>-1.5330000000000001</v>
      </c>
      <c r="M14" s="463">
        <f t="shared" ref="M14" si="6">(K14+L14)/F14</f>
        <v>6.3226940639269411E-2</v>
      </c>
      <c r="N14" s="466" t="s">
        <v>557</v>
      </c>
      <c r="O14" s="496">
        <v>43865</v>
      </c>
      <c r="P14" s="477"/>
      <c r="Q14" s="4"/>
      <c r="R14" s="478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45">
        <v>6</v>
      </c>
      <c r="B15" s="546">
        <v>44236</v>
      </c>
      <c r="C15" s="547"/>
      <c r="D15" s="548" t="s">
        <v>773</v>
      </c>
      <c r="E15" s="549" t="s">
        <v>558</v>
      </c>
      <c r="F15" s="550">
        <v>1597.5</v>
      </c>
      <c r="G15" s="551">
        <v>1514</v>
      </c>
      <c r="H15" s="550">
        <v>1661</v>
      </c>
      <c r="I15" s="552" t="s">
        <v>894</v>
      </c>
      <c r="J15" s="553" t="s">
        <v>898</v>
      </c>
      <c r="K15" s="554">
        <f t="shared" ref="K15" si="7">H15-F15</f>
        <v>63.5</v>
      </c>
      <c r="L15" s="555">
        <f>(F15*-0.07)/100</f>
        <v>-1.1182500000000002</v>
      </c>
      <c r="M15" s="556">
        <f t="shared" ref="M15" si="8">(K15+L15)/F15</f>
        <v>3.9049608763693268E-2</v>
      </c>
      <c r="N15" s="553" t="s">
        <v>557</v>
      </c>
      <c r="O15" s="557">
        <v>43870</v>
      </c>
      <c r="P15" s="477"/>
      <c r="Q15" s="4"/>
      <c r="R15" s="478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506">
        <v>7</v>
      </c>
      <c r="B16" s="542">
        <v>44236</v>
      </c>
      <c r="C16" s="439"/>
      <c r="D16" s="432" t="s">
        <v>268</v>
      </c>
      <c r="E16" s="433" t="s">
        <v>558</v>
      </c>
      <c r="F16" s="407" t="s">
        <v>896</v>
      </c>
      <c r="G16" s="511">
        <v>2070</v>
      </c>
      <c r="H16" s="407"/>
      <c r="I16" s="509" t="s">
        <v>897</v>
      </c>
      <c r="J16" s="372" t="s">
        <v>559</v>
      </c>
      <c r="K16" s="508"/>
      <c r="L16" s="426"/>
      <c r="M16" s="422"/>
      <c r="N16" s="372"/>
      <c r="O16" s="429"/>
      <c r="P16" s="477"/>
      <c r="Q16" s="4"/>
      <c r="R16" s="478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41"/>
      <c r="B17" s="542"/>
      <c r="C17" s="439"/>
      <c r="D17" s="432"/>
      <c r="E17" s="433"/>
      <c r="F17" s="407"/>
      <c r="G17" s="511"/>
      <c r="H17" s="407"/>
      <c r="I17" s="544"/>
      <c r="J17" s="372"/>
      <c r="K17" s="543"/>
      <c r="L17" s="426"/>
      <c r="M17" s="422"/>
      <c r="N17" s="372"/>
      <c r="O17" s="429"/>
      <c r="P17" s="477"/>
      <c r="Q17" s="4"/>
      <c r="R17" s="478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41"/>
      <c r="B18" s="542"/>
      <c r="C18" s="439"/>
      <c r="D18" s="432"/>
      <c r="E18" s="433"/>
      <c r="F18" s="407"/>
      <c r="G18" s="511"/>
      <c r="H18" s="407"/>
      <c r="I18" s="544"/>
      <c r="J18" s="372"/>
      <c r="K18" s="543"/>
      <c r="L18" s="426"/>
      <c r="M18" s="422"/>
      <c r="N18" s="372"/>
      <c r="O18" s="429"/>
      <c r="P18" s="477"/>
      <c r="Q18" s="4"/>
      <c r="R18" s="478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78"/>
      <c r="B19" s="393"/>
      <c r="C19" s="394"/>
      <c r="D19" s="405"/>
      <c r="E19" s="398"/>
      <c r="F19" s="398"/>
      <c r="G19" s="403"/>
      <c r="H19" s="398"/>
      <c r="I19" s="395"/>
      <c r="J19" s="400"/>
      <c r="K19" s="400"/>
      <c r="L19" s="408"/>
      <c r="M19" s="371"/>
      <c r="N19" s="381"/>
      <c r="O19" s="377"/>
      <c r="P19" s="401"/>
      <c r="Q19" s="61"/>
      <c r="R19" s="336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53"/>
      <c r="B20" s="454"/>
      <c r="C20" s="455"/>
      <c r="D20" s="456"/>
      <c r="E20" s="457"/>
      <c r="F20" s="457"/>
      <c r="G20" s="420"/>
      <c r="H20" s="457"/>
      <c r="I20" s="458"/>
      <c r="J20" s="421"/>
      <c r="K20" s="421"/>
      <c r="L20" s="459"/>
      <c r="M20" s="76"/>
      <c r="N20" s="460"/>
      <c r="O20" s="461"/>
      <c r="P20" s="401"/>
      <c r="Q20" s="61"/>
      <c r="R20" s="336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53"/>
      <c r="B21" s="454"/>
      <c r="C21" s="455"/>
      <c r="D21" s="456"/>
      <c r="E21" s="457"/>
      <c r="F21" s="457"/>
      <c r="G21" s="420"/>
      <c r="H21" s="457"/>
      <c r="I21" s="458"/>
      <c r="J21" s="421"/>
      <c r="K21" s="421"/>
      <c r="L21" s="459"/>
      <c r="M21" s="76"/>
      <c r="N21" s="460"/>
      <c r="O21" s="461"/>
      <c r="P21" s="401"/>
      <c r="Q21" s="61"/>
      <c r="R21" s="336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40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41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41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41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41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412" t="s">
        <v>823</v>
      </c>
      <c r="M27" s="60" t="s">
        <v>822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89" customFormat="1" ht="15" customHeight="1">
      <c r="A28" s="513">
        <v>1</v>
      </c>
      <c r="B28" s="514">
        <v>44228</v>
      </c>
      <c r="C28" s="469"/>
      <c r="D28" s="467" t="s">
        <v>68</v>
      </c>
      <c r="E28" s="468" t="s">
        <v>558</v>
      </c>
      <c r="F28" s="465">
        <v>566</v>
      </c>
      <c r="G28" s="465">
        <v>548</v>
      </c>
      <c r="H28" s="465">
        <v>577</v>
      </c>
      <c r="I28" s="466">
        <v>600</v>
      </c>
      <c r="J28" s="466" t="s">
        <v>859</v>
      </c>
      <c r="K28" s="490">
        <f t="shared" ref="K28:K29" si="9">H28-F28</f>
        <v>11</v>
      </c>
      <c r="L28" s="462">
        <f>(F28*-0.07)/100</f>
        <v>-0.39620000000000005</v>
      </c>
      <c r="M28" s="463">
        <f t="shared" ref="M28:M29" si="10">(K28+L28)/F28</f>
        <v>1.8734628975265018E-2</v>
      </c>
      <c r="N28" s="466" t="s">
        <v>557</v>
      </c>
      <c r="O28" s="496">
        <v>44228</v>
      </c>
      <c r="P28" s="4"/>
      <c r="Q28" s="4"/>
      <c r="R28" s="339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89" customFormat="1" ht="15" customHeight="1">
      <c r="A29" s="525">
        <v>2</v>
      </c>
      <c r="B29" s="526">
        <v>44229</v>
      </c>
      <c r="C29" s="527"/>
      <c r="D29" s="528" t="s">
        <v>80</v>
      </c>
      <c r="E29" s="494" t="s">
        <v>558</v>
      </c>
      <c r="F29" s="494">
        <v>627.5</v>
      </c>
      <c r="G29" s="529">
        <v>609</v>
      </c>
      <c r="H29" s="529">
        <v>608.5</v>
      </c>
      <c r="I29" s="494">
        <v>660</v>
      </c>
      <c r="J29" s="495" t="s">
        <v>883</v>
      </c>
      <c r="K29" s="530">
        <f t="shared" si="9"/>
        <v>-19</v>
      </c>
      <c r="L29" s="531">
        <f>(F29*-0.7)/100</f>
        <v>-4.3925000000000001</v>
      </c>
      <c r="M29" s="532">
        <f t="shared" si="10"/>
        <v>-3.7278884462151392E-2</v>
      </c>
      <c r="N29" s="495" t="s">
        <v>621</v>
      </c>
      <c r="O29" s="533">
        <v>44235</v>
      </c>
      <c r="P29" s="4"/>
      <c r="Q29" s="4"/>
      <c r="R29" s="339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89" customFormat="1" ht="15" customHeight="1">
      <c r="A30" s="513">
        <v>3</v>
      </c>
      <c r="B30" s="514">
        <v>44229</v>
      </c>
      <c r="C30" s="469"/>
      <c r="D30" s="467" t="s">
        <v>141</v>
      </c>
      <c r="E30" s="468" t="s">
        <v>558</v>
      </c>
      <c r="F30" s="465">
        <v>576.5</v>
      </c>
      <c r="G30" s="465">
        <v>560</v>
      </c>
      <c r="H30" s="465">
        <v>590</v>
      </c>
      <c r="I30" s="466" t="s">
        <v>857</v>
      </c>
      <c r="J30" s="466" t="s">
        <v>860</v>
      </c>
      <c r="K30" s="490">
        <f t="shared" ref="K30" si="11">H30-F30</f>
        <v>13.5</v>
      </c>
      <c r="L30" s="462">
        <f>(F30*-0.7)/100</f>
        <v>-4.0354999999999999</v>
      </c>
      <c r="M30" s="463">
        <f t="shared" ref="M30" si="12">(K30+L30)/F30</f>
        <v>1.6417172593235042E-2</v>
      </c>
      <c r="N30" s="466" t="s">
        <v>557</v>
      </c>
      <c r="O30" s="464">
        <v>44231</v>
      </c>
      <c r="P30" s="4"/>
      <c r="Q30" s="4"/>
      <c r="R30" s="339" t="s">
        <v>795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89" customFormat="1" ht="15" customHeight="1">
      <c r="A31" s="520">
        <v>4</v>
      </c>
      <c r="B31" s="514">
        <v>44229</v>
      </c>
      <c r="C31" s="521"/>
      <c r="D31" s="522" t="s">
        <v>68</v>
      </c>
      <c r="E31" s="465" t="s">
        <v>558</v>
      </c>
      <c r="F31" s="465">
        <v>601.5</v>
      </c>
      <c r="G31" s="523">
        <v>585</v>
      </c>
      <c r="H31" s="523">
        <v>615.5</v>
      </c>
      <c r="I31" s="465">
        <v>630</v>
      </c>
      <c r="J31" s="466" t="s">
        <v>860</v>
      </c>
      <c r="K31" s="490">
        <f t="shared" ref="K31" si="13">H31-F31</f>
        <v>14</v>
      </c>
      <c r="L31" s="462">
        <f>(F31*-0.7)/100</f>
        <v>-4.2104999999999997</v>
      </c>
      <c r="M31" s="463">
        <f t="shared" ref="M31" si="14">(K31+L31)/F31</f>
        <v>1.6275145469659184E-2</v>
      </c>
      <c r="N31" s="466" t="s">
        <v>557</v>
      </c>
      <c r="O31" s="464">
        <v>44230</v>
      </c>
      <c r="P31" s="4"/>
      <c r="Q31" s="4"/>
      <c r="R31" s="339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89" customFormat="1" ht="15" customHeight="1">
      <c r="A32" s="513">
        <v>5</v>
      </c>
      <c r="B32" s="514">
        <v>44230</v>
      </c>
      <c r="C32" s="469"/>
      <c r="D32" s="467" t="s">
        <v>131</v>
      </c>
      <c r="E32" s="468" t="s">
        <v>558</v>
      </c>
      <c r="F32" s="465">
        <v>1844</v>
      </c>
      <c r="G32" s="465">
        <v>1790</v>
      </c>
      <c r="H32" s="465">
        <v>1887.5</v>
      </c>
      <c r="I32" s="466" t="s">
        <v>865</v>
      </c>
      <c r="J32" s="466" t="s">
        <v>873</v>
      </c>
      <c r="K32" s="490">
        <f t="shared" ref="K32" si="15">H32-F32</f>
        <v>43.5</v>
      </c>
      <c r="L32" s="462">
        <f>(F32*-0.7)/100</f>
        <v>-12.907999999999999</v>
      </c>
      <c r="M32" s="463">
        <f t="shared" ref="M32" si="16">(K32+L32)/F32</f>
        <v>1.6590021691973968E-2</v>
      </c>
      <c r="N32" s="466" t="s">
        <v>557</v>
      </c>
      <c r="O32" s="464">
        <v>44231</v>
      </c>
      <c r="P32" s="4"/>
      <c r="Q32" s="4"/>
      <c r="R32" s="339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89" customFormat="1" ht="15" customHeight="1">
      <c r="A33" s="525">
        <v>6</v>
      </c>
      <c r="B33" s="526">
        <v>44231</v>
      </c>
      <c r="C33" s="527"/>
      <c r="D33" s="528" t="s">
        <v>68</v>
      </c>
      <c r="E33" s="494" t="s">
        <v>558</v>
      </c>
      <c r="F33" s="494">
        <v>612.5</v>
      </c>
      <c r="G33" s="529">
        <v>598</v>
      </c>
      <c r="H33" s="529">
        <v>592.5</v>
      </c>
      <c r="I33" s="494" t="s">
        <v>874</v>
      </c>
      <c r="J33" s="495" t="s">
        <v>880</v>
      </c>
      <c r="K33" s="530">
        <f t="shared" ref="K33" si="17">H33-F33</f>
        <v>-20</v>
      </c>
      <c r="L33" s="531">
        <f>(F33*-0.7)/100</f>
        <v>-4.2874999999999996</v>
      </c>
      <c r="M33" s="532">
        <f t="shared" ref="M33" si="18">(K33+L33)/F33</f>
        <v>-3.9653061224489798E-2</v>
      </c>
      <c r="N33" s="495" t="s">
        <v>621</v>
      </c>
      <c r="O33" s="533">
        <v>44232</v>
      </c>
      <c r="P33" s="4"/>
      <c r="Q33" s="4"/>
      <c r="R33" s="339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89" customFormat="1" ht="15" customHeight="1">
      <c r="A34" s="414">
        <v>7</v>
      </c>
      <c r="B34" s="438">
        <v>44231</v>
      </c>
      <c r="C34" s="441"/>
      <c r="D34" s="406" t="s">
        <v>117</v>
      </c>
      <c r="E34" s="407" t="s">
        <v>558</v>
      </c>
      <c r="F34" s="407" t="s">
        <v>875</v>
      </c>
      <c r="G34" s="442">
        <v>457</v>
      </c>
      <c r="H34" s="442"/>
      <c r="I34" s="407" t="s">
        <v>876</v>
      </c>
      <c r="J34" s="512" t="s">
        <v>559</v>
      </c>
      <c r="K34" s="372"/>
      <c r="L34" s="424"/>
      <c r="M34" s="422"/>
      <c r="N34" s="400"/>
      <c r="O34" s="413"/>
      <c r="P34" s="4"/>
      <c r="Q34" s="4"/>
      <c r="R34" s="339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89" customFormat="1" ht="15" customHeight="1">
      <c r="A35" s="513">
        <v>8</v>
      </c>
      <c r="B35" s="514">
        <v>44232</v>
      </c>
      <c r="C35" s="469"/>
      <c r="D35" s="467" t="s">
        <v>773</v>
      </c>
      <c r="E35" s="468" t="s">
        <v>558</v>
      </c>
      <c r="F35" s="465">
        <v>1520</v>
      </c>
      <c r="G35" s="465">
        <v>1469</v>
      </c>
      <c r="H35" s="465">
        <v>1560</v>
      </c>
      <c r="I35" s="466" t="s">
        <v>862</v>
      </c>
      <c r="J35" s="466" t="s">
        <v>594</v>
      </c>
      <c r="K35" s="490">
        <f t="shared" ref="K35" si="19">H35-F35</f>
        <v>40</v>
      </c>
      <c r="L35" s="462">
        <f>(F35*-0.07)/100</f>
        <v>-1.0640000000000001</v>
      </c>
      <c r="M35" s="463">
        <f t="shared" ref="M35" si="20">(K35+L35)/F35</f>
        <v>2.561578947368421E-2</v>
      </c>
      <c r="N35" s="466" t="s">
        <v>557</v>
      </c>
      <c r="O35" s="496">
        <v>44232</v>
      </c>
      <c r="P35" s="4"/>
      <c r="Q35" s="4"/>
      <c r="R35" s="339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89" customFormat="1" ht="15" customHeight="1">
      <c r="A36" s="414">
        <v>9</v>
      </c>
      <c r="B36" s="438">
        <v>44235</v>
      </c>
      <c r="C36" s="441"/>
      <c r="D36" s="406" t="s">
        <v>884</v>
      </c>
      <c r="E36" s="407" t="s">
        <v>558</v>
      </c>
      <c r="F36" s="407" t="s">
        <v>892</v>
      </c>
      <c r="G36" s="442">
        <v>214.5</v>
      </c>
      <c r="H36" s="442"/>
      <c r="I36" s="407" t="s">
        <v>885</v>
      </c>
      <c r="J36" s="512" t="s">
        <v>559</v>
      </c>
      <c r="K36" s="372"/>
      <c r="L36" s="424"/>
      <c r="M36" s="422"/>
      <c r="N36" s="400"/>
      <c r="O36" s="413"/>
      <c r="P36" s="4"/>
      <c r="Q36" s="4"/>
      <c r="R36" s="339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89" customFormat="1" ht="15" customHeight="1">
      <c r="A37" s="513">
        <v>10</v>
      </c>
      <c r="B37" s="514">
        <v>44237</v>
      </c>
      <c r="C37" s="469"/>
      <c r="D37" s="467" t="s">
        <v>126</v>
      </c>
      <c r="E37" s="468" t="s">
        <v>558</v>
      </c>
      <c r="F37" s="465">
        <v>224.5</v>
      </c>
      <c r="G37" s="465">
        <v>218</v>
      </c>
      <c r="H37" s="465">
        <v>227.75</v>
      </c>
      <c r="I37" s="466">
        <v>235</v>
      </c>
      <c r="J37" s="466" t="s">
        <v>912</v>
      </c>
      <c r="K37" s="490">
        <f t="shared" ref="K37" si="21">H37-F37</f>
        <v>3.25</v>
      </c>
      <c r="L37" s="462">
        <f>(F37*-0.07)/100</f>
        <v>-0.15715000000000001</v>
      </c>
      <c r="M37" s="463">
        <f t="shared" ref="M37" si="22">(K37+L37)/F37</f>
        <v>1.3776614699331847E-2</v>
      </c>
      <c r="N37" s="466" t="s">
        <v>557</v>
      </c>
      <c r="O37" s="496">
        <v>44237</v>
      </c>
      <c r="P37" s="4"/>
      <c r="Q37" s="4"/>
      <c r="R37" s="339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89" customFormat="1" ht="15" customHeight="1">
      <c r="A38" s="414"/>
      <c r="B38" s="438"/>
      <c r="C38" s="441"/>
      <c r="D38" s="406"/>
      <c r="E38" s="407"/>
      <c r="F38" s="407"/>
      <c r="G38" s="442"/>
      <c r="H38" s="442"/>
      <c r="I38" s="407"/>
      <c r="J38" s="414"/>
      <c r="K38" s="372"/>
      <c r="L38" s="424"/>
      <c r="M38" s="422"/>
      <c r="N38" s="400"/>
      <c r="O38" s="413"/>
      <c r="P38" s="4"/>
      <c r="Q38" s="4"/>
      <c r="R38" s="339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89" customFormat="1" ht="15" customHeight="1">
      <c r="A39" s="414"/>
      <c r="B39" s="438"/>
      <c r="C39" s="441"/>
      <c r="D39" s="406"/>
      <c r="E39" s="407"/>
      <c r="F39" s="407"/>
      <c r="G39" s="442"/>
      <c r="H39" s="442"/>
      <c r="I39" s="407"/>
      <c r="J39" s="414"/>
      <c r="K39" s="372"/>
      <c r="L39" s="424"/>
      <c r="M39" s="422"/>
      <c r="N39" s="400"/>
      <c r="O39" s="413"/>
      <c r="P39" s="4"/>
      <c r="Q39" s="4"/>
      <c r="R39" s="339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89" customFormat="1" ht="15" customHeight="1">
      <c r="A40" s="414"/>
      <c r="B40" s="438"/>
      <c r="C40" s="441"/>
      <c r="D40" s="406"/>
      <c r="E40" s="407"/>
      <c r="F40" s="407"/>
      <c r="G40" s="442"/>
      <c r="H40" s="442"/>
      <c r="I40" s="407"/>
      <c r="J40" s="372"/>
      <c r="K40" s="372"/>
      <c r="L40" s="424"/>
      <c r="M40" s="422"/>
      <c r="N40" s="400"/>
      <c r="O40" s="413"/>
      <c r="P40" s="4"/>
      <c r="Q40" s="4"/>
      <c r="R40" s="339"/>
      <c r="S40" s="37"/>
      <c r="T40" s="37"/>
      <c r="U40" s="37"/>
      <c r="V40" s="37"/>
      <c r="W40" s="37"/>
      <c r="X40" s="37"/>
      <c r="Y40" s="37"/>
      <c r="Z40" s="37"/>
      <c r="AA40" s="37"/>
    </row>
    <row r="41" spans="1:34" ht="44.25" customHeight="1">
      <c r="A41" s="20" t="s">
        <v>561</v>
      </c>
      <c r="B41" s="36"/>
      <c r="C41" s="36"/>
      <c r="D41" s="37"/>
      <c r="E41" s="33"/>
      <c r="F41" s="33"/>
      <c r="G41" s="32"/>
      <c r="H41" s="32" t="s">
        <v>825</v>
      </c>
      <c r="I41" s="33"/>
      <c r="J41" s="14"/>
      <c r="K41" s="76"/>
      <c r="L41" s="77"/>
      <c r="M41" s="76"/>
      <c r="N41" s="78"/>
      <c r="O41" s="76"/>
      <c r="P41" s="4"/>
      <c r="Q41" s="430"/>
      <c r="R41" s="443"/>
      <c r="S41" s="430"/>
      <c r="T41" s="430"/>
      <c r="U41" s="430"/>
      <c r="V41" s="430"/>
      <c r="W41" s="430"/>
      <c r="X41" s="430"/>
      <c r="Y41" s="430"/>
      <c r="Z41" s="37"/>
      <c r="AA41" s="37"/>
      <c r="AB41" s="37"/>
    </row>
    <row r="42" spans="1:34" s="3" customFormat="1">
      <c r="A42" s="26" t="s">
        <v>562</v>
      </c>
      <c r="B42" s="20"/>
      <c r="C42" s="20"/>
      <c r="D42" s="20"/>
      <c r="E42" s="2"/>
      <c r="F42" s="27" t="s">
        <v>563</v>
      </c>
      <c r="G42" s="38"/>
      <c r="H42" s="39"/>
      <c r="I42" s="79"/>
      <c r="J42" s="14"/>
      <c r="K42" s="80"/>
      <c r="L42" s="81"/>
      <c r="M42" s="82"/>
      <c r="N42" s="83"/>
      <c r="O42" s="84"/>
      <c r="P42" s="2"/>
      <c r="Q42" s="1"/>
      <c r="R42" s="9"/>
      <c r="Z42" s="6"/>
      <c r="AA42" s="6"/>
      <c r="AB42" s="6"/>
      <c r="AC42" s="6"/>
      <c r="AD42" s="6"/>
      <c r="AE42" s="6"/>
      <c r="AF42" s="6"/>
      <c r="AG42" s="6"/>
      <c r="AH42" s="6"/>
    </row>
    <row r="43" spans="1:34" s="6" customFormat="1" ht="14.25" customHeight="1">
      <c r="A43" s="26"/>
      <c r="B43" s="20"/>
      <c r="C43" s="20"/>
      <c r="D43" s="20"/>
      <c r="E43" s="29"/>
      <c r="F43" s="27" t="s">
        <v>565</v>
      </c>
      <c r="G43" s="38"/>
      <c r="H43" s="39"/>
      <c r="I43" s="79"/>
      <c r="J43" s="14"/>
      <c r="K43" s="80"/>
      <c r="L43" s="81"/>
      <c r="M43" s="82"/>
      <c r="N43" s="83"/>
      <c r="O43" s="84"/>
      <c r="P43" s="2"/>
      <c r="Q43" s="1"/>
      <c r="R43" s="9"/>
      <c r="S43" s="3"/>
      <c r="Y43" s="3"/>
      <c r="Z43" s="3"/>
    </row>
    <row r="44" spans="1:34" s="6" customFormat="1" ht="14.25" customHeight="1">
      <c r="A44" s="20"/>
      <c r="B44" s="20"/>
      <c r="C44" s="20"/>
      <c r="D44" s="20"/>
      <c r="E44" s="29"/>
      <c r="F44" s="14"/>
      <c r="G44" s="14"/>
      <c r="H44" s="28"/>
      <c r="I44" s="33"/>
      <c r="J44" s="68"/>
      <c r="K44" s="65"/>
      <c r="L44" s="66"/>
      <c r="M44" s="14"/>
      <c r="N44" s="69"/>
      <c r="O44" s="54"/>
      <c r="P44" s="5"/>
      <c r="Q44" s="1"/>
      <c r="R44" s="9"/>
      <c r="S44" s="3"/>
      <c r="Y44" s="3"/>
      <c r="Z44" s="3"/>
    </row>
    <row r="45" spans="1:34" s="6" customFormat="1" ht="15">
      <c r="A45" s="40" t="s">
        <v>572</v>
      </c>
      <c r="B45" s="40"/>
      <c r="C45" s="40"/>
      <c r="D45" s="40"/>
      <c r="E45" s="29"/>
      <c r="F45" s="14"/>
      <c r="G45" s="9"/>
      <c r="H45" s="14"/>
      <c r="I45" s="9"/>
      <c r="J45" s="85"/>
      <c r="K45" s="9"/>
      <c r="L45" s="9"/>
      <c r="M45" s="9"/>
      <c r="N45" s="9"/>
      <c r="O45" s="86"/>
      <c r="P45"/>
      <c r="Q45" s="1"/>
      <c r="R45" s="9"/>
      <c r="S45" s="3"/>
      <c r="Y45" s="3"/>
      <c r="Z45" s="3"/>
    </row>
    <row r="46" spans="1:34" s="6" customFormat="1" ht="38.25">
      <c r="A46" s="18" t="s">
        <v>16</v>
      </c>
      <c r="B46" s="18" t="s">
        <v>535</v>
      </c>
      <c r="C46" s="18"/>
      <c r="D46" s="19" t="s">
        <v>546</v>
      </c>
      <c r="E46" s="18" t="s">
        <v>547</v>
      </c>
      <c r="F46" s="18" t="s">
        <v>548</v>
      </c>
      <c r="G46" s="18" t="s">
        <v>567</v>
      </c>
      <c r="H46" s="18" t="s">
        <v>550</v>
      </c>
      <c r="I46" s="18" t="s">
        <v>551</v>
      </c>
      <c r="J46" s="17" t="s">
        <v>552</v>
      </c>
      <c r="K46" s="74" t="s">
        <v>573</v>
      </c>
      <c r="L46" s="60" t="s">
        <v>823</v>
      </c>
      <c r="M46" s="74" t="s">
        <v>569</v>
      </c>
      <c r="N46" s="18" t="s">
        <v>570</v>
      </c>
      <c r="O46" s="17" t="s">
        <v>555</v>
      </c>
      <c r="P46" s="87" t="s">
        <v>556</v>
      </c>
      <c r="Q46" s="1"/>
      <c r="R46" s="14"/>
      <c r="S46" s="3"/>
      <c r="Y46" s="3"/>
      <c r="Z46" s="3"/>
    </row>
    <row r="47" spans="1:34" s="389" customFormat="1" ht="13.9" customHeight="1">
      <c r="A47" s="519">
        <v>1</v>
      </c>
      <c r="B47" s="514">
        <v>44229</v>
      </c>
      <c r="C47" s="469"/>
      <c r="D47" s="467" t="s">
        <v>854</v>
      </c>
      <c r="E47" s="468" t="s">
        <v>558</v>
      </c>
      <c r="F47" s="465">
        <v>925.5</v>
      </c>
      <c r="G47" s="465">
        <v>905</v>
      </c>
      <c r="H47" s="465">
        <v>941</v>
      </c>
      <c r="I47" s="466" t="s">
        <v>855</v>
      </c>
      <c r="J47" s="466" t="s">
        <v>871</v>
      </c>
      <c r="K47" s="515">
        <f t="shared" ref="K47" si="23">H47-F47</f>
        <v>15.5</v>
      </c>
      <c r="L47" s="516">
        <f t="shared" ref="L47" si="24">(H47*N47)*0.035%</f>
        <v>214.07750000000004</v>
      </c>
      <c r="M47" s="517">
        <f t="shared" ref="M47" si="25">(K47*N47)-L47</f>
        <v>9860.9225000000006</v>
      </c>
      <c r="N47" s="466">
        <v>650</v>
      </c>
      <c r="O47" s="518" t="s">
        <v>557</v>
      </c>
      <c r="P47" s="464">
        <v>44230</v>
      </c>
      <c r="Q47" s="383"/>
      <c r="R47" s="339" t="s">
        <v>795</v>
      </c>
      <c r="S47" s="37"/>
      <c r="Y47" s="37"/>
      <c r="Z47" s="37"/>
    </row>
    <row r="48" spans="1:34" s="389" customFormat="1" ht="13.9" customHeight="1">
      <c r="A48" s="519">
        <v>2</v>
      </c>
      <c r="B48" s="514">
        <v>44229</v>
      </c>
      <c r="C48" s="469"/>
      <c r="D48" s="467" t="s">
        <v>856</v>
      </c>
      <c r="E48" s="468" t="s">
        <v>558</v>
      </c>
      <c r="F48" s="465">
        <v>1930</v>
      </c>
      <c r="G48" s="465">
        <v>1885</v>
      </c>
      <c r="H48" s="465">
        <v>1964</v>
      </c>
      <c r="I48" s="466">
        <v>2000</v>
      </c>
      <c r="J48" s="466" t="s">
        <v>571</v>
      </c>
      <c r="K48" s="515">
        <f t="shared" ref="K48" si="26">H48-F48</f>
        <v>34</v>
      </c>
      <c r="L48" s="516">
        <f t="shared" ref="L48:L49" si="27">(H48*N48)*0.035%</f>
        <v>171.85000000000002</v>
      </c>
      <c r="M48" s="517">
        <f t="shared" ref="M48" si="28">(K48*N48)-L48</f>
        <v>8328.15</v>
      </c>
      <c r="N48" s="466">
        <v>250</v>
      </c>
      <c r="O48" s="518" t="s">
        <v>557</v>
      </c>
      <c r="P48" s="464">
        <v>44235</v>
      </c>
      <c r="Q48" s="383"/>
      <c r="R48" s="339" t="s">
        <v>560</v>
      </c>
      <c r="S48" s="37"/>
      <c r="Y48" s="37"/>
      <c r="Z48" s="37"/>
    </row>
    <row r="49" spans="1:34" s="37" customFormat="1" ht="14.25">
      <c r="A49" s="502">
        <v>3</v>
      </c>
      <c r="B49" s="503">
        <v>44230</v>
      </c>
      <c r="C49" s="503"/>
      <c r="D49" s="493" t="s">
        <v>858</v>
      </c>
      <c r="E49" s="494" t="s">
        <v>820</v>
      </c>
      <c r="F49" s="494">
        <v>14700</v>
      </c>
      <c r="G49" s="504">
        <v>14820</v>
      </c>
      <c r="H49" s="504">
        <v>14820</v>
      </c>
      <c r="I49" s="494">
        <v>14500</v>
      </c>
      <c r="J49" s="495" t="s">
        <v>866</v>
      </c>
      <c r="K49" s="495">
        <f>F49-H49</f>
        <v>-120</v>
      </c>
      <c r="L49" s="495">
        <f t="shared" si="27"/>
        <v>389.02500000000003</v>
      </c>
      <c r="M49" s="495">
        <f>(K49*N49)-L49</f>
        <v>-9389.0249999999996</v>
      </c>
      <c r="N49" s="495">
        <v>75</v>
      </c>
      <c r="O49" s="495" t="s">
        <v>621</v>
      </c>
      <c r="P49" s="524">
        <v>44230</v>
      </c>
      <c r="Q49" s="383"/>
      <c r="R49" s="339" t="s">
        <v>560</v>
      </c>
      <c r="Z49" s="389"/>
      <c r="AA49" s="389"/>
      <c r="AB49" s="389"/>
      <c r="AC49" s="389"/>
      <c r="AD49" s="389"/>
      <c r="AE49" s="389"/>
      <c r="AF49" s="389"/>
      <c r="AG49" s="389"/>
      <c r="AH49" s="389"/>
    </row>
    <row r="50" spans="1:34" s="389" customFormat="1" ht="13.9" customHeight="1">
      <c r="A50" s="519">
        <v>4</v>
      </c>
      <c r="B50" s="514">
        <v>44230</v>
      </c>
      <c r="C50" s="469"/>
      <c r="D50" s="467" t="s">
        <v>861</v>
      </c>
      <c r="E50" s="468" t="s">
        <v>558</v>
      </c>
      <c r="F50" s="465">
        <v>1569</v>
      </c>
      <c r="G50" s="465">
        <v>1545</v>
      </c>
      <c r="H50" s="465">
        <v>1586</v>
      </c>
      <c r="I50" s="466" t="s">
        <v>862</v>
      </c>
      <c r="J50" s="466" t="s">
        <v>863</v>
      </c>
      <c r="K50" s="515">
        <f>H50-F50</f>
        <v>17</v>
      </c>
      <c r="L50" s="516">
        <f t="shared" ref="L50:L51" si="29">(H50*N50)*0.035%</f>
        <v>305.30500000000006</v>
      </c>
      <c r="M50" s="517">
        <f t="shared" ref="M50:M51" si="30">(K50*N50)-L50</f>
        <v>9044.6949999999997</v>
      </c>
      <c r="N50" s="466">
        <v>550</v>
      </c>
      <c r="O50" s="518" t="s">
        <v>557</v>
      </c>
      <c r="P50" s="496">
        <v>44230</v>
      </c>
      <c r="Q50" s="383"/>
      <c r="R50" s="339" t="s">
        <v>795</v>
      </c>
      <c r="S50" s="37"/>
      <c r="Y50" s="37"/>
      <c r="Z50" s="37"/>
    </row>
    <row r="51" spans="1:34" s="389" customFormat="1" ht="13.9" customHeight="1">
      <c r="A51" s="519">
        <v>5</v>
      </c>
      <c r="B51" s="514">
        <v>44231</v>
      </c>
      <c r="C51" s="469"/>
      <c r="D51" s="467" t="s">
        <v>877</v>
      </c>
      <c r="E51" s="468" t="s">
        <v>558</v>
      </c>
      <c r="F51" s="465">
        <v>924</v>
      </c>
      <c r="G51" s="465">
        <v>903</v>
      </c>
      <c r="H51" s="465">
        <v>942</v>
      </c>
      <c r="I51" s="466" t="s">
        <v>855</v>
      </c>
      <c r="J51" s="466" t="s">
        <v>879</v>
      </c>
      <c r="K51" s="515">
        <f t="shared" ref="K51" si="31">H51-F51</f>
        <v>18</v>
      </c>
      <c r="L51" s="516">
        <f t="shared" si="29"/>
        <v>214.30500000000004</v>
      </c>
      <c r="M51" s="517">
        <f t="shared" si="30"/>
        <v>11485.695</v>
      </c>
      <c r="N51" s="466">
        <v>650</v>
      </c>
      <c r="O51" s="518" t="s">
        <v>557</v>
      </c>
      <c r="P51" s="464">
        <v>44232</v>
      </c>
      <c r="Q51" s="383"/>
      <c r="R51" s="339" t="s">
        <v>795</v>
      </c>
      <c r="S51" s="37"/>
      <c r="Y51" s="37"/>
      <c r="Z51" s="37"/>
    </row>
    <row r="52" spans="1:34" s="389" customFormat="1" ht="13.9" customHeight="1">
      <c r="A52" s="519">
        <v>6</v>
      </c>
      <c r="B52" s="514">
        <v>44232</v>
      </c>
      <c r="C52" s="469"/>
      <c r="D52" s="467" t="s">
        <v>858</v>
      </c>
      <c r="E52" s="468" t="s">
        <v>820</v>
      </c>
      <c r="F52" s="465">
        <v>14980</v>
      </c>
      <c r="G52" s="465">
        <v>15080</v>
      </c>
      <c r="H52" s="465">
        <v>14910</v>
      </c>
      <c r="I52" s="466">
        <v>14800</v>
      </c>
      <c r="J52" s="466" t="s">
        <v>732</v>
      </c>
      <c r="K52" s="515">
        <f>F52-H52</f>
        <v>70</v>
      </c>
      <c r="L52" s="516">
        <f t="shared" ref="L52:L53" si="32">(H52*N52)*0.035%</f>
        <v>391.38750000000005</v>
      </c>
      <c r="M52" s="517">
        <f t="shared" ref="M52:M53" si="33">(K52*N52)-L52</f>
        <v>4858.6125000000002</v>
      </c>
      <c r="N52" s="466">
        <v>75</v>
      </c>
      <c r="O52" s="518" t="s">
        <v>557</v>
      </c>
      <c r="P52" s="496">
        <v>44232</v>
      </c>
      <c r="Q52" s="383"/>
      <c r="R52" s="339" t="s">
        <v>560</v>
      </c>
      <c r="S52" s="37"/>
      <c r="Y52" s="37"/>
      <c r="Z52" s="37"/>
    </row>
    <row r="53" spans="1:34" s="389" customFormat="1" ht="13.9" customHeight="1">
      <c r="A53" s="519">
        <v>7</v>
      </c>
      <c r="B53" s="514">
        <v>44235</v>
      </c>
      <c r="C53" s="469"/>
      <c r="D53" s="467" t="s">
        <v>886</v>
      </c>
      <c r="E53" s="468" t="s">
        <v>558</v>
      </c>
      <c r="F53" s="465">
        <v>687</v>
      </c>
      <c r="G53" s="465">
        <v>675</v>
      </c>
      <c r="H53" s="465">
        <v>697.5</v>
      </c>
      <c r="I53" s="466">
        <v>710</v>
      </c>
      <c r="J53" s="466" t="s">
        <v>893</v>
      </c>
      <c r="K53" s="515">
        <f t="shared" ref="K53" si="34">H53-F53</f>
        <v>10.5</v>
      </c>
      <c r="L53" s="516">
        <f t="shared" si="32"/>
        <v>268.53750000000002</v>
      </c>
      <c r="M53" s="517">
        <f t="shared" si="33"/>
        <v>11281.4625</v>
      </c>
      <c r="N53" s="466">
        <v>1100</v>
      </c>
      <c r="O53" s="518" t="s">
        <v>557</v>
      </c>
      <c r="P53" s="464">
        <v>44236</v>
      </c>
      <c r="Q53" s="383"/>
      <c r="R53" s="339" t="s">
        <v>560</v>
      </c>
      <c r="S53" s="37"/>
      <c r="Y53" s="37"/>
      <c r="Z53" s="37"/>
    </row>
    <row r="54" spans="1:34" s="389" customFormat="1" ht="13.9" customHeight="1">
      <c r="A54" s="510"/>
      <c r="B54" s="438"/>
      <c r="C54" s="439"/>
      <c r="D54" s="432"/>
      <c r="E54" s="433"/>
      <c r="F54" s="407"/>
      <c r="G54" s="407"/>
      <c r="H54" s="407"/>
      <c r="I54" s="372"/>
      <c r="J54" s="479"/>
      <c r="K54" s="483"/>
      <c r="L54" s="484"/>
      <c r="M54" s="480"/>
      <c r="N54" s="479"/>
      <c r="O54" s="481"/>
      <c r="P54" s="482"/>
      <c r="Q54" s="383"/>
      <c r="R54" s="339"/>
      <c r="S54" s="37"/>
      <c r="Y54" s="37"/>
      <c r="Z54" s="37"/>
    </row>
    <row r="55" spans="1:34" s="389" customFormat="1" ht="13.9" customHeight="1">
      <c r="A55" s="510"/>
      <c r="B55" s="438"/>
      <c r="C55" s="439"/>
      <c r="D55" s="432"/>
      <c r="E55" s="433"/>
      <c r="F55" s="407"/>
      <c r="G55" s="407"/>
      <c r="H55" s="407"/>
      <c r="I55" s="372"/>
      <c r="J55" s="479"/>
      <c r="K55" s="483"/>
      <c r="L55" s="484"/>
      <c r="M55" s="480"/>
      <c r="N55" s="479"/>
      <c r="O55" s="481"/>
      <c r="P55" s="482"/>
      <c r="Q55" s="383"/>
      <c r="R55" s="339"/>
      <c r="S55" s="37"/>
      <c r="Y55" s="37"/>
      <c r="Z55" s="37"/>
    </row>
    <row r="56" spans="1:34" s="389" customFormat="1" ht="13.9" customHeight="1">
      <c r="A56" s="510"/>
      <c r="B56" s="438"/>
      <c r="C56" s="439"/>
      <c r="D56" s="432"/>
      <c r="E56" s="433"/>
      <c r="F56" s="407"/>
      <c r="G56" s="407"/>
      <c r="H56" s="407"/>
      <c r="I56" s="372"/>
      <c r="J56" s="479"/>
      <c r="K56" s="483"/>
      <c r="L56" s="484"/>
      <c r="M56" s="480"/>
      <c r="N56" s="479"/>
      <c r="O56" s="481"/>
      <c r="P56" s="482"/>
      <c r="Q56" s="383"/>
      <c r="R56" s="339"/>
      <c r="S56" s="37"/>
      <c r="Y56" s="37"/>
      <c r="Z56" s="37"/>
    </row>
    <row r="57" spans="1:34" s="389" customFormat="1" ht="13.9" customHeight="1">
      <c r="A57" s="506"/>
      <c r="B57" s="438"/>
      <c r="C57" s="439"/>
      <c r="D57" s="432"/>
      <c r="E57" s="433"/>
      <c r="F57" s="407"/>
      <c r="G57" s="407"/>
      <c r="H57" s="407"/>
      <c r="I57" s="372"/>
      <c r="J57" s="479"/>
      <c r="K57" s="483"/>
      <c r="L57" s="484"/>
      <c r="M57" s="480"/>
      <c r="N57" s="479"/>
      <c r="O57" s="481"/>
      <c r="P57" s="482"/>
      <c r="Q57" s="383"/>
      <c r="R57" s="339"/>
      <c r="S57" s="37"/>
      <c r="Y57" s="37"/>
      <c r="Z57" s="37"/>
    </row>
    <row r="58" spans="1:34" s="389" customFormat="1" ht="13.9" customHeight="1">
      <c r="A58" s="440"/>
      <c r="B58" s="438"/>
      <c r="C58" s="439"/>
      <c r="D58" s="432"/>
      <c r="E58" s="433"/>
      <c r="F58" s="407"/>
      <c r="G58" s="407"/>
      <c r="H58" s="407"/>
      <c r="I58" s="372"/>
      <c r="J58" s="372"/>
      <c r="K58" s="372"/>
      <c r="L58" s="372"/>
      <c r="M58" s="372"/>
      <c r="N58" s="372"/>
      <c r="O58" s="372"/>
      <c r="P58" s="372"/>
      <c r="Q58" s="383"/>
      <c r="R58" s="339"/>
      <c r="S58" s="37"/>
      <c r="Y58" s="37"/>
      <c r="Z58" s="37"/>
    </row>
    <row r="59" spans="1:34" s="389" customFormat="1" ht="13.9" customHeight="1">
      <c r="A59" s="450"/>
      <c r="B59" s="444"/>
      <c r="C59" s="451"/>
      <c r="D59" s="452"/>
      <c r="E59" s="373"/>
      <c r="F59" s="419"/>
      <c r="G59" s="419"/>
      <c r="H59" s="419"/>
      <c r="I59" s="415"/>
      <c r="J59" s="415"/>
      <c r="K59" s="415"/>
      <c r="L59" s="415"/>
      <c r="M59" s="415"/>
      <c r="N59" s="415"/>
      <c r="O59" s="415"/>
      <c r="P59" s="415"/>
      <c r="Q59" s="383"/>
      <c r="R59" s="339"/>
      <c r="S59" s="37"/>
      <c r="Y59" s="37"/>
      <c r="Z59" s="37"/>
    </row>
    <row r="60" spans="1:34" s="3" customFormat="1">
      <c r="A60" s="41"/>
      <c r="B60" s="42"/>
      <c r="C60" s="43"/>
      <c r="D60" s="44"/>
      <c r="E60" s="45"/>
      <c r="F60" s="46"/>
      <c r="G60" s="46"/>
      <c r="H60" s="46"/>
      <c r="I60" s="46"/>
      <c r="J60" s="14"/>
      <c r="K60" s="88"/>
      <c r="L60" s="88"/>
      <c r="M60" s="14"/>
      <c r="N60" s="13"/>
      <c r="O60" s="89"/>
      <c r="P60" s="2"/>
      <c r="Q60" s="1"/>
      <c r="R60" s="14"/>
      <c r="Z60" s="6"/>
      <c r="AA60" s="6"/>
      <c r="AB60" s="6"/>
      <c r="AC60" s="6"/>
      <c r="AD60" s="6"/>
      <c r="AE60" s="6"/>
      <c r="AF60" s="6"/>
      <c r="AG60" s="6"/>
      <c r="AH60" s="6"/>
    </row>
    <row r="61" spans="1:34" s="3" customFormat="1" ht="15">
      <c r="A61" s="47" t="s">
        <v>574</v>
      </c>
      <c r="B61" s="47"/>
      <c r="C61" s="47"/>
      <c r="D61" s="47"/>
      <c r="E61" s="48"/>
      <c r="F61" s="46"/>
      <c r="G61" s="46"/>
      <c r="H61" s="46"/>
      <c r="I61" s="46"/>
      <c r="J61" s="50"/>
      <c r="K61" s="9"/>
      <c r="L61" s="9"/>
      <c r="M61" s="9"/>
      <c r="N61" s="8"/>
      <c r="O61" s="50"/>
      <c r="P61" s="2"/>
      <c r="Q61" s="1"/>
      <c r="R61" s="14"/>
      <c r="Z61" s="6"/>
      <c r="AA61" s="6"/>
      <c r="AB61" s="6"/>
      <c r="AC61" s="6"/>
      <c r="AD61" s="6"/>
      <c r="AE61" s="6"/>
      <c r="AF61" s="6"/>
      <c r="AG61" s="6"/>
      <c r="AH61" s="6"/>
    </row>
    <row r="62" spans="1:34" s="3" customFormat="1" ht="38.25">
      <c r="A62" s="18" t="s">
        <v>16</v>
      </c>
      <c r="B62" s="18" t="s">
        <v>535</v>
      </c>
      <c r="C62" s="18"/>
      <c r="D62" s="19" t="s">
        <v>546</v>
      </c>
      <c r="E62" s="18" t="s">
        <v>547</v>
      </c>
      <c r="F62" s="18" t="s">
        <v>548</v>
      </c>
      <c r="G62" s="49" t="s">
        <v>567</v>
      </c>
      <c r="H62" s="18" t="s">
        <v>550</v>
      </c>
      <c r="I62" s="18" t="s">
        <v>551</v>
      </c>
      <c r="J62" s="17" t="s">
        <v>552</v>
      </c>
      <c r="K62" s="17" t="s">
        <v>575</v>
      </c>
      <c r="L62" s="60" t="s">
        <v>823</v>
      </c>
      <c r="M62" s="74" t="s">
        <v>569</v>
      </c>
      <c r="N62" s="18" t="s">
        <v>570</v>
      </c>
      <c r="O62" s="18" t="s">
        <v>555</v>
      </c>
      <c r="P62" s="19" t="s">
        <v>556</v>
      </c>
      <c r="Q62" s="1"/>
      <c r="R62" s="14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37" customFormat="1" ht="14.25">
      <c r="A63" s="576">
        <v>1</v>
      </c>
      <c r="B63" s="578">
        <v>44225</v>
      </c>
      <c r="C63" s="439"/>
      <c r="D63" s="432" t="s">
        <v>845</v>
      </c>
      <c r="E63" s="433" t="s">
        <v>558</v>
      </c>
      <c r="F63" s="407" t="s">
        <v>846</v>
      </c>
      <c r="G63" s="407"/>
      <c r="H63" s="407"/>
      <c r="I63" s="372"/>
      <c r="J63" s="580" t="s">
        <v>559</v>
      </c>
      <c r="K63" s="372"/>
      <c r="L63" s="424"/>
      <c r="M63" s="372"/>
      <c r="N63" s="372"/>
      <c r="O63" s="400"/>
      <c r="P63" s="413"/>
      <c r="Q63" s="383"/>
      <c r="R63" s="339" t="s">
        <v>795</v>
      </c>
      <c r="Z63" s="389"/>
      <c r="AA63" s="389"/>
      <c r="AB63" s="389"/>
      <c r="AC63" s="389"/>
      <c r="AD63" s="389"/>
      <c r="AE63" s="389"/>
      <c r="AF63" s="389"/>
      <c r="AG63" s="389"/>
      <c r="AH63" s="389"/>
    </row>
    <row r="64" spans="1:34" s="37" customFormat="1" ht="14.25">
      <c r="A64" s="577"/>
      <c r="B64" s="579"/>
      <c r="C64" s="439"/>
      <c r="D64" s="432" t="s">
        <v>847</v>
      </c>
      <c r="E64" s="433" t="s">
        <v>820</v>
      </c>
      <c r="F64" s="407" t="s">
        <v>589</v>
      </c>
      <c r="G64" s="407"/>
      <c r="H64" s="407"/>
      <c r="I64" s="372"/>
      <c r="J64" s="581"/>
      <c r="K64" s="372"/>
      <c r="L64" s="424"/>
      <c r="M64" s="372"/>
      <c r="N64" s="372"/>
      <c r="O64" s="400"/>
      <c r="P64" s="413"/>
      <c r="Q64" s="383"/>
      <c r="R64" s="339" t="s">
        <v>795</v>
      </c>
      <c r="Z64" s="389"/>
      <c r="AA64" s="389"/>
      <c r="AB64" s="389"/>
      <c r="AC64" s="389"/>
      <c r="AD64" s="389"/>
      <c r="AE64" s="389"/>
      <c r="AF64" s="389"/>
      <c r="AG64" s="389"/>
      <c r="AH64" s="389"/>
    </row>
    <row r="65" spans="1:34" s="37" customFormat="1" ht="14.25">
      <c r="A65" s="502">
        <v>2</v>
      </c>
      <c r="B65" s="503">
        <v>44228</v>
      </c>
      <c r="C65" s="503"/>
      <c r="D65" s="493" t="s">
        <v>848</v>
      </c>
      <c r="E65" s="494" t="s">
        <v>558</v>
      </c>
      <c r="F65" s="494">
        <v>67.5</v>
      </c>
      <c r="G65" s="504">
        <v>35</v>
      </c>
      <c r="H65" s="504">
        <v>35</v>
      </c>
      <c r="I65" s="494">
        <v>150</v>
      </c>
      <c r="J65" s="495" t="s">
        <v>900</v>
      </c>
      <c r="K65" s="495">
        <f>H65-F65</f>
        <v>-32.5</v>
      </c>
      <c r="L65" s="495">
        <v>100</v>
      </c>
      <c r="M65" s="495">
        <f>(K65*N65)+L65</f>
        <v>-2337.5</v>
      </c>
      <c r="N65" s="495">
        <v>75</v>
      </c>
      <c r="O65" s="495" t="s">
        <v>621</v>
      </c>
      <c r="P65" s="505">
        <v>44228</v>
      </c>
      <c r="Q65" s="383"/>
      <c r="R65" s="339" t="s">
        <v>560</v>
      </c>
      <c r="Z65" s="389"/>
      <c r="AA65" s="389"/>
      <c r="AB65" s="389"/>
      <c r="AC65" s="389"/>
      <c r="AD65" s="389"/>
      <c r="AE65" s="389"/>
      <c r="AF65" s="389"/>
      <c r="AG65" s="389"/>
      <c r="AH65" s="389"/>
    </row>
    <row r="66" spans="1:34" s="389" customFormat="1" ht="13.9" customHeight="1">
      <c r="A66" s="519">
        <v>3</v>
      </c>
      <c r="B66" s="514">
        <v>44230</v>
      </c>
      <c r="C66" s="469"/>
      <c r="D66" s="467" t="s">
        <v>867</v>
      </c>
      <c r="E66" s="468" t="s">
        <v>558</v>
      </c>
      <c r="F66" s="465">
        <v>51</v>
      </c>
      <c r="G66" s="465">
        <v>18</v>
      </c>
      <c r="H66" s="465">
        <v>71.5</v>
      </c>
      <c r="I66" s="466" t="s">
        <v>868</v>
      </c>
      <c r="J66" s="466" t="s">
        <v>869</v>
      </c>
      <c r="K66" s="515">
        <f>H66-F66</f>
        <v>20.5</v>
      </c>
      <c r="L66" s="516">
        <v>100</v>
      </c>
      <c r="M66" s="517">
        <f t="shared" ref="M66:M67" si="35">(K66*N66)-L66</f>
        <v>1437.5</v>
      </c>
      <c r="N66" s="466">
        <v>75</v>
      </c>
      <c r="O66" s="518" t="s">
        <v>557</v>
      </c>
      <c r="P66" s="496">
        <v>44230</v>
      </c>
      <c r="Q66" s="383"/>
      <c r="R66" s="339" t="s">
        <v>560</v>
      </c>
      <c r="S66" s="37"/>
      <c r="Y66" s="37"/>
      <c r="Z66" s="37"/>
    </row>
    <row r="67" spans="1:34" s="389" customFormat="1" ht="13.9" customHeight="1">
      <c r="A67" s="519">
        <v>4</v>
      </c>
      <c r="B67" s="514">
        <v>44230</v>
      </c>
      <c r="C67" s="469"/>
      <c r="D67" s="467" t="s">
        <v>867</v>
      </c>
      <c r="E67" s="468" t="s">
        <v>558</v>
      </c>
      <c r="F67" s="465">
        <v>52.5</v>
      </c>
      <c r="G67" s="465">
        <v>19</v>
      </c>
      <c r="H67" s="465">
        <v>72</v>
      </c>
      <c r="I67" s="466" t="s">
        <v>868</v>
      </c>
      <c r="J67" s="466" t="s">
        <v>870</v>
      </c>
      <c r="K67" s="515">
        <f>H67-F67</f>
        <v>19.5</v>
      </c>
      <c r="L67" s="516">
        <v>100</v>
      </c>
      <c r="M67" s="517">
        <f t="shared" si="35"/>
        <v>1362.5</v>
      </c>
      <c r="N67" s="466">
        <v>75</v>
      </c>
      <c r="O67" s="518" t="s">
        <v>557</v>
      </c>
      <c r="P67" s="496">
        <v>44230</v>
      </c>
      <c r="Q67" s="383"/>
      <c r="R67" s="339" t="s">
        <v>560</v>
      </c>
      <c r="S67" s="37"/>
      <c r="Y67" s="37"/>
      <c r="Z67" s="37"/>
    </row>
    <row r="68" spans="1:34" s="389" customFormat="1" ht="13.9" customHeight="1">
      <c r="A68" s="558">
        <v>5</v>
      </c>
      <c r="B68" s="526">
        <v>44232</v>
      </c>
      <c r="C68" s="559"/>
      <c r="D68" s="493" t="s">
        <v>881</v>
      </c>
      <c r="E68" s="560" t="s">
        <v>820</v>
      </c>
      <c r="F68" s="494">
        <v>227</v>
      </c>
      <c r="G68" s="494">
        <v>325</v>
      </c>
      <c r="H68" s="494">
        <v>325</v>
      </c>
      <c r="I68" s="495" t="s">
        <v>882</v>
      </c>
      <c r="J68" s="495" t="s">
        <v>899</v>
      </c>
      <c r="K68" s="495">
        <f>F68-H68</f>
        <v>-98</v>
      </c>
      <c r="L68" s="495">
        <v>100</v>
      </c>
      <c r="M68" s="495">
        <f>(K68*N68)+L68</f>
        <v>-7250</v>
      </c>
      <c r="N68" s="495">
        <v>75</v>
      </c>
      <c r="O68" s="495" t="s">
        <v>621</v>
      </c>
      <c r="P68" s="505">
        <v>44236</v>
      </c>
      <c r="Q68" s="383"/>
      <c r="R68" s="339" t="s">
        <v>560</v>
      </c>
      <c r="S68" s="37"/>
      <c r="Y68" s="37"/>
      <c r="Z68" s="37"/>
    </row>
    <row r="69" spans="1:34" s="389" customFormat="1" ht="13.9" customHeight="1">
      <c r="A69" s="513">
        <v>6</v>
      </c>
      <c r="B69" s="514">
        <v>44237</v>
      </c>
      <c r="C69" s="469"/>
      <c r="D69" s="467" t="s">
        <v>913</v>
      </c>
      <c r="E69" s="468" t="s">
        <v>820</v>
      </c>
      <c r="F69" s="465">
        <v>227.5</v>
      </c>
      <c r="G69" s="465">
        <v>325</v>
      </c>
      <c r="H69" s="465">
        <v>175</v>
      </c>
      <c r="I69" s="466" t="s">
        <v>882</v>
      </c>
      <c r="J69" s="466" t="s">
        <v>915</v>
      </c>
      <c r="K69" s="466">
        <f>F69-H69</f>
        <v>52.5</v>
      </c>
      <c r="L69" s="466">
        <v>100</v>
      </c>
      <c r="M69" s="466">
        <f>(K69*N69)+L69</f>
        <v>4037.5</v>
      </c>
      <c r="N69" s="466">
        <v>75</v>
      </c>
      <c r="O69" s="466" t="s">
        <v>621</v>
      </c>
      <c r="P69" s="561">
        <v>44237</v>
      </c>
      <c r="Q69" s="383"/>
      <c r="R69" s="339" t="s">
        <v>560</v>
      </c>
      <c r="S69" s="37"/>
      <c r="Y69" s="37"/>
      <c r="Z69" s="37"/>
    </row>
    <row r="70" spans="1:34" s="389" customFormat="1" ht="13.9" customHeight="1">
      <c r="A70" s="440">
        <v>7</v>
      </c>
      <c r="B70" s="438">
        <v>44237</v>
      </c>
      <c r="C70" s="439"/>
      <c r="D70" s="432" t="s">
        <v>913</v>
      </c>
      <c r="E70" s="433" t="s">
        <v>820</v>
      </c>
      <c r="F70" s="407" t="s">
        <v>914</v>
      </c>
      <c r="G70" s="407">
        <v>302</v>
      </c>
      <c r="H70" s="407">
        <v>175</v>
      </c>
      <c r="I70" s="372" t="s">
        <v>882</v>
      </c>
      <c r="J70" s="372" t="s">
        <v>559</v>
      </c>
      <c r="K70" s="372"/>
      <c r="L70" s="372"/>
      <c r="M70" s="372"/>
      <c r="N70" s="372"/>
      <c r="O70" s="372"/>
      <c r="P70" s="372"/>
      <c r="Q70" s="383"/>
      <c r="R70" s="339" t="s">
        <v>560</v>
      </c>
      <c r="S70" s="37"/>
      <c r="Y70" s="37"/>
      <c r="Z70" s="37"/>
    </row>
    <row r="71" spans="1:34" s="389" customFormat="1" ht="13.9" customHeight="1">
      <c r="A71" s="440"/>
      <c r="B71" s="438"/>
      <c r="C71" s="439"/>
      <c r="D71" s="432"/>
      <c r="E71" s="433"/>
      <c r="F71" s="407"/>
      <c r="G71" s="407"/>
      <c r="H71" s="407"/>
      <c r="I71" s="372"/>
      <c r="J71" s="372"/>
      <c r="K71" s="372"/>
      <c r="L71" s="372"/>
      <c r="M71" s="372"/>
      <c r="N71" s="372"/>
      <c r="O71" s="372"/>
      <c r="P71" s="372"/>
      <c r="Q71" s="383"/>
      <c r="R71" s="339"/>
      <c r="S71" s="37"/>
      <c r="Y71" s="37"/>
      <c r="Z71" s="37"/>
    </row>
    <row r="72" spans="1:34" s="389" customFormat="1" ht="13.9" customHeight="1">
      <c r="A72" s="440"/>
      <c r="B72" s="438"/>
      <c r="C72" s="439"/>
      <c r="D72" s="432"/>
      <c r="E72" s="433"/>
      <c r="F72" s="407"/>
      <c r="G72" s="407"/>
      <c r="H72" s="407"/>
      <c r="I72" s="372"/>
      <c r="J72" s="372"/>
      <c r="K72" s="372"/>
      <c r="L72" s="372"/>
      <c r="M72" s="372"/>
      <c r="N72" s="372"/>
      <c r="O72" s="372"/>
      <c r="P72" s="372"/>
      <c r="Q72" s="383"/>
      <c r="R72" s="339"/>
      <c r="S72" s="37"/>
      <c r="Y72" s="37"/>
      <c r="Z72" s="37"/>
    </row>
    <row r="73" spans="1:34" s="389" customFormat="1" ht="13.9" customHeight="1">
      <c r="A73" s="440"/>
      <c r="B73" s="438"/>
      <c r="C73" s="439"/>
      <c r="D73" s="432"/>
      <c r="E73" s="433"/>
      <c r="F73" s="407"/>
      <c r="G73" s="407"/>
      <c r="H73" s="407"/>
      <c r="I73" s="372"/>
      <c r="J73" s="372"/>
      <c r="K73" s="372"/>
      <c r="L73" s="372"/>
      <c r="M73" s="372"/>
      <c r="N73" s="372"/>
      <c r="O73" s="372"/>
      <c r="P73" s="372"/>
      <c r="Q73" s="383"/>
      <c r="R73" s="339"/>
      <c r="S73" s="37"/>
      <c r="Y73" s="37"/>
      <c r="Z73" s="37"/>
    </row>
    <row r="74" spans="1:34" s="37" customFormat="1" ht="14.25">
      <c r="A74" s="33"/>
      <c r="B74" s="417"/>
      <c r="C74" s="417"/>
      <c r="D74" s="418"/>
      <c r="E74" s="419"/>
      <c r="F74" s="419"/>
      <c r="G74" s="420"/>
      <c r="H74" s="420"/>
      <c r="I74" s="419"/>
      <c r="J74" s="415"/>
      <c r="K74" s="415"/>
      <c r="L74" s="415"/>
      <c r="M74" s="415"/>
      <c r="N74" s="415"/>
      <c r="O74" s="415"/>
      <c r="P74" s="415"/>
      <c r="Q74" s="383"/>
      <c r="R74" s="339"/>
      <c r="Z74" s="389"/>
      <c r="AA74" s="389"/>
      <c r="AB74" s="389"/>
      <c r="AC74" s="389"/>
      <c r="AD74" s="389"/>
      <c r="AE74" s="389"/>
      <c r="AF74" s="389"/>
      <c r="AG74" s="389"/>
      <c r="AH74" s="389"/>
    </row>
    <row r="75" spans="1:34" s="37" customFormat="1" ht="14.25">
      <c r="A75" s="33"/>
      <c r="B75" s="417"/>
      <c r="C75" s="417"/>
      <c r="D75" s="418"/>
      <c r="E75" s="419"/>
      <c r="F75" s="419"/>
      <c r="G75" s="420"/>
      <c r="H75" s="420"/>
      <c r="I75" s="419"/>
      <c r="J75" s="415"/>
      <c r="K75" s="415"/>
      <c r="L75" s="415"/>
      <c r="M75" s="415"/>
      <c r="N75" s="415"/>
      <c r="O75" s="415"/>
      <c r="P75" s="415"/>
      <c r="Q75" s="383"/>
      <c r="R75" s="339"/>
      <c r="Z75" s="389"/>
      <c r="AA75" s="389"/>
      <c r="AB75" s="389"/>
      <c r="AC75" s="389"/>
      <c r="AD75" s="389"/>
      <c r="AE75" s="389"/>
      <c r="AF75" s="389"/>
      <c r="AG75" s="389"/>
      <c r="AH75" s="389"/>
    </row>
    <row r="76" spans="1:34" s="37" customFormat="1" ht="14.25">
      <c r="A76" s="33"/>
      <c r="B76" s="417"/>
      <c r="C76" s="417"/>
      <c r="D76" s="418"/>
      <c r="E76" s="419"/>
      <c r="F76" s="419"/>
      <c r="G76" s="420"/>
      <c r="H76" s="420"/>
      <c r="I76" s="419"/>
      <c r="J76" s="415"/>
      <c r="K76" s="415"/>
      <c r="L76" s="415"/>
      <c r="M76" s="415"/>
      <c r="N76" s="415"/>
      <c r="O76" s="415"/>
      <c r="P76" s="415"/>
      <c r="Q76" s="383"/>
      <c r="R76" s="339"/>
      <c r="Z76" s="389"/>
      <c r="AA76" s="389"/>
      <c r="AB76" s="389"/>
      <c r="AC76" s="389"/>
      <c r="AD76" s="389"/>
      <c r="AE76" s="389"/>
      <c r="AF76" s="389"/>
      <c r="AG76" s="389"/>
      <c r="AH76" s="389"/>
    </row>
    <row r="77" spans="1:34" s="37" customFormat="1" ht="14.25">
      <c r="A77" s="33"/>
      <c r="B77" s="417"/>
      <c r="C77" s="417"/>
      <c r="D77" s="418"/>
      <c r="E77" s="419"/>
      <c r="F77" s="419"/>
      <c r="G77" s="420"/>
      <c r="H77" s="420"/>
      <c r="I77" s="419"/>
      <c r="J77" s="415"/>
      <c r="K77" s="415"/>
      <c r="L77" s="415"/>
      <c r="M77" s="415"/>
      <c r="N77" s="415"/>
      <c r="O77" s="415"/>
      <c r="P77" s="415"/>
      <c r="Q77" s="383"/>
      <c r="R77" s="339"/>
      <c r="Z77" s="389"/>
      <c r="AA77" s="389"/>
      <c r="AB77" s="389"/>
      <c r="AC77" s="389"/>
      <c r="AD77" s="389"/>
      <c r="AE77" s="389"/>
      <c r="AF77" s="389"/>
      <c r="AG77" s="389"/>
      <c r="AH77" s="389"/>
    </row>
    <row r="78" spans="1:34" s="37" customFormat="1" ht="14.25">
      <c r="A78" s="33"/>
      <c r="B78" s="417"/>
      <c r="C78" s="417"/>
      <c r="D78" s="418"/>
      <c r="E78" s="419"/>
      <c r="F78" s="419"/>
      <c r="G78" s="420"/>
      <c r="H78" s="420"/>
      <c r="I78" s="419"/>
      <c r="J78" s="415"/>
      <c r="K78" s="415"/>
      <c r="L78" s="415"/>
      <c r="M78" s="415"/>
      <c r="N78" s="415"/>
      <c r="O78" s="421"/>
      <c r="P78" s="415"/>
      <c r="Q78" s="383"/>
      <c r="R78" s="339"/>
      <c r="Z78" s="389"/>
      <c r="AA78" s="389"/>
      <c r="AB78" s="389"/>
      <c r="AC78" s="389"/>
      <c r="AD78" s="389"/>
      <c r="AE78" s="389"/>
      <c r="AF78" s="389"/>
      <c r="AG78" s="389"/>
      <c r="AH78" s="389"/>
    </row>
    <row r="79" spans="1:34" s="37" customFormat="1" ht="14.25">
      <c r="A79" s="373"/>
      <c r="B79" s="374"/>
      <c r="C79" s="374"/>
      <c r="D79" s="375"/>
      <c r="E79" s="373"/>
      <c r="F79" s="390"/>
      <c r="G79" s="373"/>
      <c r="H79" s="373"/>
      <c r="I79" s="373"/>
      <c r="J79" s="374"/>
      <c r="K79" s="391"/>
      <c r="L79" s="373"/>
      <c r="M79" s="373"/>
      <c r="N79" s="373"/>
      <c r="O79" s="392"/>
      <c r="P79" s="383"/>
      <c r="Q79" s="383"/>
      <c r="R79" s="339"/>
      <c r="Z79" s="389"/>
      <c r="AA79" s="389"/>
      <c r="AB79" s="389"/>
      <c r="AC79" s="389"/>
      <c r="AD79" s="389"/>
      <c r="AE79" s="389"/>
      <c r="AF79" s="389"/>
      <c r="AG79" s="389"/>
      <c r="AH79" s="389"/>
    </row>
    <row r="80" spans="1:34" ht="15">
      <c r="A80" s="96" t="s">
        <v>576</v>
      </c>
      <c r="B80" s="97"/>
      <c r="C80" s="97"/>
      <c r="D80" s="98"/>
      <c r="E80" s="31"/>
      <c r="F80" s="29"/>
      <c r="G80" s="29"/>
      <c r="H80" s="70"/>
      <c r="I80" s="116"/>
      <c r="J80" s="117"/>
      <c r="K80" s="14"/>
      <c r="L80" s="14"/>
      <c r="M80" s="14"/>
      <c r="N80" s="8"/>
      <c r="O80" s="50"/>
      <c r="Q80" s="92"/>
      <c r="R80" s="14"/>
      <c r="S80" s="13"/>
      <c r="T80" s="13"/>
      <c r="U80" s="13"/>
      <c r="V80" s="13"/>
      <c r="W80" s="13"/>
      <c r="X80" s="13"/>
      <c r="Y80" s="13"/>
      <c r="Z80" s="13"/>
    </row>
    <row r="81" spans="1:29" ht="38.25">
      <c r="A81" s="17" t="s">
        <v>16</v>
      </c>
      <c r="B81" s="18" t="s">
        <v>535</v>
      </c>
      <c r="C81" s="18"/>
      <c r="D81" s="19" t="s">
        <v>546</v>
      </c>
      <c r="E81" s="18" t="s">
        <v>547</v>
      </c>
      <c r="F81" s="18" t="s">
        <v>548</v>
      </c>
      <c r="G81" s="18" t="s">
        <v>549</v>
      </c>
      <c r="H81" s="18" t="s">
        <v>550</v>
      </c>
      <c r="I81" s="18" t="s">
        <v>551</v>
      </c>
      <c r="J81" s="17" t="s">
        <v>552</v>
      </c>
      <c r="K81" s="59" t="s">
        <v>568</v>
      </c>
      <c r="L81" s="412" t="s">
        <v>823</v>
      </c>
      <c r="M81" s="60" t="s">
        <v>822</v>
      </c>
      <c r="N81" s="18" t="s">
        <v>555</v>
      </c>
      <c r="O81" s="75" t="s">
        <v>556</v>
      </c>
      <c r="P81" s="94"/>
      <c r="Q81" s="8"/>
      <c r="R81" s="14"/>
      <c r="S81" s="13"/>
      <c r="T81" s="13"/>
      <c r="U81" s="13"/>
      <c r="V81" s="13"/>
      <c r="W81" s="13"/>
      <c r="X81" s="13"/>
      <c r="Y81" s="13"/>
      <c r="Z81" s="13"/>
    </row>
    <row r="82" spans="1:29" s="389" customFormat="1" ht="14.25">
      <c r="A82" s="378">
        <v>1</v>
      </c>
      <c r="B82" s="393">
        <v>44203</v>
      </c>
      <c r="C82" s="394"/>
      <c r="D82" s="405" t="s">
        <v>481</v>
      </c>
      <c r="E82" s="398" t="s">
        <v>558</v>
      </c>
      <c r="F82" s="407" t="s">
        <v>836</v>
      </c>
      <c r="G82" s="403">
        <v>385</v>
      </c>
      <c r="H82" s="407"/>
      <c r="I82" s="395" t="s">
        <v>837</v>
      </c>
      <c r="J82" s="434" t="s">
        <v>559</v>
      </c>
      <c r="K82" s="434"/>
      <c r="L82" s="435"/>
      <c r="M82" s="422"/>
      <c r="N82" s="399"/>
      <c r="O82" s="429"/>
      <c r="P82" s="95"/>
      <c r="Q82" s="436"/>
      <c r="R82" s="476" t="s">
        <v>560</v>
      </c>
      <c r="S82" s="430"/>
      <c r="T82" s="430"/>
      <c r="U82" s="430"/>
      <c r="V82" s="430"/>
      <c r="W82" s="430"/>
      <c r="X82" s="430"/>
      <c r="Y82" s="430"/>
      <c r="Z82" s="430"/>
    </row>
    <row r="83" spans="1:29" s="5" customFormat="1">
      <c r="A83" s="384"/>
      <c r="B83" s="385"/>
      <c r="C83" s="386"/>
      <c r="D83" s="387"/>
      <c r="E83" s="416"/>
      <c r="F83" s="416"/>
      <c r="G83" s="474"/>
      <c r="H83" s="474"/>
      <c r="I83" s="416"/>
      <c r="J83" s="475"/>
      <c r="K83" s="470"/>
      <c r="L83" s="471"/>
      <c r="M83" s="472"/>
      <c r="N83" s="473"/>
      <c r="O83" s="388"/>
      <c r="P83" s="120"/>
      <c r="Q83"/>
      <c r="R83" s="91"/>
      <c r="T83" s="54"/>
      <c r="U83" s="54"/>
      <c r="V83" s="54"/>
      <c r="W83" s="54"/>
      <c r="X83" s="54"/>
      <c r="Y83" s="54"/>
      <c r="Z83" s="54"/>
    </row>
    <row r="84" spans="1:29">
      <c r="A84" s="20" t="s">
        <v>561</v>
      </c>
      <c r="B84" s="20"/>
      <c r="C84" s="20"/>
      <c r="D84" s="20"/>
      <c r="E84" s="2"/>
      <c r="F84" s="27" t="s">
        <v>563</v>
      </c>
      <c r="G84" s="79"/>
      <c r="H84" s="79"/>
      <c r="I84" s="35"/>
      <c r="J84" s="82"/>
      <c r="K84" s="80"/>
      <c r="L84" s="81"/>
      <c r="M84" s="82"/>
      <c r="N84" s="83"/>
      <c r="O84" s="121"/>
      <c r="P84" s="8"/>
      <c r="Q84" s="13"/>
      <c r="R84" s="93"/>
      <c r="S84" s="13"/>
      <c r="T84" s="13"/>
      <c r="U84" s="13"/>
      <c r="V84" s="13"/>
      <c r="W84" s="13"/>
      <c r="X84" s="13"/>
      <c r="Y84" s="13"/>
    </row>
    <row r="85" spans="1:29">
      <c r="A85" s="26" t="s">
        <v>562</v>
      </c>
      <c r="B85" s="20"/>
      <c r="C85" s="20"/>
      <c r="D85" s="20"/>
      <c r="E85" s="29"/>
      <c r="F85" s="27" t="s">
        <v>565</v>
      </c>
      <c r="G85" s="9"/>
      <c r="H85" s="9"/>
      <c r="I85" s="9"/>
      <c r="J85" s="50"/>
      <c r="K85" s="9"/>
      <c r="L85" s="9"/>
      <c r="M85" s="9"/>
      <c r="N85" s="8"/>
      <c r="O85" s="50"/>
      <c r="Q85" s="4"/>
      <c r="R85" s="14"/>
      <c r="S85" s="13"/>
      <c r="T85" s="13"/>
      <c r="U85" s="13"/>
      <c r="V85" s="13"/>
      <c r="W85" s="13"/>
      <c r="X85" s="13"/>
      <c r="Y85" s="13"/>
      <c r="Z85" s="13"/>
    </row>
    <row r="86" spans="1:29">
      <c r="A86" s="26"/>
      <c r="B86" s="20"/>
      <c r="C86" s="20"/>
      <c r="D86" s="20"/>
      <c r="E86" s="29"/>
      <c r="F86" s="27"/>
      <c r="G86" s="9"/>
      <c r="H86" s="9"/>
      <c r="I86" s="9"/>
      <c r="J86" s="50"/>
      <c r="K86" s="9"/>
      <c r="L86" s="9"/>
      <c r="M86" s="9"/>
      <c r="N86" s="8"/>
      <c r="O86" s="50"/>
      <c r="Q86" s="4"/>
      <c r="R86" s="79"/>
      <c r="S86" s="13"/>
      <c r="T86" s="13"/>
      <c r="U86" s="13"/>
      <c r="V86" s="13"/>
      <c r="W86" s="13"/>
      <c r="X86" s="13"/>
      <c r="Y86" s="13"/>
      <c r="Z86" s="13"/>
    </row>
    <row r="87" spans="1:29" ht="15">
      <c r="A87" s="8"/>
      <c r="B87" s="30" t="s">
        <v>827</v>
      </c>
      <c r="C87" s="30"/>
      <c r="D87" s="30"/>
      <c r="E87" s="30"/>
      <c r="F87" s="31"/>
      <c r="G87" s="29"/>
      <c r="H87" s="29"/>
      <c r="I87" s="70"/>
      <c r="J87" s="71"/>
      <c r="K87" s="72"/>
      <c r="L87" s="411"/>
      <c r="M87" s="9"/>
      <c r="N87" s="8"/>
      <c r="O87" s="50"/>
      <c r="Q87" s="4"/>
      <c r="R87" s="79"/>
      <c r="S87" s="13"/>
      <c r="T87" s="13"/>
      <c r="U87" s="13"/>
      <c r="V87" s="13"/>
      <c r="W87" s="13"/>
      <c r="X87" s="13"/>
      <c r="Y87" s="13"/>
      <c r="Z87" s="13"/>
    </row>
    <row r="88" spans="1:29" ht="38.25">
      <c r="A88" s="17" t="s">
        <v>16</v>
      </c>
      <c r="B88" s="18" t="s">
        <v>535</v>
      </c>
      <c r="C88" s="18"/>
      <c r="D88" s="19" t="s">
        <v>546</v>
      </c>
      <c r="E88" s="18" t="s">
        <v>547</v>
      </c>
      <c r="F88" s="18" t="s">
        <v>548</v>
      </c>
      <c r="G88" s="18" t="s">
        <v>567</v>
      </c>
      <c r="H88" s="18" t="s">
        <v>550</v>
      </c>
      <c r="I88" s="18" t="s">
        <v>551</v>
      </c>
      <c r="J88" s="73" t="s">
        <v>552</v>
      </c>
      <c r="K88" s="59" t="s">
        <v>568</v>
      </c>
      <c r="L88" s="74" t="s">
        <v>569</v>
      </c>
      <c r="M88" s="18" t="s">
        <v>570</v>
      </c>
      <c r="N88" s="412" t="s">
        <v>823</v>
      </c>
      <c r="O88" s="60" t="s">
        <v>822</v>
      </c>
      <c r="P88" s="18" t="s">
        <v>555</v>
      </c>
      <c r="Q88" s="75" t="s">
        <v>556</v>
      </c>
      <c r="R88" s="79"/>
      <c r="S88" s="13"/>
      <c r="T88" s="13"/>
      <c r="U88" s="13"/>
      <c r="V88" s="13"/>
      <c r="W88" s="13"/>
      <c r="X88" s="13"/>
      <c r="Y88" s="13"/>
      <c r="Z88" s="13"/>
    </row>
    <row r="89" spans="1:29" ht="14.25">
      <c r="A89" s="378"/>
      <c r="B89" s="393"/>
      <c r="C89" s="397"/>
      <c r="D89" s="405"/>
      <c r="E89" s="398"/>
      <c r="F89" s="423"/>
      <c r="G89" s="403"/>
      <c r="H89" s="398"/>
      <c r="I89" s="395"/>
      <c r="J89" s="434"/>
      <c r="K89" s="434"/>
      <c r="L89" s="435"/>
      <c r="M89" s="433"/>
      <c r="N89" s="435"/>
      <c r="O89" s="422"/>
      <c r="P89" s="399"/>
      <c r="Q89" s="413"/>
      <c r="R89" s="431"/>
      <c r="S89" s="421"/>
      <c r="T89" s="13"/>
      <c r="U89" s="430"/>
      <c r="V89" s="430"/>
      <c r="W89" s="430"/>
      <c r="X89" s="430"/>
      <c r="Y89" s="430"/>
      <c r="Z89" s="430"/>
      <c r="AA89" s="389"/>
      <c r="AB89" s="389"/>
      <c r="AC89" s="389"/>
    </row>
    <row r="90" spans="1:29" ht="14.25">
      <c r="A90" s="378"/>
      <c r="B90" s="393"/>
      <c r="C90" s="397"/>
      <c r="D90" s="405"/>
      <c r="E90" s="398"/>
      <c r="F90" s="423"/>
      <c r="G90" s="403"/>
      <c r="H90" s="398"/>
      <c r="I90" s="395"/>
      <c r="J90" s="434"/>
      <c r="K90" s="434"/>
      <c r="L90" s="435"/>
      <c r="M90" s="433"/>
      <c r="N90" s="435"/>
      <c r="O90" s="422"/>
      <c r="P90" s="399"/>
      <c r="Q90" s="413"/>
      <c r="R90" s="431"/>
      <c r="S90" s="421"/>
      <c r="T90" s="13"/>
      <c r="U90" s="430"/>
      <c r="V90" s="430"/>
      <c r="W90" s="430"/>
      <c r="X90" s="430"/>
      <c r="Y90" s="430"/>
      <c r="Z90" s="430"/>
      <c r="AA90" s="389"/>
      <c r="AB90" s="389"/>
      <c r="AC90" s="389"/>
    </row>
    <row r="91" spans="1:29" s="389" customFormat="1" ht="14.25">
      <c r="A91" s="378"/>
      <c r="B91" s="393"/>
      <c r="C91" s="397"/>
      <c r="D91" s="405"/>
      <c r="E91" s="398"/>
      <c r="F91" s="423"/>
      <c r="G91" s="403"/>
      <c r="H91" s="398"/>
      <c r="I91" s="395"/>
      <c r="J91" s="434"/>
      <c r="K91" s="434"/>
      <c r="L91" s="435"/>
      <c r="M91" s="433"/>
      <c r="N91" s="435"/>
      <c r="O91" s="422"/>
      <c r="P91" s="399"/>
      <c r="Q91" s="413"/>
      <c r="R91" s="428"/>
      <c r="S91" s="430"/>
      <c r="T91" s="430"/>
      <c r="U91" s="430"/>
      <c r="V91" s="430"/>
      <c r="W91" s="430"/>
      <c r="X91" s="430"/>
      <c r="Y91" s="430"/>
      <c r="Z91" s="430"/>
    </row>
    <row r="92" spans="1:29" s="389" customFormat="1" ht="14.25">
      <c r="A92" s="378"/>
      <c r="B92" s="393"/>
      <c r="C92" s="397"/>
      <c r="D92" s="405"/>
      <c r="E92" s="398"/>
      <c r="F92" s="434"/>
      <c r="G92" s="407"/>
      <c r="H92" s="398"/>
      <c r="I92" s="395"/>
      <c r="J92" s="434"/>
      <c r="K92" s="434"/>
      <c r="L92" s="435"/>
      <c r="M92" s="433"/>
      <c r="N92" s="435"/>
      <c r="O92" s="422"/>
      <c r="P92" s="399"/>
      <c r="Q92" s="413"/>
      <c r="R92" s="428"/>
      <c r="S92" s="430"/>
      <c r="T92" s="430"/>
      <c r="U92" s="430"/>
      <c r="V92" s="430"/>
      <c r="W92" s="430"/>
      <c r="X92" s="430"/>
      <c r="Y92" s="430"/>
      <c r="Z92" s="430"/>
    </row>
    <row r="93" spans="1:29" s="389" customFormat="1" ht="14.25">
      <c r="A93" s="378"/>
      <c r="B93" s="393"/>
      <c r="C93" s="397"/>
      <c r="D93" s="405"/>
      <c r="E93" s="398"/>
      <c r="F93" s="434"/>
      <c r="G93" s="407"/>
      <c r="H93" s="398"/>
      <c r="I93" s="395"/>
      <c r="J93" s="434"/>
      <c r="K93" s="434"/>
      <c r="L93" s="435"/>
      <c r="M93" s="433"/>
      <c r="N93" s="435"/>
      <c r="O93" s="422"/>
      <c r="P93" s="399"/>
      <c r="Q93" s="413"/>
      <c r="R93" s="428"/>
      <c r="S93" s="430"/>
      <c r="T93" s="430"/>
      <c r="U93" s="430"/>
      <c r="V93" s="430"/>
      <c r="W93" s="430"/>
      <c r="X93" s="430"/>
      <c r="Y93" s="430"/>
      <c r="Z93" s="430"/>
    </row>
    <row r="94" spans="1:29" s="389" customFormat="1" ht="14.25">
      <c r="A94" s="378"/>
      <c r="B94" s="393"/>
      <c r="C94" s="397"/>
      <c r="D94" s="405"/>
      <c r="E94" s="398"/>
      <c r="F94" s="423"/>
      <c r="G94" s="403"/>
      <c r="H94" s="398"/>
      <c r="I94" s="395"/>
      <c r="J94" s="434"/>
      <c r="K94" s="425"/>
      <c r="L94" s="435"/>
      <c r="M94" s="433"/>
      <c r="N94" s="435"/>
      <c r="O94" s="422"/>
      <c r="P94" s="427"/>
      <c r="Q94" s="413"/>
      <c r="R94" s="428"/>
      <c r="S94" s="430"/>
      <c r="T94" s="430"/>
      <c r="U94" s="430"/>
      <c r="V94" s="430"/>
      <c r="W94" s="430"/>
      <c r="X94" s="430"/>
      <c r="Y94" s="430"/>
      <c r="Z94" s="430"/>
    </row>
    <row r="95" spans="1:29" s="389" customFormat="1" ht="14.25">
      <c r="A95" s="378"/>
      <c r="B95" s="393"/>
      <c r="C95" s="397"/>
      <c r="D95" s="405"/>
      <c r="E95" s="398"/>
      <c r="F95" s="423"/>
      <c r="G95" s="403"/>
      <c r="H95" s="398"/>
      <c r="I95" s="395"/>
      <c r="J95" s="425"/>
      <c r="K95" s="425"/>
      <c r="L95" s="425"/>
      <c r="M95" s="425"/>
      <c r="N95" s="426"/>
      <c r="O95" s="437"/>
      <c r="P95" s="427"/>
      <c r="Q95" s="413"/>
      <c r="R95" s="428"/>
      <c r="S95" s="430"/>
      <c r="T95" s="430"/>
      <c r="U95" s="430"/>
      <c r="V95" s="430"/>
      <c r="W95" s="430"/>
      <c r="X95" s="430"/>
      <c r="Y95" s="430"/>
      <c r="Z95" s="430"/>
    </row>
    <row r="96" spans="1:29" s="389" customFormat="1" ht="14.25">
      <c r="A96" s="378"/>
      <c r="B96" s="393"/>
      <c r="C96" s="397"/>
      <c r="D96" s="405"/>
      <c r="E96" s="398"/>
      <c r="F96" s="434"/>
      <c r="G96" s="407"/>
      <c r="H96" s="398"/>
      <c r="I96" s="395"/>
      <c r="J96" s="434"/>
      <c r="K96" s="434"/>
      <c r="L96" s="435"/>
      <c r="M96" s="433"/>
      <c r="N96" s="435"/>
      <c r="O96" s="422"/>
      <c r="P96" s="399"/>
      <c r="Q96" s="413"/>
      <c r="R96" s="431"/>
      <c r="S96" s="421"/>
      <c r="T96" s="430"/>
      <c r="U96" s="430"/>
      <c r="V96" s="430"/>
      <c r="W96" s="430"/>
      <c r="X96" s="430"/>
      <c r="Y96" s="430"/>
      <c r="Z96" s="430"/>
    </row>
    <row r="97" spans="1:26" s="389" customFormat="1" ht="14.25">
      <c r="A97" s="378"/>
      <c r="B97" s="393"/>
      <c r="C97" s="397"/>
      <c r="D97" s="405"/>
      <c r="E97" s="398"/>
      <c r="F97" s="423"/>
      <c r="G97" s="403"/>
      <c r="H97" s="398"/>
      <c r="I97" s="395"/>
      <c r="J97" s="372"/>
      <c r="K97" s="372"/>
      <c r="L97" s="372"/>
      <c r="M97" s="372"/>
      <c r="N97" s="424"/>
      <c r="O97" s="422"/>
      <c r="P97" s="400"/>
      <c r="Q97" s="413"/>
      <c r="R97" s="431"/>
      <c r="S97" s="421"/>
      <c r="T97" s="430"/>
      <c r="U97" s="430"/>
      <c r="V97" s="430"/>
      <c r="W97" s="430"/>
      <c r="X97" s="430"/>
      <c r="Y97" s="430"/>
      <c r="Z97" s="430"/>
    </row>
    <row r="98" spans="1:26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P98" s="4"/>
      <c r="Q98" s="8"/>
      <c r="R98" s="138"/>
      <c r="S98" s="13"/>
      <c r="T98" s="13"/>
      <c r="U98" s="13"/>
      <c r="V98" s="13"/>
      <c r="W98" s="13"/>
      <c r="X98" s="13"/>
      <c r="Y98" s="13"/>
      <c r="Z98" s="13"/>
    </row>
    <row r="99" spans="1:26">
      <c r="A99" s="26"/>
      <c r="B99" s="20"/>
      <c r="C99" s="20"/>
      <c r="D99" s="20"/>
      <c r="E99" s="29"/>
      <c r="F99" s="27"/>
      <c r="G99" s="38"/>
      <c r="H99" s="39"/>
      <c r="I99" s="79"/>
      <c r="J99" s="14"/>
      <c r="K99" s="80"/>
      <c r="L99" s="81"/>
      <c r="M99" s="82"/>
      <c r="N99" s="83"/>
      <c r="O99" s="84"/>
      <c r="P99" s="8"/>
      <c r="Q99" s="13"/>
      <c r="R99" s="138"/>
      <c r="S99" s="13"/>
      <c r="T99" s="13"/>
      <c r="U99" s="13"/>
      <c r="V99" s="13"/>
      <c r="W99" s="13"/>
      <c r="X99" s="13"/>
      <c r="Y99" s="13"/>
      <c r="Z99" s="13"/>
    </row>
    <row r="100" spans="1:26">
      <c r="A100" s="34"/>
      <c r="B100" s="42"/>
      <c r="C100" s="99"/>
      <c r="D100" s="3"/>
      <c r="E100" s="35"/>
      <c r="F100" s="79"/>
      <c r="G100" s="38"/>
      <c r="H100" s="39"/>
      <c r="I100" s="79"/>
      <c r="J100" s="14"/>
      <c r="K100" s="80"/>
      <c r="L100" s="81"/>
      <c r="M100" s="82"/>
      <c r="N100" s="83"/>
      <c r="O100" s="84"/>
      <c r="P100" s="8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 ht="15">
      <c r="A101" s="2"/>
      <c r="B101" s="100" t="s">
        <v>577</v>
      </c>
      <c r="C101" s="100"/>
      <c r="D101" s="100"/>
      <c r="E101" s="100"/>
      <c r="F101" s="14"/>
      <c r="G101" s="14"/>
      <c r="H101" s="101"/>
      <c r="I101" s="14"/>
      <c r="J101" s="71"/>
      <c r="K101" s="72"/>
      <c r="L101" s="14"/>
      <c r="M101" s="14"/>
      <c r="N101" s="13"/>
      <c r="O101" s="95"/>
      <c r="P101" s="8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 ht="38.25">
      <c r="A102" s="17" t="s">
        <v>16</v>
      </c>
      <c r="B102" s="18" t="s">
        <v>535</v>
      </c>
      <c r="C102" s="18"/>
      <c r="D102" s="19" t="s">
        <v>546</v>
      </c>
      <c r="E102" s="18" t="s">
        <v>547</v>
      </c>
      <c r="F102" s="18" t="s">
        <v>548</v>
      </c>
      <c r="G102" s="18" t="s">
        <v>578</v>
      </c>
      <c r="H102" s="18" t="s">
        <v>579</v>
      </c>
      <c r="I102" s="18" t="s">
        <v>551</v>
      </c>
      <c r="J102" s="58" t="s">
        <v>552</v>
      </c>
      <c r="K102" s="18" t="s">
        <v>553</v>
      </c>
      <c r="L102" s="18" t="s">
        <v>554</v>
      </c>
      <c r="M102" s="18" t="s">
        <v>555</v>
      </c>
      <c r="N102" s="19" t="s">
        <v>556</v>
      </c>
      <c r="O102" s="95"/>
      <c r="P102" s="8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8">
        <v>1</v>
      </c>
      <c r="B103" s="102">
        <v>41579</v>
      </c>
      <c r="C103" s="102"/>
      <c r="D103" s="103" t="s">
        <v>580</v>
      </c>
      <c r="E103" s="104" t="s">
        <v>581</v>
      </c>
      <c r="F103" s="105">
        <v>82</v>
      </c>
      <c r="G103" s="104" t="s">
        <v>582</v>
      </c>
      <c r="H103" s="104">
        <v>100</v>
      </c>
      <c r="I103" s="122">
        <v>100</v>
      </c>
      <c r="J103" s="123" t="s">
        <v>583</v>
      </c>
      <c r="K103" s="124">
        <f t="shared" ref="K103:K134" si="36">H103-F103</f>
        <v>18</v>
      </c>
      <c r="L103" s="125">
        <f t="shared" ref="L103:L134" si="37">K103/F103</f>
        <v>0.21951219512195122</v>
      </c>
      <c r="M103" s="126" t="s">
        <v>557</v>
      </c>
      <c r="N103" s="127">
        <v>42657</v>
      </c>
      <c r="O103" s="50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8">
        <v>2</v>
      </c>
      <c r="B104" s="102">
        <v>41794</v>
      </c>
      <c r="C104" s="102"/>
      <c r="D104" s="103" t="s">
        <v>584</v>
      </c>
      <c r="E104" s="104" t="s">
        <v>558</v>
      </c>
      <c r="F104" s="105">
        <v>257</v>
      </c>
      <c r="G104" s="104" t="s">
        <v>582</v>
      </c>
      <c r="H104" s="104">
        <v>300</v>
      </c>
      <c r="I104" s="122">
        <v>300</v>
      </c>
      <c r="J104" s="123" t="s">
        <v>583</v>
      </c>
      <c r="K104" s="124">
        <f t="shared" si="36"/>
        <v>43</v>
      </c>
      <c r="L104" s="125">
        <f t="shared" si="37"/>
        <v>0.16731517509727625</v>
      </c>
      <c r="M104" s="126" t="s">
        <v>557</v>
      </c>
      <c r="N104" s="127">
        <v>41822</v>
      </c>
      <c r="O104" s="50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8">
        <v>3</v>
      </c>
      <c r="B105" s="102">
        <v>41828</v>
      </c>
      <c r="C105" s="102"/>
      <c r="D105" s="103" t="s">
        <v>585</v>
      </c>
      <c r="E105" s="104" t="s">
        <v>558</v>
      </c>
      <c r="F105" s="105">
        <v>393</v>
      </c>
      <c r="G105" s="104" t="s">
        <v>582</v>
      </c>
      <c r="H105" s="104">
        <v>468</v>
      </c>
      <c r="I105" s="122">
        <v>468</v>
      </c>
      <c r="J105" s="123" t="s">
        <v>583</v>
      </c>
      <c r="K105" s="124">
        <f t="shared" si="36"/>
        <v>75</v>
      </c>
      <c r="L105" s="125">
        <f t="shared" si="37"/>
        <v>0.19083969465648856</v>
      </c>
      <c r="M105" s="126" t="s">
        <v>557</v>
      </c>
      <c r="N105" s="127">
        <v>41863</v>
      </c>
      <c r="O105" s="50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8">
        <v>4</v>
      </c>
      <c r="B106" s="102">
        <v>41857</v>
      </c>
      <c r="C106" s="102"/>
      <c r="D106" s="103" t="s">
        <v>586</v>
      </c>
      <c r="E106" s="104" t="s">
        <v>558</v>
      </c>
      <c r="F106" s="105">
        <v>205</v>
      </c>
      <c r="G106" s="104" t="s">
        <v>582</v>
      </c>
      <c r="H106" s="104">
        <v>275</v>
      </c>
      <c r="I106" s="122">
        <v>250</v>
      </c>
      <c r="J106" s="123" t="s">
        <v>583</v>
      </c>
      <c r="K106" s="124">
        <f t="shared" si="36"/>
        <v>70</v>
      </c>
      <c r="L106" s="125">
        <f t="shared" si="37"/>
        <v>0.34146341463414637</v>
      </c>
      <c r="M106" s="126" t="s">
        <v>557</v>
      </c>
      <c r="N106" s="127">
        <v>41962</v>
      </c>
      <c r="O106" s="50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8">
        <v>5</v>
      </c>
      <c r="B107" s="102">
        <v>41886</v>
      </c>
      <c r="C107" s="102"/>
      <c r="D107" s="103" t="s">
        <v>587</v>
      </c>
      <c r="E107" s="104" t="s">
        <v>558</v>
      </c>
      <c r="F107" s="105">
        <v>162</v>
      </c>
      <c r="G107" s="104" t="s">
        <v>582</v>
      </c>
      <c r="H107" s="104">
        <v>190</v>
      </c>
      <c r="I107" s="122">
        <v>190</v>
      </c>
      <c r="J107" s="123" t="s">
        <v>583</v>
      </c>
      <c r="K107" s="124">
        <f t="shared" si="36"/>
        <v>28</v>
      </c>
      <c r="L107" s="125">
        <f t="shared" si="37"/>
        <v>0.1728395061728395</v>
      </c>
      <c r="M107" s="126" t="s">
        <v>557</v>
      </c>
      <c r="N107" s="127">
        <v>42006</v>
      </c>
      <c r="O107" s="50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8">
        <v>6</v>
      </c>
      <c r="B108" s="102">
        <v>41886</v>
      </c>
      <c r="C108" s="102"/>
      <c r="D108" s="103" t="s">
        <v>588</v>
      </c>
      <c r="E108" s="104" t="s">
        <v>558</v>
      </c>
      <c r="F108" s="105">
        <v>75</v>
      </c>
      <c r="G108" s="104" t="s">
        <v>582</v>
      </c>
      <c r="H108" s="104">
        <v>91.5</v>
      </c>
      <c r="I108" s="122" t="s">
        <v>589</v>
      </c>
      <c r="J108" s="123" t="s">
        <v>590</v>
      </c>
      <c r="K108" s="124">
        <f t="shared" si="36"/>
        <v>16.5</v>
      </c>
      <c r="L108" s="125">
        <f t="shared" si="37"/>
        <v>0.22</v>
      </c>
      <c r="M108" s="126" t="s">
        <v>557</v>
      </c>
      <c r="N108" s="127">
        <v>41954</v>
      </c>
      <c r="O108" s="50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8">
        <v>7</v>
      </c>
      <c r="B109" s="102">
        <v>41913</v>
      </c>
      <c r="C109" s="102"/>
      <c r="D109" s="103" t="s">
        <v>591</v>
      </c>
      <c r="E109" s="104" t="s">
        <v>558</v>
      </c>
      <c r="F109" s="105">
        <v>850</v>
      </c>
      <c r="G109" s="104" t="s">
        <v>582</v>
      </c>
      <c r="H109" s="104">
        <v>982.5</v>
      </c>
      <c r="I109" s="122">
        <v>1050</v>
      </c>
      <c r="J109" s="123" t="s">
        <v>592</v>
      </c>
      <c r="K109" s="124">
        <f t="shared" si="36"/>
        <v>132.5</v>
      </c>
      <c r="L109" s="125">
        <f t="shared" si="37"/>
        <v>0.15588235294117647</v>
      </c>
      <c r="M109" s="126" t="s">
        <v>557</v>
      </c>
      <c r="N109" s="127">
        <v>42039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8">
        <v>8</v>
      </c>
      <c r="B110" s="102">
        <v>41913</v>
      </c>
      <c r="C110" s="102"/>
      <c r="D110" s="103" t="s">
        <v>593</v>
      </c>
      <c r="E110" s="104" t="s">
        <v>558</v>
      </c>
      <c r="F110" s="105">
        <v>475</v>
      </c>
      <c r="G110" s="104" t="s">
        <v>582</v>
      </c>
      <c r="H110" s="104">
        <v>515</v>
      </c>
      <c r="I110" s="122">
        <v>600</v>
      </c>
      <c r="J110" s="123" t="s">
        <v>594</v>
      </c>
      <c r="K110" s="124">
        <f t="shared" si="36"/>
        <v>40</v>
      </c>
      <c r="L110" s="125">
        <f t="shared" si="37"/>
        <v>8.4210526315789472E-2</v>
      </c>
      <c r="M110" s="126" t="s">
        <v>557</v>
      </c>
      <c r="N110" s="127">
        <v>41939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8">
        <v>9</v>
      </c>
      <c r="B111" s="102">
        <v>41913</v>
      </c>
      <c r="C111" s="102"/>
      <c r="D111" s="103" t="s">
        <v>595</v>
      </c>
      <c r="E111" s="104" t="s">
        <v>558</v>
      </c>
      <c r="F111" s="105">
        <v>86</v>
      </c>
      <c r="G111" s="104" t="s">
        <v>582</v>
      </c>
      <c r="H111" s="104">
        <v>99</v>
      </c>
      <c r="I111" s="122">
        <v>140</v>
      </c>
      <c r="J111" s="123" t="s">
        <v>596</v>
      </c>
      <c r="K111" s="124">
        <f t="shared" si="36"/>
        <v>13</v>
      </c>
      <c r="L111" s="125">
        <f t="shared" si="37"/>
        <v>0.15116279069767441</v>
      </c>
      <c r="M111" s="126" t="s">
        <v>557</v>
      </c>
      <c r="N111" s="127">
        <v>41939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8">
        <v>10</v>
      </c>
      <c r="B112" s="102">
        <v>41926</v>
      </c>
      <c r="C112" s="102"/>
      <c r="D112" s="103" t="s">
        <v>597</v>
      </c>
      <c r="E112" s="104" t="s">
        <v>558</v>
      </c>
      <c r="F112" s="105">
        <v>496.6</v>
      </c>
      <c r="G112" s="104" t="s">
        <v>582</v>
      </c>
      <c r="H112" s="104">
        <v>621</v>
      </c>
      <c r="I112" s="122">
        <v>580</v>
      </c>
      <c r="J112" s="123" t="s">
        <v>583</v>
      </c>
      <c r="K112" s="124">
        <f t="shared" si="36"/>
        <v>124.39999999999998</v>
      </c>
      <c r="L112" s="125">
        <f t="shared" si="37"/>
        <v>0.25050342327829234</v>
      </c>
      <c r="M112" s="126" t="s">
        <v>557</v>
      </c>
      <c r="N112" s="127">
        <v>42605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8">
        <v>11</v>
      </c>
      <c r="B113" s="102">
        <v>41926</v>
      </c>
      <c r="C113" s="102"/>
      <c r="D113" s="103" t="s">
        <v>598</v>
      </c>
      <c r="E113" s="104" t="s">
        <v>558</v>
      </c>
      <c r="F113" s="105">
        <v>2481.9</v>
      </c>
      <c r="G113" s="104" t="s">
        <v>582</v>
      </c>
      <c r="H113" s="104">
        <v>2840</v>
      </c>
      <c r="I113" s="122">
        <v>2870</v>
      </c>
      <c r="J113" s="123" t="s">
        <v>599</v>
      </c>
      <c r="K113" s="124">
        <f t="shared" si="36"/>
        <v>358.09999999999991</v>
      </c>
      <c r="L113" s="125">
        <f t="shared" si="37"/>
        <v>0.14428462065353154</v>
      </c>
      <c r="M113" s="126" t="s">
        <v>557</v>
      </c>
      <c r="N113" s="127">
        <v>42017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8">
        <v>12</v>
      </c>
      <c r="B114" s="102">
        <v>41928</v>
      </c>
      <c r="C114" s="102"/>
      <c r="D114" s="103" t="s">
        <v>600</v>
      </c>
      <c r="E114" s="104" t="s">
        <v>558</v>
      </c>
      <c r="F114" s="105">
        <v>84.5</v>
      </c>
      <c r="G114" s="104" t="s">
        <v>582</v>
      </c>
      <c r="H114" s="104">
        <v>93</v>
      </c>
      <c r="I114" s="122">
        <v>110</v>
      </c>
      <c r="J114" s="123" t="s">
        <v>601</v>
      </c>
      <c r="K114" s="124">
        <f t="shared" si="36"/>
        <v>8.5</v>
      </c>
      <c r="L114" s="125">
        <f t="shared" si="37"/>
        <v>0.10059171597633136</v>
      </c>
      <c r="M114" s="126" t="s">
        <v>557</v>
      </c>
      <c r="N114" s="127">
        <v>41939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8">
        <v>13</v>
      </c>
      <c r="B115" s="102">
        <v>41928</v>
      </c>
      <c r="C115" s="102"/>
      <c r="D115" s="103" t="s">
        <v>602</v>
      </c>
      <c r="E115" s="104" t="s">
        <v>558</v>
      </c>
      <c r="F115" s="105">
        <v>401</v>
      </c>
      <c r="G115" s="104" t="s">
        <v>582</v>
      </c>
      <c r="H115" s="104">
        <v>428</v>
      </c>
      <c r="I115" s="122">
        <v>450</v>
      </c>
      <c r="J115" s="123" t="s">
        <v>603</v>
      </c>
      <c r="K115" s="124">
        <f t="shared" si="36"/>
        <v>27</v>
      </c>
      <c r="L115" s="125">
        <f t="shared" si="37"/>
        <v>6.7331670822942641E-2</v>
      </c>
      <c r="M115" s="126" t="s">
        <v>557</v>
      </c>
      <c r="N115" s="127">
        <v>42020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8">
        <v>14</v>
      </c>
      <c r="B116" s="102">
        <v>41928</v>
      </c>
      <c r="C116" s="102"/>
      <c r="D116" s="103" t="s">
        <v>604</v>
      </c>
      <c r="E116" s="104" t="s">
        <v>558</v>
      </c>
      <c r="F116" s="105">
        <v>101</v>
      </c>
      <c r="G116" s="104" t="s">
        <v>582</v>
      </c>
      <c r="H116" s="104">
        <v>112</v>
      </c>
      <c r="I116" s="122">
        <v>120</v>
      </c>
      <c r="J116" s="123" t="s">
        <v>605</v>
      </c>
      <c r="K116" s="124">
        <f t="shared" si="36"/>
        <v>11</v>
      </c>
      <c r="L116" s="125">
        <f t="shared" si="37"/>
        <v>0.10891089108910891</v>
      </c>
      <c r="M116" s="126" t="s">
        <v>557</v>
      </c>
      <c r="N116" s="127">
        <v>41939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8">
        <v>15</v>
      </c>
      <c r="B117" s="102">
        <v>41954</v>
      </c>
      <c r="C117" s="102"/>
      <c r="D117" s="103" t="s">
        <v>606</v>
      </c>
      <c r="E117" s="104" t="s">
        <v>558</v>
      </c>
      <c r="F117" s="105">
        <v>59</v>
      </c>
      <c r="G117" s="104" t="s">
        <v>582</v>
      </c>
      <c r="H117" s="104">
        <v>76</v>
      </c>
      <c r="I117" s="122">
        <v>76</v>
      </c>
      <c r="J117" s="123" t="s">
        <v>583</v>
      </c>
      <c r="K117" s="124">
        <f t="shared" si="36"/>
        <v>17</v>
      </c>
      <c r="L117" s="125">
        <f t="shared" si="37"/>
        <v>0.28813559322033899</v>
      </c>
      <c r="M117" s="126" t="s">
        <v>557</v>
      </c>
      <c r="N117" s="127">
        <v>43032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8">
        <v>16</v>
      </c>
      <c r="B118" s="102">
        <v>41954</v>
      </c>
      <c r="C118" s="102"/>
      <c r="D118" s="103" t="s">
        <v>595</v>
      </c>
      <c r="E118" s="104" t="s">
        <v>558</v>
      </c>
      <c r="F118" s="105">
        <v>99</v>
      </c>
      <c r="G118" s="104" t="s">
        <v>582</v>
      </c>
      <c r="H118" s="104">
        <v>120</v>
      </c>
      <c r="I118" s="122">
        <v>120</v>
      </c>
      <c r="J118" s="123" t="s">
        <v>607</v>
      </c>
      <c r="K118" s="124">
        <f t="shared" si="36"/>
        <v>21</v>
      </c>
      <c r="L118" s="125">
        <f t="shared" si="37"/>
        <v>0.21212121212121213</v>
      </c>
      <c r="M118" s="126" t="s">
        <v>557</v>
      </c>
      <c r="N118" s="127">
        <v>41960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8">
        <v>17</v>
      </c>
      <c r="B119" s="102">
        <v>41956</v>
      </c>
      <c r="C119" s="102"/>
      <c r="D119" s="103" t="s">
        <v>608</v>
      </c>
      <c r="E119" s="104" t="s">
        <v>558</v>
      </c>
      <c r="F119" s="105">
        <v>22</v>
      </c>
      <c r="G119" s="104" t="s">
        <v>582</v>
      </c>
      <c r="H119" s="104">
        <v>33.549999999999997</v>
      </c>
      <c r="I119" s="122">
        <v>32</v>
      </c>
      <c r="J119" s="123" t="s">
        <v>609</v>
      </c>
      <c r="K119" s="124">
        <f t="shared" si="36"/>
        <v>11.549999999999997</v>
      </c>
      <c r="L119" s="125">
        <f t="shared" si="37"/>
        <v>0.52499999999999991</v>
      </c>
      <c r="M119" s="126" t="s">
        <v>557</v>
      </c>
      <c r="N119" s="127">
        <v>42188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8">
        <v>18</v>
      </c>
      <c r="B120" s="102">
        <v>41976</v>
      </c>
      <c r="C120" s="102"/>
      <c r="D120" s="103" t="s">
        <v>610</v>
      </c>
      <c r="E120" s="104" t="s">
        <v>558</v>
      </c>
      <c r="F120" s="105">
        <v>440</v>
      </c>
      <c r="G120" s="104" t="s">
        <v>582</v>
      </c>
      <c r="H120" s="104">
        <v>520</v>
      </c>
      <c r="I120" s="122">
        <v>520</v>
      </c>
      <c r="J120" s="123" t="s">
        <v>611</v>
      </c>
      <c r="K120" s="124">
        <f t="shared" si="36"/>
        <v>80</v>
      </c>
      <c r="L120" s="125">
        <f t="shared" si="37"/>
        <v>0.18181818181818182</v>
      </c>
      <c r="M120" s="126" t="s">
        <v>557</v>
      </c>
      <c r="N120" s="127">
        <v>42208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8">
        <v>19</v>
      </c>
      <c r="B121" s="102">
        <v>41976</v>
      </c>
      <c r="C121" s="102"/>
      <c r="D121" s="103" t="s">
        <v>612</v>
      </c>
      <c r="E121" s="104" t="s">
        <v>558</v>
      </c>
      <c r="F121" s="105">
        <v>360</v>
      </c>
      <c r="G121" s="104" t="s">
        <v>582</v>
      </c>
      <c r="H121" s="104">
        <v>427</v>
      </c>
      <c r="I121" s="122">
        <v>425</v>
      </c>
      <c r="J121" s="123" t="s">
        <v>613</v>
      </c>
      <c r="K121" s="124">
        <f t="shared" si="36"/>
        <v>67</v>
      </c>
      <c r="L121" s="125">
        <f t="shared" si="37"/>
        <v>0.18611111111111112</v>
      </c>
      <c r="M121" s="126" t="s">
        <v>557</v>
      </c>
      <c r="N121" s="127">
        <v>42058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8">
        <v>20</v>
      </c>
      <c r="B122" s="102">
        <v>42012</v>
      </c>
      <c r="C122" s="102"/>
      <c r="D122" s="103" t="s">
        <v>614</v>
      </c>
      <c r="E122" s="104" t="s">
        <v>558</v>
      </c>
      <c r="F122" s="105">
        <v>360</v>
      </c>
      <c r="G122" s="104" t="s">
        <v>582</v>
      </c>
      <c r="H122" s="104">
        <v>455</v>
      </c>
      <c r="I122" s="122">
        <v>420</v>
      </c>
      <c r="J122" s="123" t="s">
        <v>615</v>
      </c>
      <c r="K122" s="124">
        <f t="shared" si="36"/>
        <v>95</v>
      </c>
      <c r="L122" s="125">
        <f t="shared" si="37"/>
        <v>0.2638888888888889</v>
      </c>
      <c r="M122" s="126" t="s">
        <v>557</v>
      </c>
      <c r="N122" s="127">
        <v>42024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8">
        <v>21</v>
      </c>
      <c r="B123" s="102">
        <v>42012</v>
      </c>
      <c r="C123" s="102"/>
      <c r="D123" s="103" t="s">
        <v>616</v>
      </c>
      <c r="E123" s="104" t="s">
        <v>558</v>
      </c>
      <c r="F123" s="105">
        <v>130</v>
      </c>
      <c r="G123" s="104"/>
      <c r="H123" s="104">
        <v>175.5</v>
      </c>
      <c r="I123" s="122">
        <v>165</v>
      </c>
      <c r="J123" s="123" t="s">
        <v>617</v>
      </c>
      <c r="K123" s="124">
        <f t="shared" si="36"/>
        <v>45.5</v>
      </c>
      <c r="L123" s="125">
        <f t="shared" si="37"/>
        <v>0.35</v>
      </c>
      <c r="M123" s="126" t="s">
        <v>557</v>
      </c>
      <c r="N123" s="127">
        <v>43088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8">
        <v>22</v>
      </c>
      <c r="B124" s="102">
        <v>42040</v>
      </c>
      <c r="C124" s="102"/>
      <c r="D124" s="103" t="s">
        <v>377</v>
      </c>
      <c r="E124" s="104" t="s">
        <v>581</v>
      </c>
      <c r="F124" s="105">
        <v>98</v>
      </c>
      <c r="G124" s="104"/>
      <c r="H124" s="104">
        <v>120</v>
      </c>
      <c r="I124" s="122">
        <v>120</v>
      </c>
      <c r="J124" s="123" t="s">
        <v>583</v>
      </c>
      <c r="K124" s="124">
        <f t="shared" si="36"/>
        <v>22</v>
      </c>
      <c r="L124" s="125">
        <f t="shared" si="37"/>
        <v>0.22448979591836735</v>
      </c>
      <c r="M124" s="126" t="s">
        <v>557</v>
      </c>
      <c r="N124" s="127">
        <v>42753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8">
        <v>23</v>
      </c>
      <c r="B125" s="102">
        <v>42040</v>
      </c>
      <c r="C125" s="102"/>
      <c r="D125" s="103" t="s">
        <v>618</v>
      </c>
      <c r="E125" s="104" t="s">
        <v>581</v>
      </c>
      <c r="F125" s="105">
        <v>196</v>
      </c>
      <c r="G125" s="104"/>
      <c r="H125" s="104">
        <v>262</v>
      </c>
      <c r="I125" s="122">
        <v>255</v>
      </c>
      <c r="J125" s="123" t="s">
        <v>583</v>
      </c>
      <c r="K125" s="124">
        <f t="shared" si="36"/>
        <v>66</v>
      </c>
      <c r="L125" s="125">
        <f t="shared" si="37"/>
        <v>0.33673469387755101</v>
      </c>
      <c r="M125" s="126" t="s">
        <v>557</v>
      </c>
      <c r="N125" s="127">
        <v>42599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9">
        <v>24</v>
      </c>
      <c r="B126" s="106">
        <v>42067</v>
      </c>
      <c r="C126" s="106"/>
      <c r="D126" s="107" t="s">
        <v>376</v>
      </c>
      <c r="E126" s="108" t="s">
        <v>581</v>
      </c>
      <c r="F126" s="109">
        <v>235</v>
      </c>
      <c r="G126" s="109"/>
      <c r="H126" s="110">
        <v>77</v>
      </c>
      <c r="I126" s="128" t="s">
        <v>619</v>
      </c>
      <c r="J126" s="129" t="s">
        <v>620</v>
      </c>
      <c r="K126" s="130">
        <f t="shared" si="36"/>
        <v>-158</v>
      </c>
      <c r="L126" s="131">
        <f t="shared" si="37"/>
        <v>-0.67234042553191486</v>
      </c>
      <c r="M126" s="132" t="s">
        <v>621</v>
      </c>
      <c r="N126" s="133">
        <v>43522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8">
        <v>25</v>
      </c>
      <c r="B127" s="102">
        <v>42067</v>
      </c>
      <c r="C127" s="102"/>
      <c r="D127" s="103" t="s">
        <v>454</v>
      </c>
      <c r="E127" s="104" t="s">
        <v>581</v>
      </c>
      <c r="F127" s="105">
        <v>185</v>
      </c>
      <c r="G127" s="104"/>
      <c r="H127" s="104">
        <v>224</v>
      </c>
      <c r="I127" s="122" t="s">
        <v>622</v>
      </c>
      <c r="J127" s="123" t="s">
        <v>583</v>
      </c>
      <c r="K127" s="124">
        <f t="shared" si="36"/>
        <v>39</v>
      </c>
      <c r="L127" s="125">
        <f t="shared" si="37"/>
        <v>0.21081081081081082</v>
      </c>
      <c r="M127" s="126" t="s">
        <v>557</v>
      </c>
      <c r="N127" s="127">
        <v>42647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359">
        <v>26</v>
      </c>
      <c r="B128" s="111">
        <v>42090</v>
      </c>
      <c r="C128" s="111"/>
      <c r="D128" s="112" t="s">
        <v>623</v>
      </c>
      <c r="E128" s="113" t="s">
        <v>581</v>
      </c>
      <c r="F128" s="114">
        <v>49.5</v>
      </c>
      <c r="G128" s="115"/>
      <c r="H128" s="115">
        <v>15.85</v>
      </c>
      <c r="I128" s="115">
        <v>67</v>
      </c>
      <c r="J128" s="134" t="s">
        <v>624</v>
      </c>
      <c r="K128" s="115">
        <f t="shared" si="36"/>
        <v>-33.65</v>
      </c>
      <c r="L128" s="135">
        <f t="shared" si="37"/>
        <v>-0.67979797979797973</v>
      </c>
      <c r="M128" s="132" t="s">
        <v>621</v>
      </c>
      <c r="N128" s="136">
        <v>43627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8">
        <v>27</v>
      </c>
      <c r="B129" s="102">
        <v>42093</v>
      </c>
      <c r="C129" s="102"/>
      <c r="D129" s="103" t="s">
        <v>625</v>
      </c>
      <c r="E129" s="104" t="s">
        <v>581</v>
      </c>
      <c r="F129" s="105">
        <v>183.5</v>
      </c>
      <c r="G129" s="104"/>
      <c r="H129" s="104">
        <v>219</v>
      </c>
      <c r="I129" s="122">
        <v>218</v>
      </c>
      <c r="J129" s="123" t="s">
        <v>626</v>
      </c>
      <c r="K129" s="124">
        <f t="shared" si="36"/>
        <v>35.5</v>
      </c>
      <c r="L129" s="125">
        <f t="shared" si="37"/>
        <v>0.19346049046321526</v>
      </c>
      <c r="M129" s="126" t="s">
        <v>557</v>
      </c>
      <c r="N129" s="127">
        <v>42103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8">
        <v>28</v>
      </c>
      <c r="B130" s="102">
        <v>42114</v>
      </c>
      <c r="C130" s="102"/>
      <c r="D130" s="103" t="s">
        <v>627</v>
      </c>
      <c r="E130" s="104" t="s">
        <v>581</v>
      </c>
      <c r="F130" s="105">
        <f>(227+237)/2</f>
        <v>232</v>
      </c>
      <c r="G130" s="104"/>
      <c r="H130" s="104">
        <v>298</v>
      </c>
      <c r="I130" s="122">
        <v>298</v>
      </c>
      <c r="J130" s="123" t="s">
        <v>583</v>
      </c>
      <c r="K130" s="124">
        <f t="shared" si="36"/>
        <v>66</v>
      </c>
      <c r="L130" s="125">
        <f t="shared" si="37"/>
        <v>0.28448275862068967</v>
      </c>
      <c r="M130" s="126" t="s">
        <v>557</v>
      </c>
      <c r="N130" s="127">
        <v>42823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8">
        <v>29</v>
      </c>
      <c r="B131" s="102">
        <v>42128</v>
      </c>
      <c r="C131" s="102"/>
      <c r="D131" s="103" t="s">
        <v>628</v>
      </c>
      <c r="E131" s="104" t="s">
        <v>558</v>
      </c>
      <c r="F131" s="105">
        <v>385</v>
      </c>
      <c r="G131" s="104"/>
      <c r="H131" s="104">
        <f>212.5+331</f>
        <v>543.5</v>
      </c>
      <c r="I131" s="122">
        <v>510</v>
      </c>
      <c r="J131" s="123" t="s">
        <v>629</v>
      </c>
      <c r="K131" s="124">
        <f t="shared" si="36"/>
        <v>158.5</v>
      </c>
      <c r="L131" s="125">
        <f t="shared" si="37"/>
        <v>0.41168831168831171</v>
      </c>
      <c r="M131" s="126" t="s">
        <v>557</v>
      </c>
      <c r="N131" s="127">
        <v>42235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8">
        <v>30</v>
      </c>
      <c r="B132" s="102">
        <v>42128</v>
      </c>
      <c r="C132" s="102"/>
      <c r="D132" s="103" t="s">
        <v>630</v>
      </c>
      <c r="E132" s="104" t="s">
        <v>558</v>
      </c>
      <c r="F132" s="105">
        <v>115.5</v>
      </c>
      <c r="G132" s="104"/>
      <c r="H132" s="104">
        <v>146</v>
      </c>
      <c r="I132" s="122">
        <v>142</v>
      </c>
      <c r="J132" s="123" t="s">
        <v>631</v>
      </c>
      <c r="K132" s="124">
        <f t="shared" si="36"/>
        <v>30.5</v>
      </c>
      <c r="L132" s="125">
        <f t="shared" si="37"/>
        <v>0.26406926406926406</v>
      </c>
      <c r="M132" s="126" t="s">
        <v>557</v>
      </c>
      <c r="N132" s="127">
        <v>42202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8">
        <v>31</v>
      </c>
      <c r="B133" s="102">
        <v>42151</v>
      </c>
      <c r="C133" s="102"/>
      <c r="D133" s="103" t="s">
        <v>632</v>
      </c>
      <c r="E133" s="104" t="s">
        <v>558</v>
      </c>
      <c r="F133" s="105">
        <v>237.5</v>
      </c>
      <c r="G133" s="104"/>
      <c r="H133" s="104">
        <v>279.5</v>
      </c>
      <c r="I133" s="122">
        <v>278</v>
      </c>
      <c r="J133" s="123" t="s">
        <v>583</v>
      </c>
      <c r="K133" s="124">
        <f t="shared" si="36"/>
        <v>42</v>
      </c>
      <c r="L133" s="125">
        <f t="shared" si="37"/>
        <v>0.17684210526315788</v>
      </c>
      <c r="M133" s="126" t="s">
        <v>557</v>
      </c>
      <c r="N133" s="127">
        <v>42222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8">
        <v>32</v>
      </c>
      <c r="B134" s="102">
        <v>42174</v>
      </c>
      <c r="C134" s="102"/>
      <c r="D134" s="103" t="s">
        <v>602</v>
      </c>
      <c r="E134" s="104" t="s">
        <v>581</v>
      </c>
      <c r="F134" s="105">
        <v>340</v>
      </c>
      <c r="G134" s="104"/>
      <c r="H134" s="104">
        <v>448</v>
      </c>
      <c r="I134" s="122">
        <v>448</v>
      </c>
      <c r="J134" s="123" t="s">
        <v>583</v>
      </c>
      <c r="K134" s="124">
        <f t="shared" si="36"/>
        <v>108</v>
      </c>
      <c r="L134" s="125">
        <f t="shared" si="37"/>
        <v>0.31764705882352939</v>
      </c>
      <c r="M134" s="126" t="s">
        <v>557</v>
      </c>
      <c r="N134" s="127">
        <v>43018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8">
        <v>33</v>
      </c>
      <c r="B135" s="102">
        <v>42191</v>
      </c>
      <c r="C135" s="102"/>
      <c r="D135" s="103" t="s">
        <v>633</v>
      </c>
      <c r="E135" s="104" t="s">
        <v>581</v>
      </c>
      <c r="F135" s="105">
        <v>390</v>
      </c>
      <c r="G135" s="104"/>
      <c r="H135" s="104">
        <v>460</v>
      </c>
      <c r="I135" s="122">
        <v>460</v>
      </c>
      <c r="J135" s="123" t="s">
        <v>583</v>
      </c>
      <c r="K135" s="124">
        <f t="shared" ref="K135:K155" si="38">H135-F135</f>
        <v>70</v>
      </c>
      <c r="L135" s="125">
        <f t="shared" ref="L135:L155" si="39">K135/F135</f>
        <v>0.17948717948717949</v>
      </c>
      <c r="M135" s="126" t="s">
        <v>557</v>
      </c>
      <c r="N135" s="127">
        <v>42478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9">
        <v>34</v>
      </c>
      <c r="B136" s="106">
        <v>42195</v>
      </c>
      <c r="C136" s="106"/>
      <c r="D136" s="107" t="s">
        <v>634</v>
      </c>
      <c r="E136" s="108" t="s">
        <v>581</v>
      </c>
      <c r="F136" s="109">
        <v>122.5</v>
      </c>
      <c r="G136" s="109"/>
      <c r="H136" s="110">
        <v>61</v>
      </c>
      <c r="I136" s="128">
        <v>172</v>
      </c>
      <c r="J136" s="129" t="s">
        <v>635</v>
      </c>
      <c r="K136" s="130">
        <f t="shared" si="38"/>
        <v>-61.5</v>
      </c>
      <c r="L136" s="131">
        <f t="shared" si="39"/>
        <v>-0.50204081632653064</v>
      </c>
      <c r="M136" s="132" t="s">
        <v>621</v>
      </c>
      <c r="N136" s="133">
        <v>43333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8">
        <v>35</v>
      </c>
      <c r="B137" s="102">
        <v>42219</v>
      </c>
      <c r="C137" s="102"/>
      <c r="D137" s="103" t="s">
        <v>636</v>
      </c>
      <c r="E137" s="104" t="s">
        <v>581</v>
      </c>
      <c r="F137" s="105">
        <v>297.5</v>
      </c>
      <c r="G137" s="104"/>
      <c r="H137" s="104">
        <v>350</v>
      </c>
      <c r="I137" s="122">
        <v>360</v>
      </c>
      <c r="J137" s="123" t="s">
        <v>637</v>
      </c>
      <c r="K137" s="124">
        <f t="shared" si="38"/>
        <v>52.5</v>
      </c>
      <c r="L137" s="125">
        <f t="shared" si="39"/>
        <v>0.17647058823529413</v>
      </c>
      <c r="M137" s="126" t="s">
        <v>557</v>
      </c>
      <c r="N137" s="127">
        <v>42232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8">
        <v>36</v>
      </c>
      <c r="B138" s="102">
        <v>42219</v>
      </c>
      <c r="C138" s="102"/>
      <c r="D138" s="103" t="s">
        <v>638</v>
      </c>
      <c r="E138" s="104" t="s">
        <v>581</v>
      </c>
      <c r="F138" s="105">
        <v>115.5</v>
      </c>
      <c r="G138" s="104"/>
      <c r="H138" s="104">
        <v>149</v>
      </c>
      <c r="I138" s="122">
        <v>140</v>
      </c>
      <c r="J138" s="137" t="s">
        <v>639</v>
      </c>
      <c r="K138" s="124">
        <f t="shared" si="38"/>
        <v>33.5</v>
      </c>
      <c r="L138" s="125">
        <f t="shared" si="39"/>
        <v>0.29004329004329005</v>
      </c>
      <c r="M138" s="126" t="s">
        <v>557</v>
      </c>
      <c r="N138" s="127">
        <v>42740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8">
        <v>37</v>
      </c>
      <c r="B139" s="102">
        <v>42251</v>
      </c>
      <c r="C139" s="102"/>
      <c r="D139" s="103" t="s">
        <v>632</v>
      </c>
      <c r="E139" s="104" t="s">
        <v>581</v>
      </c>
      <c r="F139" s="105">
        <v>226</v>
      </c>
      <c r="G139" s="104"/>
      <c r="H139" s="104">
        <v>292</v>
      </c>
      <c r="I139" s="122">
        <v>292</v>
      </c>
      <c r="J139" s="123" t="s">
        <v>640</v>
      </c>
      <c r="K139" s="124">
        <f t="shared" si="38"/>
        <v>66</v>
      </c>
      <c r="L139" s="125">
        <f t="shared" si="39"/>
        <v>0.29203539823008851</v>
      </c>
      <c r="M139" s="126" t="s">
        <v>557</v>
      </c>
      <c r="N139" s="127">
        <v>42286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8">
        <v>38</v>
      </c>
      <c r="B140" s="102">
        <v>42254</v>
      </c>
      <c r="C140" s="102"/>
      <c r="D140" s="103" t="s">
        <v>627</v>
      </c>
      <c r="E140" s="104" t="s">
        <v>581</v>
      </c>
      <c r="F140" s="105">
        <v>232.5</v>
      </c>
      <c r="G140" s="104"/>
      <c r="H140" s="104">
        <v>312.5</v>
      </c>
      <c r="I140" s="122">
        <v>310</v>
      </c>
      <c r="J140" s="123" t="s">
        <v>583</v>
      </c>
      <c r="K140" s="124">
        <f t="shared" si="38"/>
        <v>80</v>
      </c>
      <c r="L140" s="125">
        <f t="shared" si="39"/>
        <v>0.34408602150537637</v>
      </c>
      <c r="M140" s="126" t="s">
        <v>557</v>
      </c>
      <c r="N140" s="127">
        <v>42823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8">
        <v>39</v>
      </c>
      <c r="B141" s="102">
        <v>42268</v>
      </c>
      <c r="C141" s="102"/>
      <c r="D141" s="103" t="s">
        <v>641</v>
      </c>
      <c r="E141" s="104" t="s">
        <v>581</v>
      </c>
      <c r="F141" s="105">
        <v>196.5</v>
      </c>
      <c r="G141" s="104"/>
      <c r="H141" s="104">
        <v>238</v>
      </c>
      <c r="I141" s="122">
        <v>238</v>
      </c>
      <c r="J141" s="123" t="s">
        <v>640</v>
      </c>
      <c r="K141" s="124">
        <f t="shared" si="38"/>
        <v>41.5</v>
      </c>
      <c r="L141" s="125">
        <f t="shared" si="39"/>
        <v>0.21119592875318066</v>
      </c>
      <c r="M141" s="126" t="s">
        <v>557</v>
      </c>
      <c r="N141" s="127">
        <v>42291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8">
        <v>40</v>
      </c>
      <c r="B142" s="102">
        <v>42271</v>
      </c>
      <c r="C142" s="102"/>
      <c r="D142" s="103" t="s">
        <v>580</v>
      </c>
      <c r="E142" s="104" t="s">
        <v>581</v>
      </c>
      <c r="F142" s="105">
        <v>65</v>
      </c>
      <c r="G142" s="104"/>
      <c r="H142" s="104">
        <v>82</v>
      </c>
      <c r="I142" s="122">
        <v>82</v>
      </c>
      <c r="J142" s="123" t="s">
        <v>640</v>
      </c>
      <c r="K142" s="124">
        <f t="shared" si="38"/>
        <v>17</v>
      </c>
      <c r="L142" s="125">
        <f t="shared" si="39"/>
        <v>0.26153846153846155</v>
      </c>
      <c r="M142" s="126" t="s">
        <v>557</v>
      </c>
      <c r="N142" s="127">
        <v>42578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8">
        <v>41</v>
      </c>
      <c r="B143" s="102">
        <v>42291</v>
      </c>
      <c r="C143" s="102"/>
      <c r="D143" s="103" t="s">
        <v>642</v>
      </c>
      <c r="E143" s="104" t="s">
        <v>581</v>
      </c>
      <c r="F143" s="105">
        <v>144</v>
      </c>
      <c r="G143" s="104"/>
      <c r="H143" s="104">
        <v>182.5</v>
      </c>
      <c r="I143" s="122">
        <v>181</v>
      </c>
      <c r="J143" s="123" t="s">
        <v>640</v>
      </c>
      <c r="K143" s="124">
        <f t="shared" si="38"/>
        <v>38.5</v>
      </c>
      <c r="L143" s="125">
        <f t="shared" si="39"/>
        <v>0.2673611111111111</v>
      </c>
      <c r="M143" s="126" t="s">
        <v>557</v>
      </c>
      <c r="N143" s="127">
        <v>42817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8">
        <v>42</v>
      </c>
      <c r="B144" s="102">
        <v>42291</v>
      </c>
      <c r="C144" s="102"/>
      <c r="D144" s="103" t="s">
        <v>643</v>
      </c>
      <c r="E144" s="104" t="s">
        <v>581</v>
      </c>
      <c r="F144" s="105">
        <v>264</v>
      </c>
      <c r="G144" s="104"/>
      <c r="H144" s="104">
        <v>311</v>
      </c>
      <c r="I144" s="122">
        <v>311</v>
      </c>
      <c r="J144" s="123" t="s">
        <v>640</v>
      </c>
      <c r="K144" s="124">
        <f t="shared" si="38"/>
        <v>47</v>
      </c>
      <c r="L144" s="125">
        <f t="shared" si="39"/>
        <v>0.17803030303030304</v>
      </c>
      <c r="M144" s="126" t="s">
        <v>557</v>
      </c>
      <c r="N144" s="127">
        <v>42604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8">
        <v>43</v>
      </c>
      <c r="B145" s="102">
        <v>42318</v>
      </c>
      <c r="C145" s="102"/>
      <c r="D145" s="103" t="s">
        <v>644</v>
      </c>
      <c r="E145" s="104" t="s">
        <v>558</v>
      </c>
      <c r="F145" s="105">
        <v>549.5</v>
      </c>
      <c r="G145" s="104"/>
      <c r="H145" s="104">
        <v>630</v>
      </c>
      <c r="I145" s="122">
        <v>630</v>
      </c>
      <c r="J145" s="123" t="s">
        <v>640</v>
      </c>
      <c r="K145" s="124">
        <f t="shared" si="38"/>
        <v>80.5</v>
      </c>
      <c r="L145" s="125">
        <f t="shared" si="39"/>
        <v>0.1464968152866242</v>
      </c>
      <c r="M145" s="126" t="s">
        <v>557</v>
      </c>
      <c r="N145" s="127">
        <v>42419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8">
        <v>44</v>
      </c>
      <c r="B146" s="102">
        <v>42342</v>
      </c>
      <c r="C146" s="102"/>
      <c r="D146" s="103" t="s">
        <v>645</v>
      </c>
      <c r="E146" s="104" t="s">
        <v>581</v>
      </c>
      <c r="F146" s="105">
        <v>1027.5</v>
      </c>
      <c r="G146" s="104"/>
      <c r="H146" s="104">
        <v>1315</v>
      </c>
      <c r="I146" s="122">
        <v>1250</v>
      </c>
      <c r="J146" s="123" t="s">
        <v>640</v>
      </c>
      <c r="K146" s="124">
        <f t="shared" si="38"/>
        <v>287.5</v>
      </c>
      <c r="L146" s="125">
        <f t="shared" si="39"/>
        <v>0.27980535279805352</v>
      </c>
      <c r="M146" s="126" t="s">
        <v>557</v>
      </c>
      <c r="N146" s="127">
        <v>43244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8">
        <v>45</v>
      </c>
      <c r="B147" s="102">
        <v>42367</v>
      </c>
      <c r="C147" s="102"/>
      <c r="D147" s="103" t="s">
        <v>646</v>
      </c>
      <c r="E147" s="104" t="s">
        <v>581</v>
      </c>
      <c r="F147" s="105">
        <v>465</v>
      </c>
      <c r="G147" s="104"/>
      <c r="H147" s="104">
        <v>540</v>
      </c>
      <c r="I147" s="122">
        <v>540</v>
      </c>
      <c r="J147" s="123" t="s">
        <v>640</v>
      </c>
      <c r="K147" s="124">
        <f t="shared" si="38"/>
        <v>75</v>
      </c>
      <c r="L147" s="125">
        <f t="shared" si="39"/>
        <v>0.16129032258064516</v>
      </c>
      <c r="M147" s="126" t="s">
        <v>557</v>
      </c>
      <c r="N147" s="127">
        <v>42530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8">
        <v>46</v>
      </c>
      <c r="B148" s="102">
        <v>42380</v>
      </c>
      <c r="C148" s="102"/>
      <c r="D148" s="103" t="s">
        <v>377</v>
      </c>
      <c r="E148" s="104" t="s">
        <v>558</v>
      </c>
      <c r="F148" s="105">
        <v>81</v>
      </c>
      <c r="G148" s="104"/>
      <c r="H148" s="104">
        <v>110</v>
      </c>
      <c r="I148" s="122">
        <v>110</v>
      </c>
      <c r="J148" s="123" t="s">
        <v>640</v>
      </c>
      <c r="K148" s="124">
        <f t="shared" si="38"/>
        <v>29</v>
      </c>
      <c r="L148" s="125">
        <f t="shared" si="39"/>
        <v>0.35802469135802467</v>
      </c>
      <c r="M148" s="126" t="s">
        <v>557</v>
      </c>
      <c r="N148" s="127">
        <v>42745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8">
        <v>47</v>
      </c>
      <c r="B149" s="102">
        <v>42382</v>
      </c>
      <c r="C149" s="102"/>
      <c r="D149" s="103" t="s">
        <v>647</v>
      </c>
      <c r="E149" s="104" t="s">
        <v>558</v>
      </c>
      <c r="F149" s="105">
        <v>417.5</v>
      </c>
      <c r="G149" s="104"/>
      <c r="H149" s="104">
        <v>547</v>
      </c>
      <c r="I149" s="122">
        <v>535</v>
      </c>
      <c r="J149" s="123" t="s">
        <v>640</v>
      </c>
      <c r="K149" s="124">
        <f t="shared" si="38"/>
        <v>129.5</v>
      </c>
      <c r="L149" s="125">
        <f t="shared" si="39"/>
        <v>0.31017964071856285</v>
      </c>
      <c r="M149" s="126" t="s">
        <v>557</v>
      </c>
      <c r="N149" s="127">
        <v>42578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8">
        <v>48</v>
      </c>
      <c r="B150" s="102">
        <v>42408</v>
      </c>
      <c r="C150" s="102"/>
      <c r="D150" s="103" t="s">
        <v>648</v>
      </c>
      <c r="E150" s="104" t="s">
        <v>581</v>
      </c>
      <c r="F150" s="105">
        <v>650</v>
      </c>
      <c r="G150" s="104"/>
      <c r="H150" s="104">
        <v>800</v>
      </c>
      <c r="I150" s="122">
        <v>800</v>
      </c>
      <c r="J150" s="123" t="s">
        <v>640</v>
      </c>
      <c r="K150" s="124">
        <f t="shared" si="38"/>
        <v>150</v>
      </c>
      <c r="L150" s="125">
        <f t="shared" si="39"/>
        <v>0.23076923076923078</v>
      </c>
      <c r="M150" s="126" t="s">
        <v>557</v>
      </c>
      <c r="N150" s="127">
        <v>43154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8">
        <v>49</v>
      </c>
      <c r="B151" s="102">
        <v>42433</v>
      </c>
      <c r="C151" s="102"/>
      <c r="D151" s="103" t="s">
        <v>194</v>
      </c>
      <c r="E151" s="104" t="s">
        <v>581</v>
      </c>
      <c r="F151" s="105">
        <v>437.5</v>
      </c>
      <c r="G151" s="104"/>
      <c r="H151" s="104">
        <v>504.5</v>
      </c>
      <c r="I151" s="122">
        <v>522</v>
      </c>
      <c r="J151" s="123" t="s">
        <v>649</v>
      </c>
      <c r="K151" s="124">
        <f t="shared" si="38"/>
        <v>67</v>
      </c>
      <c r="L151" s="125">
        <f t="shared" si="39"/>
        <v>0.15314285714285714</v>
      </c>
      <c r="M151" s="126" t="s">
        <v>557</v>
      </c>
      <c r="N151" s="127">
        <v>42480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8">
        <v>50</v>
      </c>
      <c r="B152" s="102">
        <v>42438</v>
      </c>
      <c r="C152" s="102"/>
      <c r="D152" s="103" t="s">
        <v>650</v>
      </c>
      <c r="E152" s="104" t="s">
        <v>581</v>
      </c>
      <c r="F152" s="105">
        <v>189.5</v>
      </c>
      <c r="G152" s="104"/>
      <c r="H152" s="104">
        <v>218</v>
      </c>
      <c r="I152" s="122">
        <v>218</v>
      </c>
      <c r="J152" s="123" t="s">
        <v>640</v>
      </c>
      <c r="K152" s="124">
        <f t="shared" si="38"/>
        <v>28.5</v>
      </c>
      <c r="L152" s="125">
        <f t="shared" si="39"/>
        <v>0.15039577836411611</v>
      </c>
      <c r="M152" s="126" t="s">
        <v>557</v>
      </c>
      <c r="N152" s="127">
        <v>43034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359">
        <v>51</v>
      </c>
      <c r="B153" s="111">
        <v>42471</v>
      </c>
      <c r="C153" s="111"/>
      <c r="D153" s="112" t="s">
        <v>651</v>
      </c>
      <c r="E153" s="113" t="s">
        <v>581</v>
      </c>
      <c r="F153" s="114">
        <v>36.5</v>
      </c>
      <c r="G153" s="115"/>
      <c r="H153" s="115">
        <v>15.85</v>
      </c>
      <c r="I153" s="115">
        <v>60</v>
      </c>
      <c r="J153" s="134" t="s">
        <v>652</v>
      </c>
      <c r="K153" s="130">
        <f t="shared" si="38"/>
        <v>-20.65</v>
      </c>
      <c r="L153" s="164">
        <f t="shared" si="39"/>
        <v>-0.5657534246575342</v>
      </c>
      <c r="M153" s="132" t="s">
        <v>621</v>
      </c>
      <c r="N153" s="165">
        <v>43627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8">
        <v>52</v>
      </c>
      <c r="B154" s="102">
        <v>42472</v>
      </c>
      <c r="C154" s="102"/>
      <c r="D154" s="103" t="s">
        <v>653</v>
      </c>
      <c r="E154" s="104" t="s">
        <v>581</v>
      </c>
      <c r="F154" s="105">
        <v>93</v>
      </c>
      <c r="G154" s="104"/>
      <c r="H154" s="104">
        <v>149</v>
      </c>
      <c r="I154" s="122">
        <v>140</v>
      </c>
      <c r="J154" s="137" t="s">
        <v>654</v>
      </c>
      <c r="K154" s="124">
        <f t="shared" si="38"/>
        <v>56</v>
      </c>
      <c r="L154" s="125">
        <f t="shared" si="39"/>
        <v>0.60215053763440862</v>
      </c>
      <c r="M154" s="126" t="s">
        <v>557</v>
      </c>
      <c r="N154" s="127">
        <v>42740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8">
        <v>53</v>
      </c>
      <c r="B155" s="102">
        <v>42472</v>
      </c>
      <c r="C155" s="102"/>
      <c r="D155" s="103" t="s">
        <v>655</v>
      </c>
      <c r="E155" s="104" t="s">
        <v>581</v>
      </c>
      <c r="F155" s="105">
        <v>130</v>
      </c>
      <c r="G155" s="104"/>
      <c r="H155" s="104">
        <v>150</v>
      </c>
      <c r="I155" s="122" t="s">
        <v>656</v>
      </c>
      <c r="J155" s="123" t="s">
        <v>640</v>
      </c>
      <c r="K155" s="124">
        <f t="shared" si="38"/>
        <v>20</v>
      </c>
      <c r="L155" s="125">
        <f t="shared" si="39"/>
        <v>0.15384615384615385</v>
      </c>
      <c r="M155" s="126" t="s">
        <v>557</v>
      </c>
      <c r="N155" s="127">
        <v>42564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8">
        <v>54</v>
      </c>
      <c r="B156" s="102">
        <v>42473</v>
      </c>
      <c r="C156" s="102"/>
      <c r="D156" s="103" t="s">
        <v>345</v>
      </c>
      <c r="E156" s="104" t="s">
        <v>581</v>
      </c>
      <c r="F156" s="105">
        <v>196</v>
      </c>
      <c r="G156" s="104"/>
      <c r="H156" s="104">
        <v>299</v>
      </c>
      <c r="I156" s="122">
        <v>299</v>
      </c>
      <c r="J156" s="123" t="s">
        <v>640</v>
      </c>
      <c r="K156" s="124">
        <v>103</v>
      </c>
      <c r="L156" s="125">
        <v>0.52551020408163296</v>
      </c>
      <c r="M156" s="126" t="s">
        <v>557</v>
      </c>
      <c r="N156" s="127">
        <v>42620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8">
        <v>55</v>
      </c>
      <c r="B157" s="102">
        <v>42473</v>
      </c>
      <c r="C157" s="102"/>
      <c r="D157" s="103" t="s">
        <v>714</v>
      </c>
      <c r="E157" s="104" t="s">
        <v>581</v>
      </c>
      <c r="F157" s="105">
        <v>88</v>
      </c>
      <c r="G157" s="104"/>
      <c r="H157" s="104">
        <v>103</v>
      </c>
      <c r="I157" s="122">
        <v>103</v>
      </c>
      <c r="J157" s="123" t="s">
        <v>640</v>
      </c>
      <c r="K157" s="124">
        <v>15</v>
      </c>
      <c r="L157" s="125">
        <v>0.170454545454545</v>
      </c>
      <c r="M157" s="126" t="s">
        <v>557</v>
      </c>
      <c r="N157" s="127">
        <v>42530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8">
        <v>56</v>
      </c>
      <c r="B158" s="102">
        <v>42492</v>
      </c>
      <c r="C158" s="102"/>
      <c r="D158" s="103" t="s">
        <v>657</v>
      </c>
      <c r="E158" s="104" t="s">
        <v>581</v>
      </c>
      <c r="F158" s="105">
        <v>127.5</v>
      </c>
      <c r="G158" s="104"/>
      <c r="H158" s="104">
        <v>148</v>
      </c>
      <c r="I158" s="122" t="s">
        <v>658</v>
      </c>
      <c r="J158" s="123" t="s">
        <v>640</v>
      </c>
      <c r="K158" s="124">
        <f>H158-F158</f>
        <v>20.5</v>
      </c>
      <c r="L158" s="125">
        <f>K158/F158</f>
        <v>0.16078431372549021</v>
      </c>
      <c r="M158" s="126" t="s">
        <v>557</v>
      </c>
      <c r="N158" s="127">
        <v>42564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8">
        <v>57</v>
      </c>
      <c r="B159" s="102">
        <v>42493</v>
      </c>
      <c r="C159" s="102"/>
      <c r="D159" s="103" t="s">
        <v>659</v>
      </c>
      <c r="E159" s="104" t="s">
        <v>581</v>
      </c>
      <c r="F159" s="105">
        <v>675</v>
      </c>
      <c r="G159" s="104"/>
      <c r="H159" s="104">
        <v>815</v>
      </c>
      <c r="I159" s="122" t="s">
        <v>660</v>
      </c>
      <c r="J159" s="123" t="s">
        <v>640</v>
      </c>
      <c r="K159" s="124">
        <f>H159-F159</f>
        <v>140</v>
      </c>
      <c r="L159" s="125">
        <f>K159/F159</f>
        <v>0.2074074074074074</v>
      </c>
      <c r="M159" s="126" t="s">
        <v>557</v>
      </c>
      <c r="N159" s="127">
        <v>43154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9">
        <v>58</v>
      </c>
      <c r="B160" s="106">
        <v>42522</v>
      </c>
      <c r="C160" s="106"/>
      <c r="D160" s="107" t="s">
        <v>715</v>
      </c>
      <c r="E160" s="108" t="s">
        <v>581</v>
      </c>
      <c r="F160" s="109">
        <v>500</v>
      </c>
      <c r="G160" s="109"/>
      <c r="H160" s="110">
        <v>232.5</v>
      </c>
      <c r="I160" s="128" t="s">
        <v>716</v>
      </c>
      <c r="J160" s="129" t="s">
        <v>717</v>
      </c>
      <c r="K160" s="130">
        <f>H160-F160</f>
        <v>-267.5</v>
      </c>
      <c r="L160" s="131">
        <f>K160/F160</f>
        <v>-0.53500000000000003</v>
      </c>
      <c r="M160" s="132" t="s">
        <v>621</v>
      </c>
      <c r="N160" s="133">
        <v>43735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8">
        <v>59</v>
      </c>
      <c r="B161" s="102">
        <v>42527</v>
      </c>
      <c r="C161" s="102"/>
      <c r="D161" s="103" t="s">
        <v>661</v>
      </c>
      <c r="E161" s="104" t="s">
        <v>581</v>
      </c>
      <c r="F161" s="105">
        <v>110</v>
      </c>
      <c r="G161" s="104"/>
      <c r="H161" s="104">
        <v>126.5</v>
      </c>
      <c r="I161" s="122">
        <v>125</v>
      </c>
      <c r="J161" s="123" t="s">
        <v>590</v>
      </c>
      <c r="K161" s="124">
        <f>H161-F161</f>
        <v>16.5</v>
      </c>
      <c r="L161" s="125">
        <f>K161/F161</f>
        <v>0.15</v>
      </c>
      <c r="M161" s="126" t="s">
        <v>557</v>
      </c>
      <c r="N161" s="127">
        <v>42552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8">
        <v>60</v>
      </c>
      <c r="B162" s="102">
        <v>42538</v>
      </c>
      <c r="C162" s="102"/>
      <c r="D162" s="103" t="s">
        <v>662</v>
      </c>
      <c r="E162" s="104" t="s">
        <v>581</v>
      </c>
      <c r="F162" s="105">
        <v>44</v>
      </c>
      <c r="G162" s="104"/>
      <c r="H162" s="104">
        <v>69.5</v>
      </c>
      <c r="I162" s="122">
        <v>69.5</v>
      </c>
      <c r="J162" s="123" t="s">
        <v>663</v>
      </c>
      <c r="K162" s="124">
        <f>H162-F162</f>
        <v>25.5</v>
      </c>
      <c r="L162" s="125">
        <f>K162/F162</f>
        <v>0.57954545454545459</v>
      </c>
      <c r="M162" s="126" t="s">
        <v>557</v>
      </c>
      <c r="N162" s="127">
        <v>42977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8">
        <v>61</v>
      </c>
      <c r="B163" s="102">
        <v>42549</v>
      </c>
      <c r="C163" s="102"/>
      <c r="D163" s="144" t="s">
        <v>718</v>
      </c>
      <c r="E163" s="104" t="s">
        <v>581</v>
      </c>
      <c r="F163" s="105">
        <v>262.5</v>
      </c>
      <c r="G163" s="104"/>
      <c r="H163" s="104">
        <v>340</v>
      </c>
      <c r="I163" s="122">
        <v>333</v>
      </c>
      <c r="J163" s="123" t="s">
        <v>719</v>
      </c>
      <c r="K163" s="124">
        <v>77.5</v>
      </c>
      <c r="L163" s="125">
        <v>0.29523809523809502</v>
      </c>
      <c r="M163" s="126" t="s">
        <v>557</v>
      </c>
      <c r="N163" s="127">
        <v>43017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8">
        <v>62</v>
      </c>
      <c r="B164" s="102">
        <v>42549</v>
      </c>
      <c r="C164" s="102"/>
      <c r="D164" s="144" t="s">
        <v>720</v>
      </c>
      <c r="E164" s="104" t="s">
        <v>581</v>
      </c>
      <c r="F164" s="105">
        <v>840</v>
      </c>
      <c r="G164" s="104"/>
      <c r="H164" s="104">
        <v>1230</v>
      </c>
      <c r="I164" s="122">
        <v>1230</v>
      </c>
      <c r="J164" s="123" t="s">
        <v>640</v>
      </c>
      <c r="K164" s="124">
        <v>390</v>
      </c>
      <c r="L164" s="125">
        <v>0.46428571428571402</v>
      </c>
      <c r="M164" s="126" t="s">
        <v>557</v>
      </c>
      <c r="N164" s="127">
        <v>42649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60">
        <v>63</v>
      </c>
      <c r="B165" s="139">
        <v>42556</v>
      </c>
      <c r="C165" s="139"/>
      <c r="D165" s="140" t="s">
        <v>664</v>
      </c>
      <c r="E165" s="141" t="s">
        <v>581</v>
      </c>
      <c r="F165" s="142">
        <v>395</v>
      </c>
      <c r="G165" s="143"/>
      <c r="H165" s="143">
        <f>(468.5+342.5)/2</f>
        <v>405.5</v>
      </c>
      <c r="I165" s="143">
        <v>510</v>
      </c>
      <c r="J165" s="166" t="s">
        <v>665</v>
      </c>
      <c r="K165" s="167">
        <f t="shared" ref="K165:K171" si="40">H165-F165</f>
        <v>10.5</v>
      </c>
      <c r="L165" s="168">
        <f t="shared" ref="L165:L171" si="41">K165/F165</f>
        <v>2.6582278481012658E-2</v>
      </c>
      <c r="M165" s="169" t="s">
        <v>666</v>
      </c>
      <c r="N165" s="170">
        <v>43606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9">
        <v>64</v>
      </c>
      <c r="B166" s="106">
        <v>42584</v>
      </c>
      <c r="C166" s="106"/>
      <c r="D166" s="107" t="s">
        <v>667</v>
      </c>
      <c r="E166" s="108" t="s">
        <v>558</v>
      </c>
      <c r="F166" s="109">
        <f>169.5-12.8</f>
        <v>156.69999999999999</v>
      </c>
      <c r="G166" s="109"/>
      <c r="H166" s="110">
        <v>77</v>
      </c>
      <c r="I166" s="128" t="s">
        <v>668</v>
      </c>
      <c r="J166" s="379" t="s">
        <v>798</v>
      </c>
      <c r="K166" s="130">
        <f t="shared" si="40"/>
        <v>-79.699999999999989</v>
      </c>
      <c r="L166" s="131">
        <f t="shared" si="41"/>
        <v>-0.50861518825781749</v>
      </c>
      <c r="M166" s="132" t="s">
        <v>621</v>
      </c>
      <c r="N166" s="133">
        <v>43522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9">
        <v>65</v>
      </c>
      <c r="B167" s="106">
        <v>42586</v>
      </c>
      <c r="C167" s="106"/>
      <c r="D167" s="107" t="s">
        <v>669</v>
      </c>
      <c r="E167" s="108" t="s">
        <v>581</v>
      </c>
      <c r="F167" s="109">
        <v>400</v>
      </c>
      <c r="G167" s="109"/>
      <c r="H167" s="110">
        <v>305</v>
      </c>
      <c r="I167" s="128">
        <v>475</v>
      </c>
      <c r="J167" s="129" t="s">
        <v>670</v>
      </c>
      <c r="K167" s="130">
        <f t="shared" si="40"/>
        <v>-95</v>
      </c>
      <c r="L167" s="131">
        <f t="shared" si="41"/>
        <v>-0.23749999999999999</v>
      </c>
      <c r="M167" s="132" t="s">
        <v>621</v>
      </c>
      <c r="N167" s="133">
        <v>43606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8">
        <v>66</v>
      </c>
      <c r="B168" s="102">
        <v>42593</v>
      </c>
      <c r="C168" s="102"/>
      <c r="D168" s="103" t="s">
        <v>671</v>
      </c>
      <c r="E168" s="104" t="s">
        <v>581</v>
      </c>
      <c r="F168" s="105">
        <v>86.5</v>
      </c>
      <c r="G168" s="104"/>
      <c r="H168" s="104">
        <v>130</v>
      </c>
      <c r="I168" s="122">
        <v>130</v>
      </c>
      <c r="J168" s="137" t="s">
        <v>672</v>
      </c>
      <c r="K168" s="124">
        <f t="shared" si="40"/>
        <v>43.5</v>
      </c>
      <c r="L168" s="125">
        <f t="shared" si="41"/>
        <v>0.50289017341040465</v>
      </c>
      <c r="M168" s="126" t="s">
        <v>557</v>
      </c>
      <c r="N168" s="127">
        <v>43091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9">
        <v>67</v>
      </c>
      <c r="B169" s="106">
        <v>42600</v>
      </c>
      <c r="C169" s="106"/>
      <c r="D169" s="107" t="s">
        <v>368</v>
      </c>
      <c r="E169" s="108" t="s">
        <v>581</v>
      </c>
      <c r="F169" s="109">
        <v>133.5</v>
      </c>
      <c r="G169" s="109"/>
      <c r="H169" s="110">
        <v>126.5</v>
      </c>
      <c r="I169" s="128">
        <v>178</v>
      </c>
      <c r="J169" s="129" t="s">
        <v>673</v>
      </c>
      <c r="K169" s="130">
        <f t="shared" si="40"/>
        <v>-7</v>
      </c>
      <c r="L169" s="131">
        <f t="shared" si="41"/>
        <v>-5.2434456928838954E-2</v>
      </c>
      <c r="M169" s="132" t="s">
        <v>621</v>
      </c>
      <c r="N169" s="133">
        <v>42615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8">
        <v>68</v>
      </c>
      <c r="B170" s="102">
        <v>42613</v>
      </c>
      <c r="C170" s="102"/>
      <c r="D170" s="103" t="s">
        <v>674</v>
      </c>
      <c r="E170" s="104" t="s">
        <v>581</v>
      </c>
      <c r="F170" s="105">
        <v>560</v>
      </c>
      <c r="G170" s="104"/>
      <c r="H170" s="104">
        <v>725</v>
      </c>
      <c r="I170" s="122">
        <v>725</v>
      </c>
      <c r="J170" s="123" t="s">
        <v>583</v>
      </c>
      <c r="K170" s="124">
        <f t="shared" si="40"/>
        <v>165</v>
      </c>
      <c r="L170" s="125">
        <f t="shared" si="41"/>
        <v>0.29464285714285715</v>
      </c>
      <c r="M170" s="126" t="s">
        <v>557</v>
      </c>
      <c r="N170" s="127">
        <v>42456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8">
        <v>69</v>
      </c>
      <c r="B171" s="102">
        <v>42614</v>
      </c>
      <c r="C171" s="102"/>
      <c r="D171" s="103" t="s">
        <v>675</v>
      </c>
      <c r="E171" s="104" t="s">
        <v>581</v>
      </c>
      <c r="F171" s="105">
        <v>160.5</v>
      </c>
      <c r="G171" s="104"/>
      <c r="H171" s="104">
        <v>210</v>
      </c>
      <c r="I171" s="122">
        <v>210</v>
      </c>
      <c r="J171" s="123" t="s">
        <v>583</v>
      </c>
      <c r="K171" s="124">
        <f t="shared" si="40"/>
        <v>49.5</v>
      </c>
      <c r="L171" s="125">
        <f t="shared" si="41"/>
        <v>0.30841121495327101</v>
      </c>
      <c r="M171" s="126" t="s">
        <v>557</v>
      </c>
      <c r="N171" s="127">
        <v>42871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8">
        <v>70</v>
      </c>
      <c r="B172" s="102">
        <v>42646</v>
      </c>
      <c r="C172" s="102"/>
      <c r="D172" s="144" t="s">
        <v>391</v>
      </c>
      <c r="E172" s="104" t="s">
        <v>581</v>
      </c>
      <c r="F172" s="105">
        <v>430</v>
      </c>
      <c r="G172" s="104"/>
      <c r="H172" s="104">
        <v>596</v>
      </c>
      <c r="I172" s="122">
        <v>575</v>
      </c>
      <c r="J172" s="123" t="s">
        <v>721</v>
      </c>
      <c r="K172" s="124">
        <v>166</v>
      </c>
      <c r="L172" s="125">
        <v>0.38604651162790699</v>
      </c>
      <c r="M172" s="126" t="s">
        <v>557</v>
      </c>
      <c r="N172" s="127">
        <v>42769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8">
        <v>71</v>
      </c>
      <c r="B173" s="102">
        <v>42657</v>
      </c>
      <c r="C173" s="102"/>
      <c r="D173" s="103" t="s">
        <v>676</v>
      </c>
      <c r="E173" s="104" t="s">
        <v>581</v>
      </c>
      <c r="F173" s="105">
        <v>280</v>
      </c>
      <c r="G173" s="104"/>
      <c r="H173" s="104">
        <v>345</v>
      </c>
      <c r="I173" s="122">
        <v>345</v>
      </c>
      <c r="J173" s="123" t="s">
        <v>583</v>
      </c>
      <c r="K173" s="124">
        <f t="shared" ref="K173:K178" si="42">H173-F173</f>
        <v>65</v>
      </c>
      <c r="L173" s="125">
        <f>K173/F173</f>
        <v>0.23214285714285715</v>
      </c>
      <c r="M173" s="126" t="s">
        <v>557</v>
      </c>
      <c r="N173" s="127">
        <v>42814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8">
        <v>72</v>
      </c>
      <c r="B174" s="102">
        <v>42657</v>
      </c>
      <c r="C174" s="102"/>
      <c r="D174" s="103" t="s">
        <v>677</v>
      </c>
      <c r="E174" s="104" t="s">
        <v>581</v>
      </c>
      <c r="F174" s="105">
        <v>245</v>
      </c>
      <c r="G174" s="104"/>
      <c r="H174" s="104">
        <v>325.5</v>
      </c>
      <c r="I174" s="122">
        <v>330</v>
      </c>
      <c r="J174" s="123" t="s">
        <v>678</v>
      </c>
      <c r="K174" s="124">
        <f t="shared" si="42"/>
        <v>80.5</v>
      </c>
      <c r="L174" s="125">
        <f>K174/F174</f>
        <v>0.32857142857142857</v>
      </c>
      <c r="M174" s="126" t="s">
        <v>557</v>
      </c>
      <c r="N174" s="127">
        <v>42769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8">
        <v>73</v>
      </c>
      <c r="B175" s="102">
        <v>42660</v>
      </c>
      <c r="C175" s="102"/>
      <c r="D175" s="103" t="s">
        <v>341</v>
      </c>
      <c r="E175" s="104" t="s">
        <v>581</v>
      </c>
      <c r="F175" s="105">
        <v>125</v>
      </c>
      <c r="G175" s="104"/>
      <c r="H175" s="104">
        <v>160</v>
      </c>
      <c r="I175" s="122">
        <v>160</v>
      </c>
      <c r="J175" s="123" t="s">
        <v>640</v>
      </c>
      <c r="K175" s="124">
        <f t="shared" si="42"/>
        <v>35</v>
      </c>
      <c r="L175" s="125">
        <v>0.28000000000000003</v>
      </c>
      <c r="M175" s="126" t="s">
        <v>557</v>
      </c>
      <c r="N175" s="127">
        <v>42803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8">
        <v>74</v>
      </c>
      <c r="B176" s="102">
        <v>42660</v>
      </c>
      <c r="C176" s="102"/>
      <c r="D176" s="103" t="s">
        <v>456</v>
      </c>
      <c r="E176" s="104" t="s">
        <v>581</v>
      </c>
      <c r="F176" s="105">
        <v>114</v>
      </c>
      <c r="G176" s="104"/>
      <c r="H176" s="104">
        <v>145</v>
      </c>
      <c r="I176" s="122">
        <v>145</v>
      </c>
      <c r="J176" s="123" t="s">
        <v>640</v>
      </c>
      <c r="K176" s="124">
        <f t="shared" si="42"/>
        <v>31</v>
      </c>
      <c r="L176" s="125">
        <f>K176/F176</f>
        <v>0.27192982456140352</v>
      </c>
      <c r="M176" s="126" t="s">
        <v>557</v>
      </c>
      <c r="N176" s="127">
        <v>42859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8">
        <v>75</v>
      </c>
      <c r="B177" s="102">
        <v>42660</v>
      </c>
      <c r="C177" s="102"/>
      <c r="D177" s="103" t="s">
        <v>679</v>
      </c>
      <c r="E177" s="104" t="s">
        <v>581</v>
      </c>
      <c r="F177" s="105">
        <v>212</v>
      </c>
      <c r="G177" s="104"/>
      <c r="H177" s="104">
        <v>280</v>
      </c>
      <c r="I177" s="122">
        <v>276</v>
      </c>
      <c r="J177" s="123" t="s">
        <v>680</v>
      </c>
      <c r="K177" s="124">
        <f t="shared" si="42"/>
        <v>68</v>
      </c>
      <c r="L177" s="125">
        <f>K177/F177</f>
        <v>0.32075471698113206</v>
      </c>
      <c r="M177" s="126" t="s">
        <v>557</v>
      </c>
      <c r="N177" s="127">
        <v>42858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8">
        <v>76</v>
      </c>
      <c r="B178" s="102">
        <v>42678</v>
      </c>
      <c r="C178" s="102"/>
      <c r="D178" s="103" t="s">
        <v>149</v>
      </c>
      <c r="E178" s="104" t="s">
        <v>581</v>
      </c>
      <c r="F178" s="105">
        <v>155</v>
      </c>
      <c r="G178" s="104"/>
      <c r="H178" s="104">
        <v>210</v>
      </c>
      <c r="I178" s="122">
        <v>210</v>
      </c>
      <c r="J178" s="123" t="s">
        <v>681</v>
      </c>
      <c r="K178" s="124">
        <f t="shared" si="42"/>
        <v>55</v>
      </c>
      <c r="L178" s="125">
        <f>K178/F178</f>
        <v>0.35483870967741937</v>
      </c>
      <c r="M178" s="126" t="s">
        <v>557</v>
      </c>
      <c r="N178" s="127">
        <v>42944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9">
        <v>77</v>
      </c>
      <c r="B179" s="106">
        <v>42710</v>
      </c>
      <c r="C179" s="106"/>
      <c r="D179" s="107" t="s">
        <v>722</v>
      </c>
      <c r="E179" s="108" t="s">
        <v>581</v>
      </c>
      <c r="F179" s="109">
        <v>150.5</v>
      </c>
      <c r="G179" s="109"/>
      <c r="H179" s="110">
        <v>72.5</v>
      </c>
      <c r="I179" s="128">
        <v>174</v>
      </c>
      <c r="J179" s="129" t="s">
        <v>723</v>
      </c>
      <c r="K179" s="130">
        <v>-78</v>
      </c>
      <c r="L179" s="131">
        <v>-0.51827242524916906</v>
      </c>
      <c r="M179" s="132" t="s">
        <v>621</v>
      </c>
      <c r="N179" s="133">
        <v>43333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8">
        <v>78</v>
      </c>
      <c r="B180" s="102">
        <v>42712</v>
      </c>
      <c r="C180" s="102"/>
      <c r="D180" s="103" t="s">
        <v>123</v>
      </c>
      <c r="E180" s="104" t="s">
        <v>581</v>
      </c>
      <c r="F180" s="105">
        <v>380</v>
      </c>
      <c r="G180" s="104"/>
      <c r="H180" s="104">
        <v>478</v>
      </c>
      <c r="I180" s="122">
        <v>468</v>
      </c>
      <c r="J180" s="123" t="s">
        <v>640</v>
      </c>
      <c r="K180" s="124">
        <f>H180-F180</f>
        <v>98</v>
      </c>
      <c r="L180" s="125">
        <f>K180/F180</f>
        <v>0.25789473684210529</v>
      </c>
      <c r="M180" s="126" t="s">
        <v>557</v>
      </c>
      <c r="N180" s="127">
        <v>43025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8">
        <v>79</v>
      </c>
      <c r="B181" s="102">
        <v>42734</v>
      </c>
      <c r="C181" s="102"/>
      <c r="D181" s="103" t="s">
        <v>245</v>
      </c>
      <c r="E181" s="104" t="s">
        <v>581</v>
      </c>
      <c r="F181" s="105">
        <v>305</v>
      </c>
      <c r="G181" s="104"/>
      <c r="H181" s="104">
        <v>375</v>
      </c>
      <c r="I181" s="122">
        <v>375</v>
      </c>
      <c r="J181" s="123" t="s">
        <v>640</v>
      </c>
      <c r="K181" s="124">
        <f>H181-F181</f>
        <v>70</v>
      </c>
      <c r="L181" s="125">
        <f>K181/F181</f>
        <v>0.22950819672131148</v>
      </c>
      <c r="M181" s="126" t="s">
        <v>557</v>
      </c>
      <c r="N181" s="127">
        <v>42768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8">
        <v>80</v>
      </c>
      <c r="B182" s="102">
        <v>42739</v>
      </c>
      <c r="C182" s="102"/>
      <c r="D182" s="103" t="s">
        <v>343</v>
      </c>
      <c r="E182" s="104" t="s">
        <v>581</v>
      </c>
      <c r="F182" s="105">
        <v>99.5</v>
      </c>
      <c r="G182" s="104"/>
      <c r="H182" s="104">
        <v>158</v>
      </c>
      <c r="I182" s="122">
        <v>158</v>
      </c>
      <c r="J182" s="123" t="s">
        <v>640</v>
      </c>
      <c r="K182" s="124">
        <f>H182-F182</f>
        <v>58.5</v>
      </c>
      <c r="L182" s="125">
        <f>K182/F182</f>
        <v>0.5879396984924623</v>
      </c>
      <c r="M182" s="126" t="s">
        <v>557</v>
      </c>
      <c r="N182" s="127">
        <v>42898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8">
        <v>81</v>
      </c>
      <c r="B183" s="102">
        <v>42739</v>
      </c>
      <c r="C183" s="102"/>
      <c r="D183" s="103" t="s">
        <v>343</v>
      </c>
      <c r="E183" s="104" t="s">
        <v>581</v>
      </c>
      <c r="F183" s="105">
        <v>99.5</v>
      </c>
      <c r="G183" s="104"/>
      <c r="H183" s="104">
        <v>158</v>
      </c>
      <c r="I183" s="122">
        <v>158</v>
      </c>
      <c r="J183" s="123" t="s">
        <v>640</v>
      </c>
      <c r="K183" s="124">
        <v>58.5</v>
      </c>
      <c r="L183" s="125">
        <v>0.58793969849246197</v>
      </c>
      <c r="M183" s="126" t="s">
        <v>557</v>
      </c>
      <c r="N183" s="127">
        <v>42898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8">
        <v>82</v>
      </c>
      <c r="B184" s="102">
        <v>42786</v>
      </c>
      <c r="C184" s="102"/>
      <c r="D184" s="103" t="s">
        <v>166</v>
      </c>
      <c r="E184" s="104" t="s">
        <v>581</v>
      </c>
      <c r="F184" s="105">
        <v>140.5</v>
      </c>
      <c r="G184" s="104"/>
      <c r="H184" s="104">
        <v>220</v>
      </c>
      <c r="I184" s="122">
        <v>220</v>
      </c>
      <c r="J184" s="123" t="s">
        <v>640</v>
      </c>
      <c r="K184" s="124">
        <f>H184-F184</f>
        <v>79.5</v>
      </c>
      <c r="L184" s="125">
        <f>K184/F184</f>
        <v>0.5658362989323843</v>
      </c>
      <c r="M184" s="126" t="s">
        <v>557</v>
      </c>
      <c r="N184" s="127">
        <v>42864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8">
        <v>83</v>
      </c>
      <c r="B185" s="102">
        <v>42786</v>
      </c>
      <c r="C185" s="102"/>
      <c r="D185" s="103" t="s">
        <v>724</v>
      </c>
      <c r="E185" s="104" t="s">
        <v>581</v>
      </c>
      <c r="F185" s="105">
        <v>202.5</v>
      </c>
      <c r="G185" s="104"/>
      <c r="H185" s="104">
        <v>234</v>
      </c>
      <c r="I185" s="122">
        <v>234</v>
      </c>
      <c r="J185" s="123" t="s">
        <v>640</v>
      </c>
      <c r="K185" s="124">
        <v>31.5</v>
      </c>
      <c r="L185" s="125">
        <v>0.155555555555556</v>
      </c>
      <c r="M185" s="126" t="s">
        <v>557</v>
      </c>
      <c r="N185" s="127">
        <v>42836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8">
        <v>84</v>
      </c>
      <c r="B186" s="102">
        <v>42818</v>
      </c>
      <c r="C186" s="102"/>
      <c r="D186" s="103" t="s">
        <v>518</v>
      </c>
      <c r="E186" s="104" t="s">
        <v>581</v>
      </c>
      <c r="F186" s="105">
        <v>300.5</v>
      </c>
      <c r="G186" s="104"/>
      <c r="H186" s="104">
        <v>417.5</v>
      </c>
      <c r="I186" s="122">
        <v>420</v>
      </c>
      <c r="J186" s="123" t="s">
        <v>682</v>
      </c>
      <c r="K186" s="124">
        <f>H186-F186</f>
        <v>117</v>
      </c>
      <c r="L186" s="125">
        <f>K186/F186</f>
        <v>0.38935108153078202</v>
      </c>
      <c r="M186" s="126" t="s">
        <v>557</v>
      </c>
      <c r="N186" s="127">
        <v>43070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8">
        <v>85</v>
      </c>
      <c r="B187" s="102">
        <v>42818</v>
      </c>
      <c r="C187" s="102"/>
      <c r="D187" s="103" t="s">
        <v>720</v>
      </c>
      <c r="E187" s="104" t="s">
        <v>581</v>
      </c>
      <c r="F187" s="105">
        <v>850</v>
      </c>
      <c r="G187" s="104"/>
      <c r="H187" s="104">
        <v>1042.5</v>
      </c>
      <c r="I187" s="122">
        <v>1023</v>
      </c>
      <c r="J187" s="123" t="s">
        <v>725</v>
      </c>
      <c r="K187" s="124">
        <v>192.5</v>
      </c>
      <c r="L187" s="125">
        <v>0.22647058823529401</v>
      </c>
      <c r="M187" s="126" t="s">
        <v>557</v>
      </c>
      <c r="N187" s="127">
        <v>42830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8">
        <v>86</v>
      </c>
      <c r="B188" s="102">
        <v>42830</v>
      </c>
      <c r="C188" s="102"/>
      <c r="D188" s="103" t="s">
        <v>472</v>
      </c>
      <c r="E188" s="104" t="s">
        <v>581</v>
      </c>
      <c r="F188" s="105">
        <v>785</v>
      </c>
      <c r="G188" s="104"/>
      <c r="H188" s="104">
        <v>930</v>
      </c>
      <c r="I188" s="122">
        <v>920</v>
      </c>
      <c r="J188" s="123" t="s">
        <v>683</v>
      </c>
      <c r="K188" s="124">
        <f>H188-F188</f>
        <v>145</v>
      </c>
      <c r="L188" s="125">
        <f>K188/F188</f>
        <v>0.18471337579617833</v>
      </c>
      <c r="M188" s="126" t="s">
        <v>557</v>
      </c>
      <c r="N188" s="127">
        <v>42976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9">
        <v>87</v>
      </c>
      <c r="B189" s="106">
        <v>42831</v>
      </c>
      <c r="C189" s="106"/>
      <c r="D189" s="107" t="s">
        <v>726</v>
      </c>
      <c r="E189" s="108" t="s">
        <v>581</v>
      </c>
      <c r="F189" s="109">
        <v>40</v>
      </c>
      <c r="G189" s="109"/>
      <c r="H189" s="110">
        <v>13.1</v>
      </c>
      <c r="I189" s="128">
        <v>60</v>
      </c>
      <c r="J189" s="134" t="s">
        <v>727</v>
      </c>
      <c r="K189" s="130">
        <v>-26.9</v>
      </c>
      <c r="L189" s="131">
        <v>-0.67249999999999999</v>
      </c>
      <c r="M189" s="132" t="s">
        <v>621</v>
      </c>
      <c r="N189" s="133">
        <v>43138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8">
        <v>88</v>
      </c>
      <c r="B190" s="102">
        <v>42837</v>
      </c>
      <c r="C190" s="102"/>
      <c r="D190" s="103" t="s">
        <v>87</v>
      </c>
      <c r="E190" s="104" t="s">
        <v>581</v>
      </c>
      <c r="F190" s="105">
        <v>289.5</v>
      </c>
      <c r="G190" s="104"/>
      <c r="H190" s="104">
        <v>354</v>
      </c>
      <c r="I190" s="122">
        <v>360</v>
      </c>
      <c r="J190" s="123" t="s">
        <v>684</v>
      </c>
      <c r="K190" s="124">
        <f t="shared" ref="K190:K198" si="43">H190-F190</f>
        <v>64.5</v>
      </c>
      <c r="L190" s="125">
        <f t="shared" ref="L190:L198" si="44">K190/F190</f>
        <v>0.22279792746113988</v>
      </c>
      <c r="M190" s="126" t="s">
        <v>557</v>
      </c>
      <c r="N190" s="127">
        <v>43040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8">
        <v>89</v>
      </c>
      <c r="B191" s="102">
        <v>42845</v>
      </c>
      <c r="C191" s="102"/>
      <c r="D191" s="103" t="s">
        <v>417</v>
      </c>
      <c r="E191" s="104" t="s">
        <v>581</v>
      </c>
      <c r="F191" s="105">
        <v>700</v>
      </c>
      <c r="G191" s="104"/>
      <c r="H191" s="104">
        <v>840</v>
      </c>
      <c r="I191" s="122">
        <v>840</v>
      </c>
      <c r="J191" s="123" t="s">
        <v>685</v>
      </c>
      <c r="K191" s="124">
        <f t="shared" si="43"/>
        <v>140</v>
      </c>
      <c r="L191" s="125">
        <f t="shared" si="44"/>
        <v>0.2</v>
      </c>
      <c r="M191" s="126" t="s">
        <v>557</v>
      </c>
      <c r="N191" s="127">
        <v>42893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8">
        <v>90</v>
      </c>
      <c r="B192" s="102">
        <v>42887</v>
      </c>
      <c r="C192" s="102"/>
      <c r="D192" s="144" t="s">
        <v>354</v>
      </c>
      <c r="E192" s="104" t="s">
        <v>581</v>
      </c>
      <c r="F192" s="105">
        <v>130</v>
      </c>
      <c r="G192" s="104"/>
      <c r="H192" s="104">
        <v>144.25</v>
      </c>
      <c r="I192" s="122">
        <v>170</v>
      </c>
      <c r="J192" s="123" t="s">
        <v>686</v>
      </c>
      <c r="K192" s="124">
        <f t="shared" si="43"/>
        <v>14.25</v>
      </c>
      <c r="L192" s="125">
        <f t="shared" si="44"/>
        <v>0.10961538461538461</v>
      </c>
      <c r="M192" s="126" t="s">
        <v>557</v>
      </c>
      <c r="N192" s="127">
        <v>43675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8">
        <v>91</v>
      </c>
      <c r="B193" s="102">
        <v>42901</v>
      </c>
      <c r="C193" s="102"/>
      <c r="D193" s="144" t="s">
        <v>687</v>
      </c>
      <c r="E193" s="104" t="s">
        <v>581</v>
      </c>
      <c r="F193" s="105">
        <v>214.5</v>
      </c>
      <c r="G193" s="104"/>
      <c r="H193" s="104">
        <v>262</v>
      </c>
      <c r="I193" s="122">
        <v>262</v>
      </c>
      <c r="J193" s="123" t="s">
        <v>688</v>
      </c>
      <c r="K193" s="124">
        <f t="shared" si="43"/>
        <v>47.5</v>
      </c>
      <c r="L193" s="125">
        <f t="shared" si="44"/>
        <v>0.22144522144522144</v>
      </c>
      <c r="M193" s="126" t="s">
        <v>557</v>
      </c>
      <c r="N193" s="127">
        <v>42977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200">
        <v>92</v>
      </c>
      <c r="B194" s="150">
        <v>42933</v>
      </c>
      <c r="C194" s="150"/>
      <c r="D194" s="151" t="s">
        <v>689</v>
      </c>
      <c r="E194" s="152" t="s">
        <v>581</v>
      </c>
      <c r="F194" s="153">
        <v>370</v>
      </c>
      <c r="G194" s="152"/>
      <c r="H194" s="152">
        <v>447.5</v>
      </c>
      <c r="I194" s="174">
        <v>450</v>
      </c>
      <c r="J194" s="226" t="s">
        <v>640</v>
      </c>
      <c r="K194" s="124">
        <f t="shared" si="43"/>
        <v>77.5</v>
      </c>
      <c r="L194" s="176">
        <f t="shared" si="44"/>
        <v>0.20945945945945946</v>
      </c>
      <c r="M194" s="177" t="s">
        <v>557</v>
      </c>
      <c r="N194" s="178">
        <v>43035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200">
        <v>93</v>
      </c>
      <c r="B195" s="150">
        <v>42943</v>
      </c>
      <c r="C195" s="150"/>
      <c r="D195" s="151" t="s">
        <v>164</v>
      </c>
      <c r="E195" s="152" t="s">
        <v>581</v>
      </c>
      <c r="F195" s="153">
        <v>657.5</v>
      </c>
      <c r="G195" s="152"/>
      <c r="H195" s="152">
        <v>825</v>
      </c>
      <c r="I195" s="174">
        <v>820</v>
      </c>
      <c r="J195" s="226" t="s">
        <v>640</v>
      </c>
      <c r="K195" s="124">
        <f t="shared" si="43"/>
        <v>167.5</v>
      </c>
      <c r="L195" s="176">
        <f t="shared" si="44"/>
        <v>0.25475285171102663</v>
      </c>
      <c r="M195" s="177" t="s">
        <v>557</v>
      </c>
      <c r="N195" s="178">
        <v>43090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8">
        <v>94</v>
      </c>
      <c r="B196" s="102">
        <v>42964</v>
      </c>
      <c r="C196" s="102"/>
      <c r="D196" s="103" t="s">
        <v>358</v>
      </c>
      <c r="E196" s="104" t="s">
        <v>581</v>
      </c>
      <c r="F196" s="105">
        <v>605</v>
      </c>
      <c r="G196" s="104"/>
      <c r="H196" s="104">
        <v>750</v>
      </c>
      <c r="I196" s="122">
        <v>750</v>
      </c>
      <c r="J196" s="123" t="s">
        <v>683</v>
      </c>
      <c r="K196" s="124">
        <f t="shared" si="43"/>
        <v>145</v>
      </c>
      <c r="L196" s="125">
        <f t="shared" si="44"/>
        <v>0.23966942148760331</v>
      </c>
      <c r="M196" s="126" t="s">
        <v>557</v>
      </c>
      <c r="N196" s="127">
        <v>43027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361">
        <v>95</v>
      </c>
      <c r="B197" s="145">
        <v>42979</v>
      </c>
      <c r="C197" s="145"/>
      <c r="D197" s="146" t="s">
        <v>476</v>
      </c>
      <c r="E197" s="147" t="s">
        <v>581</v>
      </c>
      <c r="F197" s="148">
        <v>255</v>
      </c>
      <c r="G197" s="149"/>
      <c r="H197" s="149">
        <v>217.25</v>
      </c>
      <c r="I197" s="149">
        <v>320</v>
      </c>
      <c r="J197" s="171" t="s">
        <v>690</v>
      </c>
      <c r="K197" s="130">
        <f t="shared" si="43"/>
        <v>-37.75</v>
      </c>
      <c r="L197" s="172">
        <f t="shared" si="44"/>
        <v>-0.14803921568627451</v>
      </c>
      <c r="M197" s="132" t="s">
        <v>621</v>
      </c>
      <c r="N197" s="173">
        <v>43661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8">
        <v>96</v>
      </c>
      <c r="B198" s="102">
        <v>42997</v>
      </c>
      <c r="C198" s="102"/>
      <c r="D198" s="103" t="s">
        <v>691</v>
      </c>
      <c r="E198" s="104" t="s">
        <v>581</v>
      </c>
      <c r="F198" s="105">
        <v>215</v>
      </c>
      <c r="G198" s="104"/>
      <c r="H198" s="104">
        <v>258</v>
      </c>
      <c r="I198" s="122">
        <v>258</v>
      </c>
      <c r="J198" s="123" t="s">
        <v>640</v>
      </c>
      <c r="K198" s="124">
        <f t="shared" si="43"/>
        <v>43</v>
      </c>
      <c r="L198" s="125">
        <f t="shared" si="44"/>
        <v>0.2</v>
      </c>
      <c r="M198" s="126" t="s">
        <v>557</v>
      </c>
      <c r="N198" s="127">
        <v>43040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8">
        <v>97</v>
      </c>
      <c r="B199" s="102">
        <v>42997</v>
      </c>
      <c r="C199" s="102"/>
      <c r="D199" s="103" t="s">
        <v>691</v>
      </c>
      <c r="E199" s="104" t="s">
        <v>581</v>
      </c>
      <c r="F199" s="105">
        <v>215</v>
      </c>
      <c r="G199" s="104"/>
      <c r="H199" s="104">
        <v>258</v>
      </c>
      <c r="I199" s="122">
        <v>258</v>
      </c>
      <c r="J199" s="226" t="s">
        <v>640</v>
      </c>
      <c r="K199" s="124">
        <v>43</v>
      </c>
      <c r="L199" s="125">
        <v>0.2</v>
      </c>
      <c r="M199" s="126" t="s">
        <v>557</v>
      </c>
      <c r="N199" s="127">
        <v>43040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201">
        <v>98</v>
      </c>
      <c r="B200" s="202">
        <v>42998</v>
      </c>
      <c r="C200" s="202"/>
      <c r="D200" s="370" t="s">
        <v>783</v>
      </c>
      <c r="E200" s="203" t="s">
        <v>581</v>
      </c>
      <c r="F200" s="204">
        <v>75</v>
      </c>
      <c r="G200" s="203"/>
      <c r="H200" s="203">
        <v>90</v>
      </c>
      <c r="I200" s="227">
        <v>90</v>
      </c>
      <c r="J200" s="123" t="s">
        <v>692</v>
      </c>
      <c r="K200" s="124">
        <f t="shared" ref="K200:K205" si="45">H200-F200</f>
        <v>15</v>
      </c>
      <c r="L200" s="125">
        <f t="shared" ref="L200:L205" si="46">K200/F200</f>
        <v>0.2</v>
      </c>
      <c r="M200" s="126" t="s">
        <v>557</v>
      </c>
      <c r="N200" s="127">
        <v>43019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200">
        <v>99</v>
      </c>
      <c r="B201" s="150">
        <v>43011</v>
      </c>
      <c r="C201" s="150"/>
      <c r="D201" s="151" t="s">
        <v>693</v>
      </c>
      <c r="E201" s="152" t="s">
        <v>581</v>
      </c>
      <c r="F201" s="153">
        <v>315</v>
      </c>
      <c r="G201" s="152"/>
      <c r="H201" s="152">
        <v>392</v>
      </c>
      <c r="I201" s="174">
        <v>384</v>
      </c>
      <c r="J201" s="226" t="s">
        <v>694</v>
      </c>
      <c r="K201" s="124">
        <f t="shared" si="45"/>
        <v>77</v>
      </c>
      <c r="L201" s="176">
        <f t="shared" si="46"/>
        <v>0.24444444444444444</v>
      </c>
      <c r="M201" s="177" t="s">
        <v>557</v>
      </c>
      <c r="N201" s="178">
        <v>43017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200">
        <v>100</v>
      </c>
      <c r="B202" s="150">
        <v>43013</v>
      </c>
      <c r="C202" s="150"/>
      <c r="D202" s="151" t="s">
        <v>695</v>
      </c>
      <c r="E202" s="152" t="s">
        <v>581</v>
      </c>
      <c r="F202" s="153">
        <v>145</v>
      </c>
      <c r="G202" s="152"/>
      <c r="H202" s="152">
        <v>179</v>
      </c>
      <c r="I202" s="174">
        <v>180</v>
      </c>
      <c r="J202" s="226" t="s">
        <v>571</v>
      </c>
      <c r="K202" s="124">
        <f t="shared" si="45"/>
        <v>34</v>
      </c>
      <c r="L202" s="176">
        <f t="shared" si="46"/>
        <v>0.23448275862068965</v>
      </c>
      <c r="M202" s="177" t="s">
        <v>557</v>
      </c>
      <c r="N202" s="178">
        <v>43025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200">
        <v>101</v>
      </c>
      <c r="B203" s="150">
        <v>43014</v>
      </c>
      <c r="C203" s="150"/>
      <c r="D203" s="151" t="s">
        <v>331</v>
      </c>
      <c r="E203" s="152" t="s">
        <v>581</v>
      </c>
      <c r="F203" s="153">
        <v>256</v>
      </c>
      <c r="G203" s="152"/>
      <c r="H203" s="152">
        <v>323</v>
      </c>
      <c r="I203" s="174">
        <v>320</v>
      </c>
      <c r="J203" s="226" t="s">
        <v>640</v>
      </c>
      <c r="K203" s="124">
        <f t="shared" si="45"/>
        <v>67</v>
      </c>
      <c r="L203" s="176">
        <f t="shared" si="46"/>
        <v>0.26171875</v>
      </c>
      <c r="M203" s="177" t="s">
        <v>557</v>
      </c>
      <c r="N203" s="178">
        <v>43067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200">
        <v>102</v>
      </c>
      <c r="B204" s="150">
        <v>43017</v>
      </c>
      <c r="C204" s="150"/>
      <c r="D204" s="151" t="s">
        <v>351</v>
      </c>
      <c r="E204" s="152" t="s">
        <v>581</v>
      </c>
      <c r="F204" s="153">
        <v>137.5</v>
      </c>
      <c r="G204" s="152"/>
      <c r="H204" s="152">
        <v>184</v>
      </c>
      <c r="I204" s="174">
        <v>183</v>
      </c>
      <c r="J204" s="175" t="s">
        <v>696</v>
      </c>
      <c r="K204" s="124">
        <f t="shared" si="45"/>
        <v>46.5</v>
      </c>
      <c r="L204" s="176">
        <f t="shared" si="46"/>
        <v>0.33818181818181819</v>
      </c>
      <c r="M204" s="177" t="s">
        <v>557</v>
      </c>
      <c r="N204" s="178">
        <v>43108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200">
        <v>103</v>
      </c>
      <c r="B205" s="150">
        <v>43018</v>
      </c>
      <c r="C205" s="150"/>
      <c r="D205" s="151" t="s">
        <v>697</v>
      </c>
      <c r="E205" s="152" t="s">
        <v>581</v>
      </c>
      <c r="F205" s="153">
        <v>125.5</v>
      </c>
      <c r="G205" s="152"/>
      <c r="H205" s="152">
        <v>158</v>
      </c>
      <c r="I205" s="174">
        <v>155</v>
      </c>
      <c r="J205" s="175" t="s">
        <v>698</v>
      </c>
      <c r="K205" s="124">
        <f t="shared" si="45"/>
        <v>32.5</v>
      </c>
      <c r="L205" s="176">
        <f t="shared" si="46"/>
        <v>0.25896414342629481</v>
      </c>
      <c r="M205" s="177" t="s">
        <v>557</v>
      </c>
      <c r="N205" s="178">
        <v>43067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200">
        <v>104</v>
      </c>
      <c r="B206" s="150">
        <v>43018</v>
      </c>
      <c r="C206" s="150"/>
      <c r="D206" s="151" t="s">
        <v>728</v>
      </c>
      <c r="E206" s="152" t="s">
        <v>581</v>
      </c>
      <c r="F206" s="153">
        <v>895</v>
      </c>
      <c r="G206" s="152"/>
      <c r="H206" s="152">
        <v>1122.5</v>
      </c>
      <c r="I206" s="174">
        <v>1078</v>
      </c>
      <c r="J206" s="175" t="s">
        <v>729</v>
      </c>
      <c r="K206" s="124">
        <v>227.5</v>
      </c>
      <c r="L206" s="176">
        <v>0.25418994413407803</v>
      </c>
      <c r="M206" s="177" t="s">
        <v>557</v>
      </c>
      <c r="N206" s="178">
        <v>43117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200">
        <v>105</v>
      </c>
      <c r="B207" s="150">
        <v>43020</v>
      </c>
      <c r="C207" s="150"/>
      <c r="D207" s="151" t="s">
        <v>339</v>
      </c>
      <c r="E207" s="152" t="s">
        <v>581</v>
      </c>
      <c r="F207" s="153">
        <v>525</v>
      </c>
      <c r="G207" s="152"/>
      <c r="H207" s="152">
        <v>629</v>
      </c>
      <c r="I207" s="174">
        <v>629</v>
      </c>
      <c r="J207" s="226" t="s">
        <v>640</v>
      </c>
      <c r="K207" s="124">
        <v>104</v>
      </c>
      <c r="L207" s="176">
        <v>0.19809523809523799</v>
      </c>
      <c r="M207" s="177" t="s">
        <v>557</v>
      </c>
      <c r="N207" s="178">
        <v>43119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200">
        <v>106</v>
      </c>
      <c r="B208" s="150">
        <v>43046</v>
      </c>
      <c r="C208" s="150"/>
      <c r="D208" s="151" t="s">
        <v>380</v>
      </c>
      <c r="E208" s="152" t="s">
        <v>581</v>
      </c>
      <c r="F208" s="153">
        <v>740</v>
      </c>
      <c r="G208" s="152"/>
      <c r="H208" s="152">
        <v>892.5</v>
      </c>
      <c r="I208" s="174">
        <v>900</v>
      </c>
      <c r="J208" s="175" t="s">
        <v>699</v>
      </c>
      <c r="K208" s="124">
        <f>H208-F208</f>
        <v>152.5</v>
      </c>
      <c r="L208" s="176">
        <f>K208/F208</f>
        <v>0.20608108108108109</v>
      </c>
      <c r="M208" s="177" t="s">
        <v>557</v>
      </c>
      <c r="N208" s="178">
        <v>43052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8">
        <v>107</v>
      </c>
      <c r="B209" s="102">
        <v>43073</v>
      </c>
      <c r="C209" s="102"/>
      <c r="D209" s="103" t="s">
        <v>700</v>
      </c>
      <c r="E209" s="104" t="s">
        <v>581</v>
      </c>
      <c r="F209" s="105">
        <v>118.5</v>
      </c>
      <c r="G209" s="104"/>
      <c r="H209" s="104">
        <v>143.5</v>
      </c>
      <c r="I209" s="122">
        <v>145</v>
      </c>
      <c r="J209" s="137" t="s">
        <v>701</v>
      </c>
      <c r="K209" s="124">
        <f>H209-F209</f>
        <v>25</v>
      </c>
      <c r="L209" s="125">
        <f>K209/F209</f>
        <v>0.2109704641350211</v>
      </c>
      <c r="M209" s="126" t="s">
        <v>557</v>
      </c>
      <c r="N209" s="127">
        <v>43097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108</v>
      </c>
      <c r="B210" s="106">
        <v>43090</v>
      </c>
      <c r="C210" s="106"/>
      <c r="D210" s="154" t="s">
        <v>421</v>
      </c>
      <c r="E210" s="108" t="s">
        <v>581</v>
      </c>
      <c r="F210" s="109">
        <v>715</v>
      </c>
      <c r="G210" s="109"/>
      <c r="H210" s="110">
        <v>500</v>
      </c>
      <c r="I210" s="128">
        <v>872</v>
      </c>
      <c r="J210" s="134" t="s">
        <v>702</v>
      </c>
      <c r="K210" s="130">
        <f>H210-F210</f>
        <v>-215</v>
      </c>
      <c r="L210" s="131">
        <f>K210/F210</f>
        <v>-0.30069930069930068</v>
      </c>
      <c r="M210" s="132" t="s">
        <v>621</v>
      </c>
      <c r="N210" s="133">
        <v>43670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8">
        <v>109</v>
      </c>
      <c r="B211" s="102">
        <v>43098</v>
      </c>
      <c r="C211" s="102"/>
      <c r="D211" s="103" t="s">
        <v>693</v>
      </c>
      <c r="E211" s="104" t="s">
        <v>581</v>
      </c>
      <c r="F211" s="105">
        <v>435</v>
      </c>
      <c r="G211" s="104"/>
      <c r="H211" s="104">
        <v>542.5</v>
      </c>
      <c r="I211" s="122">
        <v>539</v>
      </c>
      <c r="J211" s="137" t="s">
        <v>640</v>
      </c>
      <c r="K211" s="124">
        <v>107.5</v>
      </c>
      <c r="L211" s="125">
        <v>0.247126436781609</v>
      </c>
      <c r="M211" s="126" t="s">
        <v>557</v>
      </c>
      <c r="N211" s="127">
        <v>43206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8">
        <v>110</v>
      </c>
      <c r="B212" s="102">
        <v>43098</v>
      </c>
      <c r="C212" s="102"/>
      <c r="D212" s="103" t="s">
        <v>531</v>
      </c>
      <c r="E212" s="104" t="s">
        <v>581</v>
      </c>
      <c r="F212" s="105">
        <v>885</v>
      </c>
      <c r="G212" s="104"/>
      <c r="H212" s="104">
        <v>1090</v>
      </c>
      <c r="I212" s="122">
        <v>1084</v>
      </c>
      <c r="J212" s="137" t="s">
        <v>640</v>
      </c>
      <c r="K212" s="124">
        <v>205</v>
      </c>
      <c r="L212" s="125">
        <v>0.23163841807909599</v>
      </c>
      <c r="M212" s="126" t="s">
        <v>557</v>
      </c>
      <c r="N212" s="127">
        <v>43213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62">
        <v>111</v>
      </c>
      <c r="B213" s="343">
        <v>43192</v>
      </c>
      <c r="C213" s="343"/>
      <c r="D213" s="112" t="s">
        <v>710</v>
      </c>
      <c r="E213" s="346" t="s">
        <v>581</v>
      </c>
      <c r="F213" s="349">
        <v>478.5</v>
      </c>
      <c r="G213" s="346"/>
      <c r="H213" s="346">
        <v>442</v>
      </c>
      <c r="I213" s="352">
        <v>613</v>
      </c>
      <c r="J213" s="379" t="s">
        <v>800</v>
      </c>
      <c r="K213" s="130">
        <f>H213-F213</f>
        <v>-36.5</v>
      </c>
      <c r="L213" s="131">
        <f>K213/F213</f>
        <v>-7.6280041797283177E-2</v>
      </c>
      <c r="M213" s="132" t="s">
        <v>621</v>
      </c>
      <c r="N213" s="133">
        <v>43762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9">
        <v>112</v>
      </c>
      <c r="B214" s="106">
        <v>43194</v>
      </c>
      <c r="C214" s="106"/>
      <c r="D214" s="369" t="s">
        <v>782</v>
      </c>
      <c r="E214" s="108" t="s">
        <v>581</v>
      </c>
      <c r="F214" s="109">
        <f>141.5-7.3</f>
        <v>134.19999999999999</v>
      </c>
      <c r="G214" s="109"/>
      <c r="H214" s="110">
        <v>77</v>
      </c>
      <c r="I214" s="128">
        <v>180</v>
      </c>
      <c r="J214" s="379" t="s">
        <v>799</v>
      </c>
      <c r="K214" s="130">
        <f>H214-F214</f>
        <v>-57.199999999999989</v>
      </c>
      <c r="L214" s="131">
        <f>K214/F214</f>
        <v>-0.42622950819672129</v>
      </c>
      <c r="M214" s="132" t="s">
        <v>621</v>
      </c>
      <c r="N214" s="133">
        <v>43522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9">
        <v>113</v>
      </c>
      <c r="B215" s="106">
        <v>43209</v>
      </c>
      <c r="C215" s="106"/>
      <c r="D215" s="107" t="s">
        <v>703</v>
      </c>
      <c r="E215" s="108" t="s">
        <v>581</v>
      </c>
      <c r="F215" s="109">
        <v>430</v>
      </c>
      <c r="G215" s="109"/>
      <c r="H215" s="110">
        <v>220</v>
      </c>
      <c r="I215" s="128">
        <v>537</v>
      </c>
      <c r="J215" s="134" t="s">
        <v>704</v>
      </c>
      <c r="K215" s="130">
        <f>H215-F215</f>
        <v>-210</v>
      </c>
      <c r="L215" s="131">
        <f>K215/F215</f>
        <v>-0.48837209302325579</v>
      </c>
      <c r="M215" s="132" t="s">
        <v>621</v>
      </c>
      <c r="N215" s="133">
        <v>43252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63">
        <v>114</v>
      </c>
      <c r="B216" s="155">
        <v>43220</v>
      </c>
      <c r="C216" s="155"/>
      <c r="D216" s="156" t="s">
        <v>381</v>
      </c>
      <c r="E216" s="157" t="s">
        <v>581</v>
      </c>
      <c r="F216" s="159">
        <v>153.5</v>
      </c>
      <c r="G216" s="159"/>
      <c r="H216" s="159">
        <v>196</v>
      </c>
      <c r="I216" s="159">
        <v>196</v>
      </c>
      <c r="J216" s="354" t="s">
        <v>816</v>
      </c>
      <c r="K216" s="179">
        <f>H216-F216</f>
        <v>42.5</v>
      </c>
      <c r="L216" s="180">
        <f>K216/F216</f>
        <v>0.27687296416938112</v>
      </c>
      <c r="M216" s="158" t="s">
        <v>557</v>
      </c>
      <c r="N216" s="181">
        <v>43605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9">
        <v>115</v>
      </c>
      <c r="B217" s="106">
        <v>43306</v>
      </c>
      <c r="C217" s="106"/>
      <c r="D217" s="107" t="s">
        <v>726</v>
      </c>
      <c r="E217" s="108" t="s">
        <v>581</v>
      </c>
      <c r="F217" s="109">
        <v>27.5</v>
      </c>
      <c r="G217" s="109"/>
      <c r="H217" s="110">
        <v>13.1</v>
      </c>
      <c r="I217" s="128">
        <v>60</v>
      </c>
      <c r="J217" s="134" t="s">
        <v>730</v>
      </c>
      <c r="K217" s="130">
        <v>-14.4</v>
      </c>
      <c r="L217" s="131">
        <v>-0.52363636363636401</v>
      </c>
      <c r="M217" s="132" t="s">
        <v>621</v>
      </c>
      <c r="N217" s="133">
        <v>43138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62">
        <v>116</v>
      </c>
      <c r="B218" s="343">
        <v>43318</v>
      </c>
      <c r="C218" s="343"/>
      <c r="D218" s="112" t="s">
        <v>705</v>
      </c>
      <c r="E218" s="346" t="s">
        <v>581</v>
      </c>
      <c r="F218" s="346">
        <v>148.5</v>
      </c>
      <c r="G218" s="346"/>
      <c r="H218" s="346">
        <v>102</v>
      </c>
      <c r="I218" s="352">
        <v>182</v>
      </c>
      <c r="J218" s="134" t="s">
        <v>815</v>
      </c>
      <c r="K218" s="130">
        <f>H218-F218</f>
        <v>-46.5</v>
      </c>
      <c r="L218" s="131">
        <f>K218/F218</f>
        <v>-0.31313131313131315</v>
      </c>
      <c r="M218" s="132" t="s">
        <v>621</v>
      </c>
      <c r="N218" s="133">
        <v>43661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8">
        <v>117</v>
      </c>
      <c r="B219" s="102">
        <v>43335</v>
      </c>
      <c r="C219" s="102"/>
      <c r="D219" s="103" t="s">
        <v>731</v>
      </c>
      <c r="E219" s="104" t="s">
        <v>581</v>
      </c>
      <c r="F219" s="152">
        <v>285</v>
      </c>
      <c r="G219" s="104"/>
      <c r="H219" s="104">
        <v>355</v>
      </c>
      <c r="I219" s="122">
        <v>364</v>
      </c>
      <c r="J219" s="137" t="s">
        <v>732</v>
      </c>
      <c r="K219" s="124">
        <v>70</v>
      </c>
      <c r="L219" s="125">
        <v>0.24561403508771901</v>
      </c>
      <c r="M219" s="126" t="s">
        <v>557</v>
      </c>
      <c r="N219" s="127">
        <v>43455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8">
        <v>118</v>
      </c>
      <c r="B220" s="102">
        <v>43341</v>
      </c>
      <c r="C220" s="102"/>
      <c r="D220" s="103" t="s">
        <v>371</v>
      </c>
      <c r="E220" s="104" t="s">
        <v>581</v>
      </c>
      <c r="F220" s="152">
        <v>525</v>
      </c>
      <c r="G220" s="104"/>
      <c r="H220" s="104">
        <v>585</v>
      </c>
      <c r="I220" s="122">
        <v>635</v>
      </c>
      <c r="J220" s="137" t="s">
        <v>706</v>
      </c>
      <c r="K220" s="124">
        <f t="shared" ref="K220:K232" si="47">H220-F220</f>
        <v>60</v>
      </c>
      <c r="L220" s="125">
        <f t="shared" ref="L220:L232" si="48">K220/F220</f>
        <v>0.11428571428571428</v>
      </c>
      <c r="M220" s="126" t="s">
        <v>557</v>
      </c>
      <c r="N220" s="127">
        <v>43662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8">
        <v>119</v>
      </c>
      <c r="B221" s="102">
        <v>43395</v>
      </c>
      <c r="C221" s="102"/>
      <c r="D221" s="103" t="s">
        <v>358</v>
      </c>
      <c r="E221" s="104" t="s">
        <v>581</v>
      </c>
      <c r="F221" s="152">
        <v>475</v>
      </c>
      <c r="G221" s="104"/>
      <c r="H221" s="104">
        <v>574</v>
      </c>
      <c r="I221" s="122">
        <v>570</v>
      </c>
      <c r="J221" s="137" t="s">
        <v>640</v>
      </c>
      <c r="K221" s="124">
        <f t="shared" si="47"/>
        <v>99</v>
      </c>
      <c r="L221" s="125">
        <f t="shared" si="48"/>
        <v>0.20842105263157895</v>
      </c>
      <c r="M221" s="126" t="s">
        <v>557</v>
      </c>
      <c r="N221" s="127">
        <v>43403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200">
        <v>120</v>
      </c>
      <c r="B222" s="150">
        <v>43397</v>
      </c>
      <c r="C222" s="150"/>
      <c r="D222" s="396" t="s">
        <v>378</v>
      </c>
      <c r="E222" s="152" t="s">
        <v>581</v>
      </c>
      <c r="F222" s="152">
        <v>707.5</v>
      </c>
      <c r="G222" s="152"/>
      <c r="H222" s="152">
        <v>872</v>
      </c>
      <c r="I222" s="174">
        <v>872</v>
      </c>
      <c r="J222" s="175" t="s">
        <v>640</v>
      </c>
      <c r="K222" s="124">
        <f t="shared" si="47"/>
        <v>164.5</v>
      </c>
      <c r="L222" s="176">
        <f t="shared" si="48"/>
        <v>0.23250883392226149</v>
      </c>
      <c r="M222" s="177" t="s">
        <v>557</v>
      </c>
      <c r="N222" s="178">
        <v>43482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200">
        <v>121</v>
      </c>
      <c r="B223" s="150">
        <v>43398</v>
      </c>
      <c r="C223" s="150"/>
      <c r="D223" s="396" t="s">
        <v>340</v>
      </c>
      <c r="E223" s="152" t="s">
        <v>581</v>
      </c>
      <c r="F223" s="152">
        <v>162</v>
      </c>
      <c r="G223" s="152"/>
      <c r="H223" s="152">
        <v>204</v>
      </c>
      <c r="I223" s="174">
        <v>209</v>
      </c>
      <c r="J223" s="175" t="s">
        <v>814</v>
      </c>
      <c r="K223" s="124">
        <f t="shared" si="47"/>
        <v>42</v>
      </c>
      <c r="L223" s="176">
        <f t="shared" si="48"/>
        <v>0.25925925925925924</v>
      </c>
      <c r="M223" s="177" t="s">
        <v>557</v>
      </c>
      <c r="N223" s="178">
        <v>43539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201">
        <v>122</v>
      </c>
      <c r="B224" s="202">
        <v>43399</v>
      </c>
      <c r="C224" s="202"/>
      <c r="D224" s="151" t="s">
        <v>466</v>
      </c>
      <c r="E224" s="203" t="s">
        <v>581</v>
      </c>
      <c r="F224" s="203">
        <v>240</v>
      </c>
      <c r="G224" s="203"/>
      <c r="H224" s="203">
        <v>297</v>
      </c>
      <c r="I224" s="227">
        <v>297</v>
      </c>
      <c r="J224" s="175" t="s">
        <v>640</v>
      </c>
      <c r="K224" s="228">
        <f t="shared" si="47"/>
        <v>57</v>
      </c>
      <c r="L224" s="229">
        <f t="shared" si="48"/>
        <v>0.23749999999999999</v>
      </c>
      <c r="M224" s="230" t="s">
        <v>557</v>
      </c>
      <c r="N224" s="231">
        <v>43417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8">
        <v>123</v>
      </c>
      <c r="B225" s="102">
        <v>43439</v>
      </c>
      <c r="C225" s="102"/>
      <c r="D225" s="144" t="s">
        <v>707</v>
      </c>
      <c r="E225" s="104" t="s">
        <v>581</v>
      </c>
      <c r="F225" s="104">
        <v>202.5</v>
      </c>
      <c r="G225" s="104"/>
      <c r="H225" s="104">
        <v>255</v>
      </c>
      <c r="I225" s="122">
        <v>252</v>
      </c>
      <c r="J225" s="137" t="s">
        <v>640</v>
      </c>
      <c r="K225" s="124">
        <f t="shared" si="47"/>
        <v>52.5</v>
      </c>
      <c r="L225" s="125">
        <f t="shared" si="48"/>
        <v>0.25925925925925924</v>
      </c>
      <c r="M225" s="126" t="s">
        <v>557</v>
      </c>
      <c r="N225" s="127">
        <v>43542</v>
      </c>
      <c r="O225" s="54"/>
      <c r="P225" s="13"/>
      <c r="Q225" s="13"/>
      <c r="R225" s="90" t="s">
        <v>709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201">
        <v>124</v>
      </c>
      <c r="B226" s="202">
        <v>43465</v>
      </c>
      <c r="C226" s="102"/>
      <c r="D226" s="396" t="s">
        <v>403</v>
      </c>
      <c r="E226" s="203" t="s">
        <v>581</v>
      </c>
      <c r="F226" s="203">
        <v>710</v>
      </c>
      <c r="G226" s="203"/>
      <c r="H226" s="203">
        <v>866</v>
      </c>
      <c r="I226" s="227">
        <v>866</v>
      </c>
      <c r="J226" s="175" t="s">
        <v>640</v>
      </c>
      <c r="K226" s="124">
        <f t="shared" si="47"/>
        <v>156</v>
      </c>
      <c r="L226" s="125">
        <f t="shared" si="48"/>
        <v>0.21971830985915494</v>
      </c>
      <c r="M226" s="126" t="s">
        <v>557</v>
      </c>
      <c r="N226" s="357">
        <v>43553</v>
      </c>
      <c r="O226" s="54"/>
      <c r="P226" s="13"/>
      <c r="Q226" s="13"/>
      <c r="R226" s="14" t="s">
        <v>709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201">
        <v>125</v>
      </c>
      <c r="B227" s="202">
        <v>43522</v>
      </c>
      <c r="C227" s="202"/>
      <c r="D227" s="396" t="s">
        <v>139</v>
      </c>
      <c r="E227" s="203" t="s">
        <v>581</v>
      </c>
      <c r="F227" s="203">
        <v>337.25</v>
      </c>
      <c r="G227" s="203"/>
      <c r="H227" s="203">
        <v>398.5</v>
      </c>
      <c r="I227" s="227">
        <v>411</v>
      </c>
      <c r="J227" s="137" t="s">
        <v>813</v>
      </c>
      <c r="K227" s="124">
        <f t="shared" si="47"/>
        <v>61.25</v>
      </c>
      <c r="L227" s="125">
        <f t="shared" si="48"/>
        <v>0.1816160118606375</v>
      </c>
      <c r="M227" s="126" t="s">
        <v>557</v>
      </c>
      <c r="N227" s="357">
        <v>43760</v>
      </c>
      <c r="O227" s="54"/>
      <c r="P227" s="13"/>
      <c r="Q227" s="13"/>
      <c r="R227" s="90" t="s">
        <v>709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64">
        <v>126</v>
      </c>
      <c r="B228" s="160">
        <v>43559</v>
      </c>
      <c r="C228" s="160"/>
      <c r="D228" s="161" t="s">
        <v>395</v>
      </c>
      <c r="E228" s="162" t="s">
        <v>581</v>
      </c>
      <c r="F228" s="162">
        <v>130</v>
      </c>
      <c r="G228" s="162"/>
      <c r="H228" s="162">
        <v>65</v>
      </c>
      <c r="I228" s="182">
        <v>158</v>
      </c>
      <c r="J228" s="134" t="s">
        <v>708</v>
      </c>
      <c r="K228" s="130">
        <f t="shared" si="47"/>
        <v>-65</v>
      </c>
      <c r="L228" s="131">
        <f t="shared" si="48"/>
        <v>-0.5</v>
      </c>
      <c r="M228" s="132" t="s">
        <v>621</v>
      </c>
      <c r="N228" s="133">
        <v>43726</v>
      </c>
      <c r="O228" s="54"/>
      <c r="P228" s="13"/>
      <c r="Q228" s="13"/>
      <c r="R228" s="14" t="s">
        <v>711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65">
        <v>127</v>
      </c>
      <c r="B229" s="183">
        <v>43017</v>
      </c>
      <c r="C229" s="183"/>
      <c r="D229" s="184" t="s">
        <v>166</v>
      </c>
      <c r="E229" s="185" t="s">
        <v>581</v>
      </c>
      <c r="F229" s="186">
        <v>141.5</v>
      </c>
      <c r="G229" s="187"/>
      <c r="H229" s="187">
        <v>183.5</v>
      </c>
      <c r="I229" s="187">
        <v>210</v>
      </c>
      <c r="J229" s="213" t="s">
        <v>804</v>
      </c>
      <c r="K229" s="214">
        <f t="shared" si="47"/>
        <v>42</v>
      </c>
      <c r="L229" s="215">
        <f t="shared" si="48"/>
        <v>0.29681978798586572</v>
      </c>
      <c r="M229" s="186" t="s">
        <v>557</v>
      </c>
      <c r="N229" s="216">
        <v>43042</v>
      </c>
      <c r="O229" s="54"/>
      <c r="P229" s="13"/>
      <c r="Q229" s="13"/>
      <c r="R229" s="90" t="s">
        <v>711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64">
        <v>128</v>
      </c>
      <c r="B230" s="160">
        <v>43074</v>
      </c>
      <c r="C230" s="160"/>
      <c r="D230" s="161" t="s">
        <v>296</v>
      </c>
      <c r="E230" s="162" t="s">
        <v>581</v>
      </c>
      <c r="F230" s="163">
        <v>172</v>
      </c>
      <c r="G230" s="162"/>
      <c r="H230" s="162">
        <v>155.25</v>
      </c>
      <c r="I230" s="182">
        <v>230</v>
      </c>
      <c r="J230" s="379" t="s">
        <v>797</v>
      </c>
      <c r="K230" s="130">
        <f t="shared" ref="K230" si="49">H230-F230</f>
        <v>-16.75</v>
      </c>
      <c r="L230" s="131">
        <f t="shared" ref="L230" si="50">K230/F230</f>
        <v>-9.7383720930232565E-2</v>
      </c>
      <c r="M230" s="132" t="s">
        <v>621</v>
      </c>
      <c r="N230" s="133">
        <v>43787</v>
      </c>
      <c r="O230" s="54"/>
      <c r="P230" s="13"/>
      <c r="Q230" s="13"/>
      <c r="R230" s="14" t="s">
        <v>711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65">
        <v>129</v>
      </c>
      <c r="B231" s="183">
        <v>43398</v>
      </c>
      <c r="C231" s="183"/>
      <c r="D231" s="184" t="s">
        <v>103</v>
      </c>
      <c r="E231" s="185" t="s">
        <v>581</v>
      </c>
      <c r="F231" s="187">
        <v>698.5</v>
      </c>
      <c r="G231" s="187"/>
      <c r="H231" s="187">
        <v>850</v>
      </c>
      <c r="I231" s="187">
        <v>890</v>
      </c>
      <c r="J231" s="217" t="s">
        <v>810</v>
      </c>
      <c r="K231" s="214">
        <f t="shared" si="47"/>
        <v>151.5</v>
      </c>
      <c r="L231" s="215">
        <f t="shared" si="48"/>
        <v>0.21689334287759485</v>
      </c>
      <c r="M231" s="186" t="s">
        <v>557</v>
      </c>
      <c r="N231" s="216">
        <v>43453</v>
      </c>
      <c r="O231" s="54"/>
      <c r="P231" s="13"/>
      <c r="Q231" s="13"/>
      <c r="R231" s="14" t="s">
        <v>709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201">
        <v>130</v>
      </c>
      <c r="B232" s="155">
        <v>42877</v>
      </c>
      <c r="C232" s="155"/>
      <c r="D232" s="156" t="s">
        <v>370</v>
      </c>
      <c r="E232" s="157" t="s">
        <v>581</v>
      </c>
      <c r="F232" s="158">
        <v>127.6</v>
      </c>
      <c r="G232" s="159"/>
      <c r="H232" s="159">
        <v>138</v>
      </c>
      <c r="I232" s="159">
        <v>190</v>
      </c>
      <c r="J232" s="380" t="s">
        <v>801</v>
      </c>
      <c r="K232" s="179">
        <f t="shared" si="47"/>
        <v>10.400000000000006</v>
      </c>
      <c r="L232" s="180">
        <f t="shared" si="48"/>
        <v>8.1504702194357417E-2</v>
      </c>
      <c r="M232" s="158" t="s">
        <v>557</v>
      </c>
      <c r="N232" s="181">
        <v>43774</v>
      </c>
      <c r="O232" s="54"/>
      <c r="P232" s="13"/>
      <c r="Q232" s="13"/>
      <c r="R232" s="90" t="s">
        <v>711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66">
        <v>131</v>
      </c>
      <c r="B233" s="191">
        <v>43158</v>
      </c>
      <c r="C233" s="191"/>
      <c r="D233" s="188" t="s">
        <v>712</v>
      </c>
      <c r="E233" s="192" t="s">
        <v>581</v>
      </c>
      <c r="F233" s="193">
        <v>317</v>
      </c>
      <c r="G233" s="192"/>
      <c r="H233" s="192"/>
      <c r="I233" s="220">
        <v>398</v>
      </c>
      <c r="J233" s="233" t="s">
        <v>559</v>
      </c>
      <c r="K233" s="190"/>
      <c r="L233" s="189"/>
      <c r="M233" s="219" t="s">
        <v>559</v>
      </c>
      <c r="N233" s="218"/>
      <c r="O233" s="54"/>
      <c r="P233" s="13"/>
      <c r="Q233" s="13"/>
      <c r="R233" s="337" t="s">
        <v>711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64">
        <v>132</v>
      </c>
      <c r="B234" s="160">
        <v>43164</v>
      </c>
      <c r="C234" s="160"/>
      <c r="D234" s="161" t="s">
        <v>133</v>
      </c>
      <c r="E234" s="162" t="s">
        <v>581</v>
      </c>
      <c r="F234" s="163">
        <f>510-14.4</f>
        <v>495.6</v>
      </c>
      <c r="G234" s="162"/>
      <c r="H234" s="162">
        <v>350</v>
      </c>
      <c r="I234" s="182">
        <v>672</v>
      </c>
      <c r="J234" s="379" t="s">
        <v>806</v>
      </c>
      <c r="K234" s="130">
        <f t="shared" ref="K234" si="51">H234-F234</f>
        <v>-145.60000000000002</v>
      </c>
      <c r="L234" s="131">
        <f t="shared" ref="L234" si="52">K234/F234</f>
        <v>-0.29378531073446329</v>
      </c>
      <c r="M234" s="132" t="s">
        <v>621</v>
      </c>
      <c r="N234" s="133">
        <v>43887</v>
      </c>
      <c r="O234" s="54"/>
      <c r="P234" s="13"/>
      <c r="Q234" s="13"/>
      <c r="R234" s="14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64">
        <v>133</v>
      </c>
      <c r="B235" s="160">
        <v>43237</v>
      </c>
      <c r="C235" s="160"/>
      <c r="D235" s="161" t="s">
        <v>460</v>
      </c>
      <c r="E235" s="162" t="s">
        <v>581</v>
      </c>
      <c r="F235" s="163">
        <v>230.3</v>
      </c>
      <c r="G235" s="162"/>
      <c r="H235" s="162">
        <v>102.5</v>
      </c>
      <c r="I235" s="182">
        <v>348</v>
      </c>
      <c r="J235" s="379" t="s">
        <v>808</v>
      </c>
      <c r="K235" s="130">
        <f t="shared" ref="K235:K236" si="53">H235-F235</f>
        <v>-127.80000000000001</v>
      </c>
      <c r="L235" s="131">
        <f t="shared" ref="L235:L236" si="54">K235/F235</f>
        <v>-0.55492835432045162</v>
      </c>
      <c r="M235" s="132" t="s">
        <v>621</v>
      </c>
      <c r="N235" s="133">
        <v>43896</v>
      </c>
      <c r="O235" s="54"/>
      <c r="P235" s="13"/>
      <c r="Q235" s="13"/>
      <c r="R235" s="339" t="s">
        <v>709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201">
        <v>134</v>
      </c>
      <c r="B236" s="155">
        <v>43258</v>
      </c>
      <c r="C236" s="155"/>
      <c r="D236" s="156" t="s">
        <v>427</v>
      </c>
      <c r="E236" s="157" t="s">
        <v>581</v>
      </c>
      <c r="F236" s="158">
        <f>342.5-5.1</f>
        <v>337.4</v>
      </c>
      <c r="G236" s="159"/>
      <c r="H236" s="159">
        <v>412.5</v>
      </c>
      <c r="I236" s="159">
        <v>439</v>
      </c>
      <c r="J236" s="380" t="s">
        <v>864</v>
      </c>
      <c r="K236" s="179">
        <f t="shared" si="53"/>
        <v>75.100000000000023</v>
      </c>
      <c r="L236" s="180">
        <f t="shared" si="54"/>
        <v>0.22258446947243635</v>
      </c>
      <c r="M236" s="158" t="s">
        <v>557</v>
      </c>
      <c r="N236" s="181">
        <v>44230</v>
      </c>
      <c r="O236" s="54"/>
      <c r="P236" s="13"/>
      <c r="Q236" s="13"/>
      <c r="R236" s="90" t="s">
        <v>711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210">
        <v>135</v>
      </c>
      <c r="B237" s="194">
        <v>43285</v>
      </c>
      <c r="C237" s="194"/>
      <c r="D237" s="197" t="s">
        <v>48</v>
      </c>
      <c r="E237" s="195" t="s">
        <v>581</v>
      </c>
      <c r="F237" s="193">
        <f>127.5-5.53</f>
        <v>121.97</v>
      </c>
      <c r="G237" s="195"/>
      <c r="H237" s="195"/>
      <c r="I237" s="221">
        <v>170</v>
      </c>
      <c r="J237" s="233" t="s">
        <v>559</v>
      </c>
      <c r="K237" s="223"/>
      <c r="L237" s="224"/>
      <c r="M237" s="222" t="s">
        <v>559</v>
      </c>
      <c r="N237" s="225"/>
      <c r="O237" s="54"/>
      <c r="P237" s="13"/>
      <c r="Q237" s="13"/>
      <c r="R237" s="14" t="s">
        <v>709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64">
        <v>136</v>
      </c>
      <c r="B238" s="160">
        <v>43294</v>
      </c>
      <c r="C238" s="160"/>
      <c r="D238" s="161" t="s">
        <v>240</v>
      </c>
      <c r="E238" s="162" t="s">
        <v>581</v>
      </c>
      <c r="F238" s="163">
        <v>46.5</v>
      </c>
      <c r="G238" s="162"/>
      <c r="H238" s="162">
        <v>17</v>
      </c>
      <c r="I238" s="182">
        <v>59</v>
      </c>
      <c r="J238" s="379" t="s">
        <v>805</v>
      </c>
      <c r="K238" s="130">
        <f t="shared" ref="K238" si="55">H238-F238</f>
        <v>-29.5</v>
      </c>
      <c r="L238" s="131">
        <f t="shared" ref="L238" si="56">K238/F238</f>
        <v>-0.63440860215053763</v>
      </c>
      <c r="M238" s="132" t="s">
        <v>621</v>
      </c>
      <c r="N238" s="133">
        <v>43887</v>
      </c>
      <c r="O238" s="54"/>
      <c r="P238" s="13"/>
      <c r="Q238" s="13"/>
      <c r="R238" s="14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66">
        <v>137</v>
      </c>
      <c r="B239" s="191">
        <v>43396</v>
      </c>
      <c r="C239" s="191"/>
      <c r="D239" s="197" t="s">
        <v>405</v>
      </c>
      <c r="E239" s="195" t="s">
        <v>581</v>
      </c>
      <c r="F239" s="196">
        <v>156.5</v>
      </c>
      <c r="G239" s="195"/>
      <c r="H239" s="195"/>
      <c r="I239" s="221">
        <v>191</v>
      </c>
      <c r="J239" s="233" t="s">
        <v>559</v>
      </c>
      <c r="K239" s="223"/>
      <c r="L239" s="224"/>
      <c r="M239" s="222" t="s">
        <v>559</v>
      </c>
      <c r="N239" s="225"/>
      <c r="O239" s="54"/>
      <c r="P239" s="13"/>
      <c r="Q239" s="13"/>
      <c r="R239" s="14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66">
        <v>138</v>
      </c>
      <c r="B240" s="191">
        <v>43439</v>
      </c>
      <c r="C240" s="191"/>
      <c r="D240" s="197" t="s">
        <v>322</v>
      </c>
      <c r="E240" s="195" t="s">
        <v>581</v>
      </c>
      <c r="F240" s="196">
        <v>259.5</v>
      </c>
      <c r="G240" s="195"/>
      <c r="H240" s="195"/>
      <c r="I240" s="221">
        <v>321</v>
      </c>
      <c r="J240" s="233" t="s">
        <v>559</v>
      </c>
      <c r="K240" s="223"/>
      <c r="L240" s="224"/>
      <c r="M240" s="222" t="s">
        <v>559</v>
      </c>
      <c r="N240" s="225"/>
      <c r="O240" s="13"/>
      <c r="P240" s="13"/>
      <c r="Q240" s="13"/>
      <c r="R240" s="14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64">
        <v>139</v>
      </c>
      <c r="B241" s="160">
        <v>43439</v>
      </c>
      <c r="C241" s="160"/>
      <c r="D241" s="161" t="s">
        <v>733</v>
      </c>
      <c r="E241" s="162" t="s">
        <v>581</v>
      </c>
      <c r="F241" s="162">
        <v>715</v>
      </c>
      <c r="G241" s="162"/>
      <c r="H241" s="162">
        <v>445</v>
      </c>
      <c r="I241" s="182">
        <v>840</v>
      </c>
      <c r="J241" s="134" t="s">
        <v>785</v>
      </c>
      <c r="K241" s="130">
        <f t="shared" ref="K241:K244" si="57">H241-F241</f>
        <v>-270</v>
      </c>
      <c r="L241" s="131">
        <f t="shared" ref="L241:L244" si="58">K241/F241</f>
        <v>-0.3776223776223776</v>
      </c>
      <c r="M241" s="132" t="s">
        <v>621</v>
      </c>
      <c r="N241" s="133">
        <v>43800</v>
      </c>
      <c r="O241" s="54"/>
      <c r="P241" s="13"/>
      <c r="Q241" s="13"/>
      <c r="R241" s="14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201">
        <v>140</v>
      </c>
      <c r="B242" s="202">
        <v>43469</v>
      </c>
      <c r="C242" s="202"/>
      <c r="D242" s="151" t="s">
        <v>143</v>
      </c>
      <c r="E242" s="203" t="s">
        <v>581</v>
      </c>
      <c r="F242" s="203">
        <v>875</v>
      </c>
      <c r="G242" s="203"/>
      <c r="H242" s="203">
        <v>1165</v>
      </c>
      <c r="I242" s="227">
        <v>1185</v>
      </c>
      <c r="J242" s="137" t="s">
        <v>811</v>
      </c>
      <c r="K242" s="124">
        <f t="shared" si="57"/>
        <v>290</v>
      </c>
      <c r="L242" s="125">
        <f t="shared" si="58"/>
        <v>0.33142857142857141</v>
      </c>
      <c r="M242" s="126" t="s">
        <v>557</v>
      </c>
      <c r="N242" s="357">
        <v>43847</v>
      </c>
      <c r="O242" s="54"/>
      <c r="P242" s="13"/>
      <c r="Q242" s="13"/>
      <c r="R242" s="339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1">
        <v>141</v>
      </c>
      <c r="B243" s="202">
        <v>43559</v>
      </c>
      <c r="C243" s="202"/>
      <c r="D243" s="396" t="s">
        <v>337</v>
      </c>
      <c r="E243" s="203" t="s">
        <v>581</v>
      </c>
      <c r="F243" s="203">
        <f>387-14.63</f>
        <v>372.37</v>
      </c>
      <c r="G243" s="203"/>
      <c r="H243" s="203">
        <v>490</v>
      </c>
      <c r="I243" s="227">
        <v>490</v>
      </c>
      <c r="J243" s="137" t="s">
        <v>640</v>
      </c>
      <c r="K243" s="124">
        <f t="shared" si="57"/>
        <v>117.63</v>
      </c>
      <c r="L243" s="125">
        <f t="shared" si="58"/>
        <v>0.31589548030185027</v>
      </c>
      <c r="M243" s="126" t="s">
        <v>557</v>
      </c>
      <c r="N243" s="357">
        <v>43850</v>
      </c>
      <c r="O243" s="54"/>
      <c r="P243" s="13"/>
      <c r="Q243" s="13"/>
      <c r="R243" s="339" t="s">
        <v>709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64">
        <v>142</v>
      </c>
      <c r="B244" s="160">
        <v>43578</v>
      </c>
      <c r="C244" s="160"/>
      <c r="D244" s="161" t="s">
        <v>734</v>
      </c>
      <c r="E244" s="162" t="s">
        <v>558</v>
      </c>
      <c r="F244" s="162">
        <v>220</v>
      </c>
      <c r="G244" s="162"/>
      <c r="H244" s="162">
        <v>127.5</v>
      </c>
      <c r="I244" s="182">
        <v>284</v>
      </c>
      <c r="J244" s="379" t="s">
        <v>809</v>
      </c>
      <c r="K244" s="130">
        <f t="shared" si="57"/>
        <v>-92.5</v>
      </c>
      <c r="L244" s="131">
        <f t="shared" si="58"/>
        <v>-0.42045454545454547</v>
      </c>
      <c r="M244" s="132" t="s">
        <v>621</v>
      </c>
      <c r="N244" s="133">
        <v>43896</v>
      </c>
      <c r="O244" s="54"/>
      <c r="P244" s="13"/>
      <c r="Q244" s="13"/>
      <c r="R244" s="14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201">
        <v>143</v>
      </c>
      <c r="B245" s="202">
        <v>43622</v>
      </c>
      <c r="C245" s="202"/>
      <c r="D245" s="396" t="s">
        <v>467</v>
      </c>
      <c r="E245" s="203" t="s">
        <v>558</v>
      </c>
      <c r="F245" s="203">
        <v>332.8</v>
      </c>
      <c r="G245" s="203"/>
      <c r="H245" s="203">
        <v>405</v>
      </c>
      <c r="I245" s="227">
        <v>419</v>
      </c>
      <c r="J245" s="137" t="s">
        <v>812</v>
      </c>
      <c r="K245" s="124">
        <f t="shared" ref="K245" si="59">H245-F245</f>
        <v>72.199999999999989</v>
      </c>
      <c r="L245" s="125">
        <f t="shared" ref="L245" si="60">K245/F245</f>
        <v>0.21694711538461534</v>
      </c>
      <c r="M245" s="126" t="s">
        <v>557</v>
      </c>
      <c r="N245" s="357">
        <v>43860</v>
      </c>
      <c r="O245" s="54"/>
      <c r="P245" s="13"/>
      <c r="Q245" s="13"/>
      <c r="R245" s="14" t="s">
        <v>711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40">
        <v>144</v>
      </c>
      <c r="B246" s="139">
        <v>43641</v>
      </c>
      <c r="C246" s="139"/>
      <c r="D246" s="140" t="s">
        <v>137</v>
      </c>
      <c r="E246" s="141" t="s">
        <v>581</v>
      </c>
      <c r="F246" s="142">
        <v>386</v>
      </c>
      <c r="G246" s="143"/>
      <c r="H246" s="143">
        <v>395</v>
      </c>
      <c r="I246" s="143">
        <v>452</v>
      </c>
      <c r="J246" s="166" t="s">
        <v>802</v>
      </c>
      <c r="K246" s="167">
        <f t="shared" ref="K246" si="61">H246-F246</f>
        <v>9</v>
      </c>
      <c r="L246" s="168">
        <f t="shared" ref="L246" si="62">K246/F246</f>
        <v>2.3316062176165803E-2</v>
      </c>
      <c r="M246" s="169" t="s">
        <v>666</v>
      </c>
      <c r="N246" s="170">
        <v>43868</v>
      </c>
      <c r="O246" s="13"/>
      <c r="P246" s="13"/>
      <c r="Q246" s="13"/>
      <c r="R246" s="14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67">
        <v>145</v>
      </c>
      <c r="B247" s="191">
        <v>43707</v>
      </c>
      <c r="C247" s="191"/>
      <c r="D247" s="197" t="s">
        <v>256</v>
      </c>
      <c r="E247" s="195" t="s">
        <v>581</v>
      </c>
      <c r="F247" s="195" t="s">
        <v>713</v>
      </c>
      <c r="G247" s="195"/>
      <c r="H247" s="195"/>
      <c r="I247" s="221">
        <v>190</v>
      </c>
      <c r="J247" s="233" t="s">
        <v>559</v>
      </c>
      <c r="K247" s="223"/>
      <c r="L247" s="224"/>
      <c r="M247" s="353" t="s">
        <v>559</v>
      </c>
      <c r="N247" s="225"/>
      <c r="O247" s="13"/>
      <c r="P247" s="13"/>
      <c r="Q247" s="13"/>
      <c r="R247" s="339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201">
        <v>146</v>
      </c>
      <c r="B248" s="202">
        <v>43731</v>
      </c>
      <c r="C248" s="202"/>
      <c r="D248" s="151" t="s">
        <v>419</v>
      </c>
      <c r="E248" s="203" t="s">
        <v>581</v>
      </c>
      <c r="F248" s="203">
        <v>235</v>
      </c>
      <c r="G248" s="203"/>
      <c r="H248" s="203">
        <v>295</v>
      </c>
      <c r="I248" s="227">
        <v>296</v>
      </c>
      <c r="J248" s="137" t="s">
        <v>790</v>
      </c>
      <c r="K248" s="124">
        <f t="shared" ref="K248" si="63">H248-F248</f>
        <v>60</v>
      </c>
      <c r="L248" s="125">
        <f t="shared" ref="L248" si="64">K248/F248</f>
        <v>0.25531914893617019</v>
      </c>
      <c r="M248" s="126" t="s">
        <v>557</v>
      </c>
      <c r="N248" s="357">
        <v>43844</v>
      </c>
      <c r="O248" s="54"/>
      <c r="P248" s="13"/>
      <c r="Q248" s="13"/>
      <c r="R248" s="14" t="s">
        <v>711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1">
        <v>147</v>
      </c>
      <c r="B249" s="202">
        <v>43752</v>
      </c>
      <c r="C249" s="202"/>
      <c r="D249" s="151" t="s">
        <v>781</v>
      </c>
      <c r="E249" s="203" t="s">
        <v>581</v>
      </c>
      <c r="F249" s="203">
        <v>277.5</v>
      </c>
      <c r="G249" s="203"/>
      <c r="H249" s="203">
        <v>333</v>
      </c>
      <c r="I249" s="227">
        <v>333</v>
      </c>
      <c r="J249" s="137" t="s">
        <v>791</v>
      </c>
      <c r="K249" s="124">
        <f t="shared" ref="K249" si="65">H249-F249</f>
        <v>55.5</v>
      </c>
      <c r="L249" s="125">
        <f t="shared" ref="L249" si="66">K249/F249</f>
        <v>0.2</v>
      </c>
      <c r="M249" s="126" t="s">
        <v>557</v>
      </c>
      <c r="N249" s="357">
        <v>43846</v>
      </c>
      <c r="O249" s="54"/>
      <c r="P249" s="13"/>
      <c r="Q249" s="13"/>
      <c r="R249" s="339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1">
        <v>148</v>
      </c>
      <c r="B250" s="202">
        <v>43752</v>
      </c>
      <c r="C250" s="202"/>
      <c r="D250" s="151" t="s">
        <v>780</v>
      </c>
      <c r="E250" s="203" t="s">
        <v>581</v>
      </c>
      <c r="F250" s="203">
        <v>930</v>
      </c>
      <c r="G250" s="203"/>
      <c r="H250" s="203">
        <v>1165</v>
      </c>
      <c r="I250" s="227">
        <v>1200</v>
      </c>
      <c r="J250" s="137" t="s">
        <v>792</v>
      </c>
      <c r="K250" s="124">
        <f t="shared" ref="K250" si="67">H250-F250</f>
        <v>235</v>
      </c>
      <c r="L250" s="125">
        <f t="shared" ref="L250" si="68">K250/F250</f>
        <v>0.25268817204301075</v>
      </c>
      <c r="M250" s="126" t="s">
        <v>557</v>
      </c>
      <c r="N250" s="357">
        <v>43847</v>
      </c>
      <c r="O250" s="54"/>
      <c r="P250" s="13"/>
      <c r="Q250" s="13"/>
      <c r="R250" s="339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66">
        <v>149</v>
      </c>
      <c r="B251" s="342">
        <v>43753</v>
      </c>
      <c r="C251" s="207"/>
      <c r="D251" s="368" t="s">
        <v>779</v>
      </c>
      <c r="E251" s="345" t="s">
        <v>581</v>
      </c>
      <c r="F251" s="348">
        <v>111</v>
      </c>
      <c r="G251" s="345"/>
      <c r="H251" s="345"/>
      <c r="I251" s="351">
        <v>141</v>
      </c>
      <c r="J251" s="233" t="s">
        <v>559</v>
      </c>
      <c r="K251" s="233"/>
      <c r="L251" s="119"/>
      <c r="M251" s="356" t="s">
        <v>559</v>
      </c>
      <c r="N251" s="235"/>
      <c r="O251" s="13"/>
      <c r="P251" s="13"/>
      <c r="Q251" s="13"/>
      <c r="R251" s="339" t="s">
        <v>711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1">
        <v>150</v>
      </c>
      <c r="B252" s="202">
        <v>43753</v>
      </c>
      <c r="C252" s="202"/>
      <c r="D252" s="151" t="s">
        <v>778</v>
      </c>
      <c r="E252" s="203" t="s">
        <v>581</v>
      </c>
      <c r="F252" s="204">
        <v>296</v>
      </c>
      <c r="G252" s="203"/>
      <c r="H252" s="203">
        <v>370</v>
      </c>
      <c r="I252" s="227">
        <v>370</v>
      </c>
      <c r="J252" s="137" t="s">
        <v>640</v>
      </c>
      <c r="K252" s="124">
        <f t="shared" ref="K252" si="69">H252-F252</f>
        <v>74</v>
      </c>
      <c r="L252" s="125">
        <f t="shared" ref="L252" si="70">K252/F252</f>
        <v>0.25</v>
      </c>
      <c r="M252" s="126" t="s">
        <v>557</v>
      </c>
      <c r="N252" s="357">
        <v>43853</v>
      </c>
      <c r="O252" s="54"/>
      <c r="P252" s="13"/>
      <c r="Q252" s="13"/>
      <c r="R252" s="339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67">
        <v>151</v>
      </c>
      <c r="B253" s="206">
        <v>43754</v>
      </c>
      <c r="C253" s="206"/>
      <c r="D253" s="188" t="s">
        <v>777</v>
      </c>
      <c r="E253" s="344" t="s">
        <v>581</v>
      </c>
      <c r="F253" s="347" t="s">
        <v>774</v>
      </c>
      <c r="G253" s="344"/>
      <c r="H253" s="344"/>
      <c r="I253" s="350">
        <v>344</v>
      </c>
      <c r="J253" s="233" t="s">
        <v>559</v>
      </c>
      <c r="K253" s="236"/>
      <c r="L253" s="355"/>
      <c r="M253" s="338" t="s">
        <v>559</v>
      </c>
      <c r="N253" s="358"/>
      <c r="O253" s="13"/>
      <c r="P253" s="13"/>
      <c r="Q253" s="13"/>
      <c r="R253" s="339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1">
        <v>152</v>
      </c>
      <c r="B254" s="207">
        <v>43832</v>
      </c>
      <c r="C254" s="207"/>
      <c r="D254" s="211" t="s">
        <v>759</v>
      </c>
      <c r="E254" s="208" t="s">
        <v>581</v>
      </c>
      <c r="F254" s="209" t="s">
        <v>789</v>
      </c>
      <c r="G254" s="208"/>
      <c r="H254" s="208"/>
      <c r="I254" s="232">
        <v>590</v>
      </c>
      <c r="J254" s="233" t="s">
        <v>559</v>
      </c>
      <c r="K254" s="233"/>
      <c r="L254" s="119"/>
      <c r="M254" s="338" t="s">
        <v>559</v>
      </c>
      <c r="N254" s="235"/>
      <c r="O254" s="13"/>
      <c r="P254" s="13"/>
      <c r="Q254" s="13"/>
      <c r="R254" s="339" t="s">
        <v>711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201">
        <v>153</v>
      </c>
      <c r="B255" s="202">
        <v>43966</v>
      </c>
      <c r="C255" s="202"/>
      <c r="D255" s="151" t="s">
        <v>64</v>
      </c>
      <c r="E255" s="203" t="s">
        <v>581</v>
      </c>
      <c r="F255" s="204">
        <v>67.5</v>
      </c>
      <c r="G255" s="203"/>
      <c r="H255" s="203">
        <v>86</v>
      </c>
      <c r="I255" s="227">
        <v>86</v>
      </c>
      <c r="J255" s="137" t="s">
        <v>821</v>
      </c>
      <c r="K255" s="124">
        <f t="shared" ref="K255" si="71">H255-F255</f>
        <v>18.5</v>
      </c>
      <c r="L255" s="125">
        <f t="shared" ref="L255" si="72">K255/F255</f>
        <v>0.27407407407407408</v>
      </c>
      <c r="M255" s="126" t="s">
        <v>557</v>
      </c>
      <c r="N255" s="357">
        <v>44008</v>
      </c>
      <c r="O255" s="54"/>
      <c r="P255" s="13"/>
      <c r="Q255" s="13"/>
      <c r="R255" s="339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205">
        <v>154</v>
      </c>
      <c r="B256" s="207">
        <v>44035</v>
      </c>
      <c r="C256" s="207"/>
      <c r="D256" s="211" t="s">
        <v>466</v>
      </c>
      <c r="E256" s="208" t="s">
        <v>581</v>
      </c>
      <c r="F256" s="209" t="s">
        <v>824</v>
      </c>
      <c r="G256" s="208"/>
      <c r="H256" s="208"/>
      <c r="I256" s="232">
        <v>296</v>
      </c>
      <c r="J256" s="233" t="s">
        <v>559</v>
      </c>
      <c r="K256" s="233"/>
      <c r="L256" s="119"/>
      <c r="M256" s="234"/>
      <c r="N256" s="235"/>
      <c r="O256" s="13"/>
      <c r="P256" s="13"/>
      <c r="Q256" s="13"/>
      <c r="R256" s="339" t="s">
        <v>711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1">
        <v>155</v>
      </c>
      <c r="B257" s="202">
        <v>44092</v>
      </c>
      <c r="C257" s="202"/>
      <c r="D257" s="151" t="s">
        <v>399</v>
      </c>
      <c r="E257" s="203" t="s">
        <v>581</v>
      </c>
      <c r="F257" s="203">
        <v>206</v>
      </c>
      <c r="G257" s="203"/>
      <c r="H257" s="203">
        <v>248</v>
      </c>
      <c r="I257" s="227">
        <v>248</v>
      </c>
      <c r="J257" s="137" t="s">
        <v>640</v>
      </c>
      <c r="K257" s="124">
        <f t="shared" ref="K257:K258" si="73">H257-F257</f>
        <v>42</v>
      </c>
      <c r="L257" s="125">
        <f t="shared" ref="L257:L258" si="74">K257/F257</f>
        <v>0.20388349514563106</v>
      </c>
      <c r="M257" s="126" t="s">
        <v>557</v>
      </c>
      <c r="N257" s="357">
        <v>44214</v>
      </c>
      <c r="O257" s="54"/>
      <c r="P257" s="13"/>
      <c r="Q257" s="13"/>
      <c r="R257" s="339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201">
        <v>156</v>
      </c>
      <c r="B258" s="202">
        <v>44140</v>
      </c>
      <c r="C258" s="202"/>
      <c r="D258" s="151" t="s">
        <v>399</v>
      </c>
      <c r="E258" s="203" t="s">
        <v>581</v>
      </c>
      <c r="F258" s="203">
        <v>182.5</v>
      </c>
      <c r="G258" s="203"/>
      <c r="H258" s="203">
        <v>248</v>
      </c>
      <c r="I258" s="227">
        <v>248</v>
      </c>
      <c r="J258" s="137" t="s">
        <v>640</v>
      </c>
      <c r="K258" s="124">
        <f t="shared" si="73"/>
        <v>65.5</v>
      </c>
      <c r="L258" s="125">
        <f t="shared" si="74"/>
        <v>0.35890410958904112</v>
      </c>
      <c r="M258" s="126" t="s">
        <v>557</v>
      </c>
      <c r="N258" s="357">
        <v>44214</v>
      </c>
      <c r="O258" s="54"/>
      <c r="P258" s="13"/>
      <c r="Q258" s="13"/>
      <c r="R258" s="339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205">
        <v>157</v>
      </c>
      <c r="B259" s="207">
        <v>44140</v>
      </c>
      <c r="C259" s="207"/>
      <c r="D259" s="211" t="s">
        <v>322</v>
      </c>
      <c r="E259" s="208" t="s">
        <v>581</v>
      </c>
      <c r="F259" s="209" t="s">
        <v>828</v>
      </c>
      <c r="G259" s="208"/>
      <c r="H259" s="208"/>
      <c r="I259" s="232">
        <v>320</v>
      </c>
      <c r="J259" s="233" t="s">
        <v>559</v>
      </c>
      <c r="K259" s="233"/>
      <c r="L259" s="119"/>
      <c r="M259" s="234"/>
      <c r="N259" s="235"/>
      <c r="O259" s="13"/>
      <c r="P259" s="13"/>
      <c r="Q259" s="13"/>
      <c r="R259" s="339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201">
        <v>158</v>
      </c>
      <c r="B260" s="202">
        <v>44140</v>
      </c>
      <c r="C260" s="202"/>
      <c r="D260" s="151" t="s">
        <v>462</v>
      </c>
      <c r="E260" s="203" t="s">
        <v>581</v>
      </c>
      <c r="F260" s="204">
        <v>925</v>
      </c>
      <c r="G260" s="203"/>
      <c r="H260" s="203">
        <v>1095</v>
      </c>
      <c r="I260" s="227">
        <v>1093</v>
      </c>
      <c r="J260" s="497" t="s">
        <v>835</v>
      </c>
      <c r="K260" s="124">
        <f t="shared" ref="K260" si="75">H260-F260</f>
        <v>170</v>
      </c>
      <c r="L260" s="125">
        <f t="shared" ref="L260" si="76">K260/F260</f>
        <v>0.18378378378378379</v>
      </c>
      <c r="M260" s="126" t="s">
        <v>557</v>
      </c>
      <c r="N260" s="357">
        <v>44201</v>
      </c>
      <c r="O260" s="13"/>
      <c r="P260" s="13"/>
      <c r="Q260" s="13"/>
      <c r="R260" s="339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205">
        <v>159</v>
      </c>
      <c r="B261" s="207">
        <v>44140</v>
      </c>
      <c r="C261" s="207"/>
      <c r="D261" s="211" t="s">
        <v>337</v>
      </c>
      <c r="E261" s="208" t="s">
        <v>581</v>
      </c>
      <c r="F261" s="209" t="s">
        <v>829</v>
      </c>
      <c r="G261" s="208"/>
      <c r="H261" s="208"/>
      <c r="I261" s="232">
        <v>406</v>
      </c>
      <c r="J261" s="233" t="s">
        <v>559</v>
      </c>
      <c r="K261" s="233"/>
      <c r="L261" s="119"/>
      <c r="M261" s="234"/>
      <c r="N261" s="235"/>
      <c r="O261" s="13"/>
      <c r="P261" s="13"/>
      <c r="Q261" s="13"/>
      <c r="R261" s="339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5">
        <v>160</v>
      </c>
      <c r="B262" s="207">
        <v>44141</v>
      </c>
      <c r="C262" s="207"/>
      <c r="D262" s="211" t="s">
        <v>466</v>
      </c>
      <c r="E262" s="208" t="s">
        <v>581</v>
      </c>
      <c r="F262" s="209" t="s">
        <v>830</v>
      </c>
      <c r="G262" s="208"/>
      <c r="H262" s="208"/>
      <c r="I262" s="232">
        <v>290</v>
      </c>
      <c r="J262" s="233" t="s">
        <v>559</v>
      </c>
      <c r="K262" s="233"/>
      <c r="L262" s="119"/>
      <c r="M262" s="234"/>
      <c r="N262" s="235"/>
      <c r="O262" s="13"/>
      <c r="P262" s="13"/>
      <c r="Q262" s="13"/>
      <c r="R262" s="339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205">
        <v>161</v>
      </c>
      <c r="B263" s="207">
        <v>44187</v>
      </c>
      <c r="C263" s="207"/>
      <c r="D263" s="211" t="s">
        <v>755</v>
      </c>
      <c r="E263" s="208" t="s">
        <v>581</v>
      </c>
      <c r="F263" s="485" t="s">
        <v>833</v>
      </c>
      <c r="G263" s="208"/>
      <c r="H263" s="208"/>
      <c r="I263" s="232">
        <v>239</v>
      </c>
      <c r="J263" s="486" t="s">
        <v>559</v>
      </c>
      <c r="K263" s="233"/>
      <c r="L263" s="119"/>
      <c r="M263" s="234"/>
      <c r="N263" s="235"/>
      <c r="O263" s="13"/>
      <c r="P263" s="13"/>
      <c r="Q263" s="13"/>
      <c r="R263" s="339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205"/>
      <c r="B264" s="207"/>
      <c r="C264" s="207"/>
      <c r="D264" s="211"/>
      <c r="E264" s="208"/>
      <c r="F264" s="209"/>
      <c r="G264" s="208"/>
      <c r="H264" s="208"/>
      <c r="I264" s="232"/>
      <c r="J264" s="233"/>
      <c r="K264" s="233"/>
      <c r="L264" s="119"/>
      <c r="M264" s="234"/>
      <c r="N264" s="235"/>
      <c r="O264" s="13"/>
      <c r="P264" s="13"/>
      <c r="R264" s="339"/>
    </row>
    <row r="265" spans="1:26">
      <c r="A265" s="205"/>
      <c r="B265" s="207"/>
      <c r="C265" s="207"/>
      <c r="D265" s="211"/>
      <c r="E265" s="208"/>
      <c r="F265" s="209"/>
      <c r="G265" s="208"/>
      <c r="H265" s="208"/>
      <c r="I265" s="232"/>
      <c r="J265" s="233"/>
      <c r="K265" s="233"/>
      <c r="L265" s="119"/>
      <c r="M265" s="234"/>
      <c r="N265" s="235"/>
      <c r="O265" s="13"/>
      <c r="R265" s="237"/>
    </row>
    <row r="266" spans="1:26">
      <c r="A266" s="205"/>
      <c r="B266" s="207"/>
      <c r="C266" s="207"/>
      <c r="D266" s="211"/>
      <c r="E266" s="208"/>
      <c r="F266" s="209"/>
      <c r="G266" s="208"/>
      <c r="H266" s="208"/>
      <c r="I266" s="232"/>
      <c r="J266" s="233"/>
      <c r="K266" s="233"/>
      <c r="L266" s="119"/>
      <c r="M266" s="234"/>
      <c r="N266" s="235"/>
      <c r="O266" s="13"/>
      <c r="R266" s="237"/>
    </row>
    <row r="267" spans="1:26">
      <c r="A267" s="205"/>
      <c r="B267" s="207"/>
      <c r="C267" s="207"/>
      <c r="D267" s="211"/>
      <c r="E267" s="208"/>
      <c r="F267" s="209"/>
      <c r="G267" s="208"/>
      <c r="H267" s="208"/>
      <c r="I267" s="232"/>
      <c r="J267" s="233"/>
      <c r="K267" s="233"/>
      <c r="L267" s="119"/>
      <c r="M267" s="234"/>
      <c r="N267" s="235"/>
      <c r="O267" s="13"/>
      <c r="R267" s="237"/>
    </row>
    <row r="268" spans="1:26">
      <c r="A268" s="205"/>
      <c r="B268" s="196" t="s">
        <v>784</v>
      </c>
      <c r="O268" s="13"/>
      <c r="R268" s="237"/>
    </row>
    <row r="269" spans="1:26">
      <c r="R269" s="237"/>
    </row>
    <row r="270" spans="1:26">
      <c r="R270" s="237"/>
    </row>
    <row r="271" spans="1:26">
      <c r="R271" s="237"/>
    </row>
    <row r="272" spans="1:26">
      <c r="R272" s="237"/>
    </row>
    <row r="273" spans="1:18">
      <c r="R273" s="237"/>
    </row>
    <row r="274" spans="1:18">
      <c r="R274" s="237"/>
    </row>
    <row r="275" spans="1:18">
      <c r="R275" s="237"/>
    </row>
    <row r="285" spans="1:18">
      <c r="A285" s="212"/>
    </row>
    <row r="286" spans="1:18">
      <c r="A286" s="212"/>
      <c r="F286" s="487"/>
    </row>
    <row r="287" spans="1:18">
      <c r="A287" s="208"/>
    </row>
  </sheetData>
  <autoFilter ref="R1:R283"/>
  <mergeCells count="3">
    <mergeCell ref="A63:A64"/>
    <mergeCell ref="B63:B64"/>
    <mergeCell ref="J63:J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2021-02-11T02:32:17Z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