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480" yWindow="570" windowWidth="1749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F&amp;O)'!$R$1:$R$289</definedName>
    <definedName name="_xlnm._FilterDatabase" localSheetId="1" hidden="1">'Future Intra'!$B$13:$P$13</definedName>
  </definedNames>
  <calcPr calcId="125725"/>
</workbook>
</file>

<file path=xl/calcChain.xml><?xml version="1.0" encoding="utf-8"?>
<calcChain xmlns="http://schemas.openxmlformats.org/spreadsheetml/2006/main">
  <c r="K76" i="6"/>
  <c r="M76" s="1"/>
  <c r="L55"/>
  <c r="K55"/>
  <c r="L53"/>
  <c r="K53"/>
  <c r="L33"/>
  <c r="K33"/>
  <c r="M33" s="1"/>
  <c r="L50"/>
  <c r="K50"/>
  <c r="L48"/>
  <c r="K48"/>
  <c r="M48" s="1"/>
  <c r="L17"/>
  <c r="K17"/>
  <c r="M17" s="1"/>
  <c r="P18"/>
  <c r="K75"/>
  <c r="M75" s="1"/>
  <c r="L52"/>
  <c r="K52"/>
  <c r="M74"/>
  <c r="K74"/>
  <c r="L272"/>
  <c r="K272"/>
  <c r="M72"/>
  <c r="K72"/>
  <c r="L19"/>
  <c r="K19"/>
  <c r="L51"/>
  <c r="K51"/>
  <c r="M53" l="1"/>
  <c r="M51"/>
  <c r="M55"/>
  <c r="M50"/>
  <c r="M52"/>
  <c r="M19"/>
  <c r="L49"/>
  <c r="K49"/>
  <c r="M49" l="1"/>
  <c r="K73"/>
  <c r="M73" s="1"/>
  <c r="K71"/>
  <c r="M71" s="1"/>
  <c r="K67"/>
  <c r="M67" s="1"/>
  <c r="K68"/>
  <c r="M68" s="1"/>
  <c r="L13"/>
  <c r="K13"/>
  <c r="L16"/>
  <c r="K16"/>
  <c r="K69"/>
  <c r="M69" s="1"/>
  <c r="K66"/>
  <c r="M66" s="1"/>
  <c r="K65"/>
  <c r="M65" s="1"/>
  <c r="K64"/>
  <c r="M64" s="1"/>
  <c r="M16" l="1"/>
  <c r="M13"/>
  <c r="L34"/>
  <c r="K34"/>
  <c r="L31"/>
  <c r="K31"/>
  <c r="L11"/>
  <c r="K11"/>
  <c r="L14"/>
  <c r="K14"/>
  <c r="P15"/>
  <c r="M31" l="1"/>
  <c r="M34"/>
  <c r="M11"/>
  <c r="M14"/>
  <c r="P12" l="1"/>
  <c r="K10" l="1"/>
  <c r="L10"/>
  <c r="P84"/>
  <c r="L84"/>
  <c r="K84"/>
  <c r="M10" l="1"/>
  <c r="M84"/>
  <c r="K251" l="1"/>
  <c r="L251" s="1"/>
  <c r="K271" l="1"/>
  <c r="L271" s="1"/>
  <c r="K270"/>
  <c r="L270" s="1"/>
  <c r="K269"/>
  <c r="L269" s="1"/>
  <c r="K266"/>
  <c r="L266" s="1"/>
  <c r="K265"/>
  <c r="L265" s="1"/>
  <c r="K264"/>
  <c r="L264" s="1"/>
  <c r="K263"/>
  <c r="L263" s="1"/>
  <c r="K262"/>
  <c r="L262" s="1"/>
  <c r="K261"/>
  <c r="L261" s="1"/>
  <c r="K260"/>
  <c r="L260" s="1"/>
  <c r="K259"/>
  <c r="L259" s="1"/>
  <c r="K257"/>
  <c r="L257" s="1"/>
  <c r="K256"/>
  <c r="L256" s="1"/>
  <c r="K255"/>
  <c r="L255" s="1"/>
  <c r="K254"/>
  <c r="L254" s="1"/>
  <c r="K253"/>
  <c r="L253" s="1"/>
  <c r="K252"/>
  <c r="L252" s="1"/>
  <c r="K250"/>
  <c r="L250" s="1"/>
  <c r="K249"/>
  <c r="L249" s="1"/>
  <c r="K248"/>
  <c r="L248" s="1"/>
  <c r="F247"/>
  <c r="K247" s="1"/>
  <c r="L247" s="1"/>
  <c r="K246"/>
  <c r="L246" s="1"/>
  <c r="K245"/>
  <c r="L245" s="1"/>
  <c r="K244"/>
  <c r="L244" s="1"/>
  <c r="K243"/>
  <c r="L243" s="1"/>
  <c r="K242"/>
  <c r="L242" s="1"/>
  <c r="F241"/>
  <c r="K241" s="1"/>
  <c r="L241" s="1"/>
  <c r="F240"/>
  <c r="K240" s="1"/>
  <c r="L240" s="1"/>
  <c r="K239"/>
  <c r="L239" s="1"/>
  <c r="F238"/>
  <c r="K238" s="1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2"/>
  <c r="L222" s="1"/>
  <c r="K220"/>
  <c r="L220" s="1"/>
  <c r="K219"/>
  <c r="L219" s="1"/>
  <c r="F218"/>
  <c r="K218" s="1"/>
  <c r="L218" s="1"/>
  <c r="K217"/>
  <c r="L217" s="1"/>
  <c r="K214"/>
  <c r="L214" s="1"/>
  <c r="K213"/>
  <c r="L213" s="1"/>
  <c r="K212"/>
  <c r="L212" s="1"/>
  <c r="K209"/>
  <c r="L209" s="1"/>
  <c r="K208"/>
  <c r="L208" s="1"/>
  <c r="K207"/>
  <c r="L207" s="1"/>
  <c r="K206"/>
  <c r="L206" s="1"/>
  <c r="K205"/>
  <c r="L205" s="1"/>
  <c r="K204"/>
  <c r="L204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2"/>
  <c r="L192" s="1"/>
  <c r="K190"/>
  <c r="L190" s="1"/>
  <c r="K188"/>
  <c r="L188" s="1"/>
  <c r="K186"/>
  <c r="L186" s="1"/>
  <c r="K185"/>
  <c r="L185" s="1"/>
  <c r="K184"/>
  <c r="L184" s="1"/>
  <c r="K182"/>
  <c r="L182" s="1"/>
  <c r="K181"/>
  <c r="L181" s="1"/>
  <c r="K180"/>
  <c r="L180" s="1"/>
  <c r="K179"/>
  <c r="K178"/>
  <c r="L178" s="1"/>
  <c r="K177"/>
  <c r="L177" s="1"/>
  <c r="K175"/>
  <c r="L175" s="1"/>
  <c r="K174"/>
  <c r="L174" s="1"/>
  <c r="K173"/>
  <c r="L173" s="1"/>
  <c r="K172"/>
  <c r="L172" s="1"/>
  <c r="K171"/>
  <c r="L171" s="1"/>
  <c r="F170"/>
  <c r="K170" s="1"/>
  <c r="L170" s="1"/>
  <c r="H169"/>
  <c r="K169" s="1"/>
  <c r="L169" s="1"/>
  <c r="K166"/>
  <c r="L166" s="1"/>
  <c r="K165"/>
  <c r="L165" s="1"/>
  <c r="K164"/>
  <c r="L164" s="1"/>
  <c r="K163"/>
  <c r="L163" s="1"/>
  <c r="K162"/>
  <c r="L162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H135"/>
  <c r="K135" s="1"/>
  <c r="L135" s="1"/>
  <c r="F134"/>
  <c r="K134" s="1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M7"/>
  <c r="D7" i="5"/>
  <c r="K6" i="4"/>
  <c r="K6" i="3"/>
  <c r="L6" i="2"/>
</calcChain>
</file>

<file path=xl/sharedStrings.xml><?xml version="1.0" encoding="utf-8"?>
<sst xmlns="http://schemas.openxmlformats.org/spreadsheetml/2006/main" count="2869" uniqueCount="1076">
  <si>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</si>
  <si>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</si>
  <si>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</si>
  <si>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</si>
  <si>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</si>
  <si>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</si>
  <si>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</si>
  <si>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</si>
  <si>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</si>
  <si>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</si>
  <si>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</si>
  <si>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</si>
  <si>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</si>
  <si>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</si>
  <si>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</si>
  <si>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</si>
  <si>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</si>
  <si>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</si>
  <si>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</si>
  <si>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</si>
  <si>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</si>
  <si>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</si>
  <si>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</si>
  <si>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</si>
  <si>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</si>
  <si>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</si>
  <si>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</si>
  <si>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</si>
  <si>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</si>
  <si>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</si>
  <si>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</si>
  <si>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</si>
  <si>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</si>
  <si>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</si>
  <si>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</si>
  <si>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</si>
  <si>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</si>
  <si>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</si>
  <si>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</si>
  <si>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</si>
  <si>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</si>
  <si>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</si>
  <si>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</si>
  <si>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</si>
  <si>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</si>
  <si>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</si>
  <si>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</si>
  <si>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</si>
  <si>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</si>
  <si>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</si>
  <si>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</si>
  <si>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</si>
  <si>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</si>
  <si>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</si>
  <si>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</si>
  <si>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</si>
  <si>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</si>
  <si>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</si>
  <si>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</si>
  <si>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</si>
  <si>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</si>
  <si>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</si>
  <si>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</si>
  <si>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</si>
  <si>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</si>
  <si>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</si>
  <si>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</si>
  <si>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</si>
  <si>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</si>
  <si>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</si>
  <si>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</si>
  <si>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</si>
  <si>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</si>
  <si>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</si>
  <si>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</si>
  <si>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</si>
  <si>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</si>
  <si>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</si>
  <si>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</si>
  <si>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</si>
  <si>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</si>
  <si>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</si>
  <si>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</si>
  <si>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</si>
  <si>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</si>
  <si>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</si>
  <si>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</si>
  <si>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</si>
  <si>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</si>
  <si>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</si>
  <si>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</si>
  <si>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</si>
  <si>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</si>
  <si>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</si>
  <si>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</si>
  <si>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</si>
  <si>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</si>
  <si>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</si>
  <si>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</si>
  <si>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</si>
  <si>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</si>
  <si>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</si>
  <si>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</si>
  <si>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</si>
  <si>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</si>
  <si>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</si>
  <si>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</si>
  <si>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</si>
  <si>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</si>
  <si>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</si>
  <si>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</si>
  <si>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</si>
  <si>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</si>
  <si>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</si>
  <si>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</si>
  <si>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</si>
  <si>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</si>
  <si>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</si>
  <si>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</si>
  <si>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</si>
  <si>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</si>
  <si>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</si>
  <si>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</si>
  <si>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</si>
  <si>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</si>
  <si>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</si>
  <si>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</si>
  <si>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</si>
  <si>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</si>
  <si>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</si>
  <si>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</si>
  <si>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</si>
  <si>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</si>
  <si>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</si>
  <si>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</si>
  <si>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</si>
  <si>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</si>
  <si>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</si>
  <si>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</si>
  <si>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</si>
  <si>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</si>
  <si>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</si>
  <si>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</si>
  <si>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</si>
  <si>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</si>
  <si>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</si>
  <si>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</si>
  <si>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</si>
  <si>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</si>
  <si>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</si>
  <si>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</si>
  <si>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</si>
  <si>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</si>
  <si>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</si>
  <si>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</si>
  <si>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</si>
  <si>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</si>
  <si>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</si>
  <si>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</si>
  <si>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</si>
  <si>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</si>
  <si>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</si>
  <si>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</si>
  <si>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</si>
  <si>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</si>
  <si>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</si>
  <si>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</si>
  <si>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</si>
  <si>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</si>
  <si>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</si>
  <si>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</si>
  <si>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</si>
  <si>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</si>
  <si>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</si>
  <si>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</si>
  <si>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</si>
  <si>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</si>
  <si>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</si>
  <si>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</si>
  <si>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</si>
  <si>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</si>
  <si>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</si>
  <si>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</si>
  <si>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</si>
  <si>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</si>
  <si>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</si>
  <si>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</si>
  <si>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</si>
  <si>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</si>
  <si>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</si>
  <si>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</si>
  <si>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</si>
  <si>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</si>
  <si>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</si>
  <si>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</si>
  <si>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</si>
  <si>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</si>
  <si>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</si>
  <si>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</si>
  <si>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</si>
  <si>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</si>
  <si>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</si>
  <si>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</si>
  <si>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</si>
  <si>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</si>
  <si>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</si>
  <si>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</si>
  <si>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</si>
  <si>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</si>
  <si>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</si>
  <si>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</si>
  <si>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</si>
  <si>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</si>
  <si>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</si>
  <si>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</si>
  <si>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</si>
  <si>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</si>
  <si>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</si>
  <si>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</si>
  <si>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</si>
  <si>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</si>
  <si>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</si>
  <si>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</si>
  <si>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</si>
  <si>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</si>
  <si>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</si>
  <si>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</si>
  <si>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</si>
  <si>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</si>
  <si>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</si>
  <si>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</si>
  <si>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</si>
  <si>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</si>
  <si>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</si>
  <si>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</si>
  <si>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</si>
  <si>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</si>
  <si>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</si>
  <si>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</si>
  <si>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</si>
  <si>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</si>
  <si>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</si>
  <si>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</si>
  <si>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</si>
  <si>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</si>
  <si>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</si>
  <si>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</si>
  <si>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</si>
  <si>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</si>
  <si>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</si>
  <si>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</si>
  <si>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</si>
  <si>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</si>
  <si>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</si>
  <si>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</si>
  <si>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</si>
  <si>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</si>
  <si>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</si>
  <si>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</si>
  <si>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</si>
  <si>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</si>
  <si>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</si>
  <si>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</si>
  <si>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</si>
  <si>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</si>
  <si>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</si>
  <si>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</si>
  <si>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</si>
  <si>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</si>
  <si>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</si>
  <si>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</si>
  <si>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</si>
  <si>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</si>
  <si>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</si>
  <si>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</si>
  <si>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</si>
  <si>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</si>
  <si>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</si>
  <si>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</si>
  <si>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</si>
  <si>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</si>
  <si>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</si>
  <si>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</si>
  <si>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</si>
  <si>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</si>
  <si>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</si>
  <si>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</si>
  <si>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</si>
  <si>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</si>
  <si>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</si>
  <si>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</si>
  <si>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</si>
  <si>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</si>
  <si>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</si>
  <si>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</si>
  <si>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</si>
  <si>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</si>
  <si>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</si>
  <si>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</si>
  <si>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AKZOINDIA</t>
  </si>
  <si>
    <t>ALEMBICLTD</t>
  </si>
  <si>
    <t>ALKYLAMINE</t>
  </si>
  <si>
    <t>ALOKINDS</t>
  </si>
  <si>
    <t>AMBER</t>
  </si>
  <si>
    <t>ANGELBRKG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</si>
  <si>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</si>
  <si>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</si>
  <si>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</si>
  <si>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</si>
  <si>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</si>
  <si>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</si>
  <si>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</si>
  <si>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</si>
  <si>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</si>
  <si>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</si>
  <si>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</si>
  <si>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</si>
  <si>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</si>
  <si>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</si>
  <si>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</si>
  <si>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</si>
  <si>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</si>
  <si>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</si>
  <si>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</si>
  <si>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</si>
  <si>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</si>
  <si>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</si>
  <si>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</si>
  <si>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</si>
  <si>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</si>
  <si>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</si>
  <si>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</si>
  <si>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</si>
  <si>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</si>
  <si>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</si>
  <si>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</si>
  <si>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</si>
  <si>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</si>
  <si>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</si>
  <si>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</si>
  <si>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</si>
  <si>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</si>
  <si>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</si>
  <si>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</si>
  <si>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</si>
  <si>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</si>
  <si>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</si>
  <si>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</si>
  <si>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</si>
  <si>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</si>
  <si>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</si>
  <si>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</si>
  <si>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</si>
  <si>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</si>
  <si>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</si>
  <si>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</si>
  <si>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</si>
  <si>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</si>
  <si>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</si>
  <si>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</si>
  <si>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</si>
  <si>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</si>
  <si>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</si>
  <si>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</si>
  <si>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</si>
  <si>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</si>
  <si>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</si>
  <si>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</si>
  <si>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</si>
  <si>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</si>
  <si>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</si>
  <si>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</si>
  <si>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</si>
  <si>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</si>
  <si>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</si>
  <si>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</si>
  <si>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</si>
  <si>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</si>
  <si>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</si>
  <si>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</si>
  <si>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</si>
  <si>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</si>
  <si>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</si>
  <si>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</si>
  <si>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</si>
  <si>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</si>
  <si>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</si>
  <si>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</si>
  <si>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</si>
  <si>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</si>
  <si>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</si>
  <si>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</si>
  <si>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</si>
  <si>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</si>
  <si>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</si>
  <si>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</si>
  <si>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</si>
  <si>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</si>
  <si>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</si>
  <si>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</si>
  <si>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</si>
  <si>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</si>
  <si>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</si>
  <si>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</si>
  <si>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</si>
  <si>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</si>
  <si>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</si>
  <si>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</si>
  <si>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</si>
  <si>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</si>
  <si>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</si>
  <si>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</si>
  <si>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</si>
  <si>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</si>
  <si>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</si>
  <si>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</si>
  <si>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</si>
  <si>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</si>
  <si>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</si>
  <si>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</si>
  <si>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</si>
  <si>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</si>
  <si>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</si>
  <si>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</si>
  <si>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</si>
  <si>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</si>
  <si>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</si>
  <si>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</si>
  <si>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</si>
  <si>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</si>
  <si>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</si>
  <si>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</si>
  <si>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</si>
  <si>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</si>
  <si>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</si>
  <si>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</si>
  <si>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</si>
  <si>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</si>
  <si>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</si>
  <si>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</si>
  <si>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</si>
  <si>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</si>
  <si>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</si>
  <si>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</si>
  <si>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</si>
  <si>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</si>
  <si>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</si>
  <si>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</si>
  <si>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</si>
  <si>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</si>
  <si>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</si>
  <si>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</si>
  <si>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</si>
  <si>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</si>
  <si>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</si>
  <si>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</si>
  <si>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</si>
  <si>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</si>
  <si>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</si>
  <si>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</si>
  <si>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</si>
  <si>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</si>
  <si>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</si>
  <si>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</si>
  <si>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</si>
  <si>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</si>
  <si>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</si>
  <si>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</si>
  <si>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</si>
  <si>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</si>
  <si>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</si>
  <si>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</si>
  <si>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</si>
  <si>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</si>
  <si>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</si>
  <si>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</si>
  <si>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</si>
  <si>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</si>
  <si>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</si>
  <si>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</si>
  <si>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</si>
  <si>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</si>
  <si>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</si>
  <si>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</si>
  <si>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</si>
  <si>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</si>
  <si>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</si>
  <si>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</si>
  <si>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</si>
  <si>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</si>
  <si>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</si>
  <si>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</si>
  <si>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</si>
  <si>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</si>
  <si>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</si>
  <si>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</si>
  <si>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</si>
  <si>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</si>
  <si>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</si>
  <si>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</si>
  <si>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</si>
  <si>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</si>
  <si>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</si>
  <si>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</si>
  <si>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</si>
  <si>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</si>
  <si>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</si>
  <si>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</si>
  <si>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</si>
  <si>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</si>
  <si>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</si>
  <si>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</si>
  <si>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</si>
  <si>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</si>
  <si>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</si>
  <si>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</si>
  <si>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</si>
  <si>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</si>
  <si>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</si>
  <si>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</si>
  <si>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</si>
  <si>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</si>
  <si>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</si>
  <si>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</si>
  <si>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</si>
  <si>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</si>
  <si>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</si>
  <si>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</si>
  <si>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</si>
  <si>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</si>
  <si>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</si>
  <si>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</si>
  <si>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</si>
  <si>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</si>
  <si>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</si>
  <si>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</si>
  <si>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</si>
  <si>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</si>
  <si>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</si>
  <si>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</si>
  <si>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</si>
  <si>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</si>
  <si>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</si>
  <si>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</si>
  <si>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</si>
  <si>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</si>
  <si>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</si>
  <si>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</si>
  <si>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</si>
  <si>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</si>
  <si>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</si>
  <si>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</si>
  <si>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</si>
  <si>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</si>
  <si>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</si>
  <si>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</si>
  <si>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</si>
  <si>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</si>
  <si>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</si>
  <si>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</si>
  <si>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</si>
  <si>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</si>
  <si>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</si>
  <si>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</si>
  <si>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</si>
  <si>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</si>
  <si>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</si>
  <si>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</si>
  <si>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</si>
  <si>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</si>
  <si>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</si>
  <si>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</si>
  <si>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</si>
  <si>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</si>
  <si>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</si>
  <si>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</si>
  <si>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</si>
  <si>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</si>
  <si>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</si>
  <si>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</si>
  <si>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</si>
  <si>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</si>
  <si>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</si>
  <si>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</si>
  <si>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</si>
  <si>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</si>
  <si>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</si>
  <si>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</si>
  <si>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</si>
  <si>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</si>
  <si>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</si>
  <si>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</si>
  <si>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</si>
  <si>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</si>
  <si>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</si>
  <si>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</si>
  <si>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</si>
  <si>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</si>
  <si>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</si>
  <si>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</si>
  <si>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</si>
  <si>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</si>
  <si>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</si>
  <si>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</si>
  <si>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</si>
  <si>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</si>
  <si>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</si>
  <si>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</si>
  <si>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</si>
  <si>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</si>
  <si>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</si>
  <si>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</si>
  <si>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</si>
  <si>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</si>
  <si>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</si>
  <si>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</si>
  <si>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</si>
  <si>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</si>
  <si>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</si>
  <si>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</si>
  <si>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</si>
  <si>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</si>
  <si>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</si>
  <si>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</si>
  <si>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</si>
  <si>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</si>
  <si>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</si>
  <si>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</si>
  <si>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</si>
  <si>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</si>
  <si>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</si>
  <si>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</si>
  <si>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</si>
  <si>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</si>
  <si>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</si>
  <si>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</si>
  <si>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</si>
  <si>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</si>
  <si>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</si>
  <si>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</si>
  <si>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</si>
  <si>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</si>
  <si>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</si>
  <si>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</si>
  <si>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</si>
  <si>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</si>
  <si>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</si>
  <si>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</si>
  <si>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</si>
  <si>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</si>
  <si>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</si>
  <si>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</si>
  <si>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</si>
  <si>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</si>
  <si>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</si>
  <si>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</si>
  <si>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</si>
  <si>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</si>
  <si>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</si>
  <si>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</si>
  <si>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</si>
  <si>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</si>
  <si>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</si>
  <si>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</si>
  <si>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</si>
  <si>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</si>
  <si>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</si>
  <si>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</si>
  <si>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</si>
  <si>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</si>
  <si>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</si>
  <si>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</si>
  <si>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</si>
  <si>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</si>
  <si>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</si>
  <si>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</si>
  <si>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</si>
  <si>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</si>
  <si>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</si>
  <si>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</si>
  <si>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</si>
  <si>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</si>
  <si>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</si>
  <si>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</si>
  <si>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</si>
  <si>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</si>
  <si>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</si>
  <si>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</si>
  <si>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</si>
  <si>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</si>
  <si>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</si>
  <si>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</si>
  <si>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</si>
  <si>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</si>
  <si>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</si>
  <si>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</si>
  <si>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</si>
  <si>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</si>
  <si>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</si>
  <si>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</si>
  <si>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</si>
  <si>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</si>
  <si>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</si>
  <si>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</si>
  <si>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</si>
  <si>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</si>
  <si>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</si>
  <si>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</si>
  <si>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</si>
  <si>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</si>
  <si>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</si>
  <si>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</si>
  <si>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</si>
  <si>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</si>
  <si>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</si>
  <si>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</si>
  <si>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</si>
  <si>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</si>
  <si>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</si>
  <si>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</si>
  <si>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</si>
  <si>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</si>
  <si>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</si>
  <si>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</si>
  <si>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</si>
  <si>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</si>
  <si>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</si>
  <si>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</si>
  <si>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</si>
  <si>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</si>
  <si>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</si>
  <si>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</si>
  <si>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</si>
  <si>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</si>
  <si>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</si>
  <si>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</si>
  <si>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</si>
  <si>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</si>
  <si>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</si>
  <si>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</si>
  <si>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</si>
  <si>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</si>
  <si>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</si>
  <si>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</si>
  <si>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</si>
  <si>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</si>
  <si>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</si>
  <si>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</si>
  <si>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</si>
  <si>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</si>
  <si>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</si>
  <si>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</si>
  <si>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</si>
  <si>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</si>
  <si>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</si>
  <si>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</si>
  <si>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</si>
  <si>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</si>
  <si>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</si>
  <si>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</si>
  <si>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</si>
  <si>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</si>
  <si>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</si>
  <si>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</si>
  <si>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</si>
  <si>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</si>
  <si>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</si>
  <si>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</si>
  <si>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</si>
  <si>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</si>
  <si>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</si>
  <si>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</si>
  <si>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</si>
  <si>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</si>
  <si>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</si>
  <si>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</si>
  <si>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</si>
  <si>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</si>
  <si>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</si>
  <si>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</si>
  <si>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</si>
  <si>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</si>
  <si>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</si>
  <si>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</si>
  <si>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</si>
  <si>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</si>
  <si>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</si>
  <si>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</si>
  <si>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</si>
  <si>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</si>
  <si>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Part Profit of Rs.191.50/-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</si>
  <si>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</si>
  <si>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</si>
  <si>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</si>
  <si>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</si>
  <si>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</si>
  <si>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</si>
  <si>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</si>
  <si>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</si>
  <si>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</si>
  <si>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</si>
  <si>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</si>
  <si>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</si>
  <si>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</si>
  <si>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</si>
  <si>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</si>
  <si>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</si>
  <si>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</si>
  <si>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</si>
  <si>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</si>
  <si>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</si>
  <si>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</si>
  <si>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</si>
  <si>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</si>
  <si>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</si>
  <si>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</si>
  <si>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</si>
  <si>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</si>
  <si>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</si>
  <si>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</si>
  <si>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</si>
  <si>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</si>
  <si>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</si>
  <si>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</si>
  <si>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</si>
  <si>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</si>
  <si>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160-165</t>
  </si>
  <si>
    <t>380-390</t>
  </si>
  <si>
    <t>Profit of Rs.1/-</t>
  </si>
  <si>
    <t>Profit of Rs.0.53/-</t>
  </si>
  <si>
    <t>2400-2500</t>
  </si>
  <si>
    <t>Part profit of Rs.29.5/-</t>
  </si>
  <si>
    <t>1680-1720</t>
  </si>
  <si>
    <t>KIMS</t>
  </si>
  <si>
    <t>1225-1245</t>
  </si>
  <si>
    <t>Market Closing Price</t>
  </si>
  <si>
    <t>Part Profit of Rs.100/-</t>
  </si>
  <si>
    <t>715-725</t>
  </si>
  <si>
    <t>820-850</t>
  </si>
  <si>
    <t>4200-4300</t>
  </si>
  <si>
    <t>FILATEX</t>
  </si>
  <si>
    <t>7700-8000</t>
  </si>
  <si>
    <t>HIKAL</t>
  </si>
  <si>
    <t>310-320</t>
  </si>
  <si>
    <t>45-46</t>
  </si>
  <si>
    <t>320-340</t>
  </si>
  <si>
    <t>115-120</t>
  </si>
  <si>
    <t>5400-6000</t>
  </si>
  <si>
    <t>3020-3050</t>
  </si>
  <si>
    <t>120-140</t>
  </si>
  <si>
    <t>NSE</t>
  </si>
  <si>
    <t>3480-3495</t>
  </si>
  <si>
    <t>3600-3650</t>
  </si>
  <si>
    <t>FINNIFTY</t>
  </si>
  <si>
    <t>230-251</t>
  </si>
  <si>
    <t>4150-4550</t>
  </si>
  <si>
    <t>1480-1500</t>
  </si>
  <si>
    <t>1600-1700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</si>
  <si>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</si>
  <si>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</si>
  <si>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</si>
  <si>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</si>
  <si>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</si>
  <si>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</si>
  <si>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</si>
  <si>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</si>
  <si>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</si>
  <si>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</si>
  <si>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</si>
  <si>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</si>
  <si>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</si>
  <si>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</si>
  <si>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</si>
  <si>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</si>
  <si>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</si>
  <si>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</si>
  <si>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</si>
  <si>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</si>
  <si>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</si>
  <si>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432-445</t>
  </si>
  <si>
    <t>Profit of Rs.75/-</t>
  </si>
  <si>
    <t>520-530</t>
  </si>
  <si>
    <t>500-520</t>
  </si>
  <si>
    <t>1005-1015</t>
  </si>
  <si>
    <t>1070-1120</t>
  </si>
  <si>
    <t>Profit of Rs.15/-</t>
  </si>
  <si>
    <t>HINDUNILVR NOV FUT</t>
  </si>
  <si>
    <t>2460-2480</t>
  </si>
  <si>
    <t>NIFTY 17850 PE 3 NOV</t>
  </si>
  <si>
    <t>215-225</t>
  </si>
  <si>
    <t>HDFC NOV FUT</t>
  </si>
  <si>
    <t>2940-2960</t>
  </si>
  <si>
    <t>COLPAL NOV FUT</t>
  </si>
  <si>
    <t>1580-1600</t>
  </si>
  <si>
    <t>NIFTY 17950 CE 3 NOV</t>
  </si>
  <si>
    <t xml:space="preserve">BANKNIFTY 39800 CE 3 NOV </t>
  </si>
  <si>
    <t>320-400</t>
  </si>
  <si>
    <t>NIFTY 17900 CE 3 NOV</t>
  </si>
  <si>
    <t>120-150</t>
  </si>
  <si>
    <t>HDFC 2950 CE NOV</t>
  </si>
  <si>
    <t>65-80</t>
  </si>
  <si>
    <t>BANKNIFTY 40000 CE 3 NOV</t>
  </si>
  <si>
    <t>260-350</t>
  </si>
  <si>
    <t>Profit of Rs.13/-</t>
  </si>
  <si>
    <t>Profit of Rs.50/-</t>
  </si>
  <si>
    <t>Loss of Rs.165/-</t>
  </si>
  <si>
    <t>HINDUNILVR 2460 CE NOV</t>
  </si>
  <si>
    <t>40-42</t>
  </si>
  <si>
    <t>55-70</t>
  </si>
  <si>
    <t>NIFTY 18000 PE 3 NOV</t>
  </si>
  <si>
    <t>100-110</t>
  </si>
  <si>
    <t>Profit of Rs.20/-</t>
  </si>
  <si>
    <t>NIFTY 17900 CE 3-NOV</t>
  </si>
  <si>
    <t>40-60</t>
  </si>
  <si>
    <t>Loss of Rs.19/-</t>
  </si>
  <si>
    <t>Profit of Rs.30.5/-</t>
  </si>
  <si>
    <t>NNM SECURITIES PVT LTD</t>
  </si>
  <si>
    <t>SYTIXSE</t>
  </si>
  <si>
    <t>Retail Research Technical Calls &amp; Fundamental Performance Report for the month of Nov-2021</t>
  </si>
  <si>
    <t>ARC FINANCE LIMITED</t>
  </si>
  <si>
    <t>Loss of Rs.42.50/-</t>
  </si>
  <si>
    <t>NIFTY 17700 PE 25-NOV</t>
  </si>
  <si>
    <t>160-180</t>
  </si>
  <si>
    <t>Profit of Rs.22.5/-</t>
  </si>
  <si>
    <t>SIEMENS NOV FUT</t>
  </si>
  <si>
    <t>2375-2400</t>
  </si>
  <si>
    <t>Loss of Rs.27/-</t>
  </si>
  <si>
    <t>NIFTY NOV FUT</t>
  </si>
  <si>
    <t>Sell</t>
  </si>
  <si>
    <t>17900-17800</t>
  </si>
  <si>
    <t>AMRAAGRI</t>
  </si>
  <si>
    <t>SUNILMARKFERNANDES</t>
  </si>
  <si>
    <t>CPML</t>
  </si>
  <si>
    <t>VIJETA BROKING INDIA PRIVATE LIMITED</t>
  </si>
  <si>
    <t>ABHINANDAN DHANAPAL KHEMALAPURE</t>
  </si>
  <si>
    <t>ICLORGANIC</t>
  </si>
  <si>
    <t>KUNWAR'S CONSULTANCY PRIVATE LIMITED</t>
  </si>
  <si>
    <t>GIRIRAJ FINANCIAL SERVICES PVT LTD</t>
  </si>
  <si>
    <t>LELAVOIR</t>
  </si>
  <si>
    <t>NAVEEN GUPTA</t>
  </si>
  <si>
    <t>TOPGAIN FINANCE PRIVATE LIMITED</t>
  </si>
  <si>
    <t>ALPHA LEON ENTERPRISES LLP</t>
  </si>
  <si>
    <t>MNIL</t>
  </si>
  <si>
    <t>SITA RAM</t>
  </si>
  <si>
    <t>KABIR SHRAN DAGAR</t>
  </si>
  <si>
    <t>OZONEWORLD</t>
  </si>
  <si>
    <t>TIAANC</t>
  </si>
  <si>
    <t>MEGA BUCKS CAPITAL PRIVATE LIMITED</t>
  </si>
  <si>
    <t>VIKASWSP</t>
  </si>
  <si>
    <t>DSML</t>
  </si>
  <si>
    <t>Debock Sale Marketing Ltd</t>
  </si>
  <si>
    <t>RAVINDRA SHRIKANT KATTI</t>
  </si>
  <si>
    <t>GRAVITON RESEARCH CAPITAL LLP</t>
  </si>
  <si>
    <t>XTX MARKETS LLP</t>
  </si>
  <si>
    <t>RAMESH BHANDAPPA MUNNOLI</t>
  </si>
  <si>
    <t>Vikas Wsp Ltd</t>
  </si>
  <si>
    <t>SONY  SEBASTIAN</t>
  </si>
  <si>
    <t>Profit of Rs.430/-</t>
  </si>
  <si>
    <t>Loss of Rs.200/-</t>
  </si>
  <si>
    <t>Profit of Rs.13.5/-</t>
  </si>
  <si>
    <t>Part Profit of Rs.20/-</t>
  </si>
  <si>
    <t>Profit of Rs.27/-</t>
  </si>
  <si>
    <t>Profit of Rs.23/-</t>
  </si>
  <si>
    <t>1655-1665</t>
  </si>
  <si>
    <t>1740-1800</t>
  </si>
  <si>
    <t>2423-2425</t>
  </si>
  <si>
    <t>Profit of Rs.45/-</t>
  </si>
  <si>
    <t>2990-3000</t>
  </si>
  <si>
    <t>3100-3200</t>
  </si>
  <si>
    <t>ICICIBANK NOV FUT</t>
  </si>
  <si>
    <t>794-804</t>
  </si>
  <si>
    <t>Profit of Rs.7/-</t>
  </si>
  <si>
    <t>Profit of Rs.7.5/-</t>
  </si>
  <si>
    <t>2350-2360</t>
  </si>
  <si>
    <t>2420-2480</t>
  </si>
  <si>
    <t>Profit of Rs.8/-</t>
  </si>
  <si>
    <t>ADINATH</t>
  </si>
  <si>
    <t>SANDEEPKORADA</t>
  </si>
  <si>
    <t>ARYAMAN</t>
  </si>
  <si>
    <t>SHRI RAVINDRA MEDIA VENTURES PRIVATE LIMITED</t>
  </si>
  <si>
    <t>DARJEELING</t>
  </si>
  <si>
    <t>ANUPAM NARAIN GUPTA</t>
  </si>
  <si>
    <t>EASUNREYRL</t>
  </si>
  <si>
    <t>SETHURAMALINGAM THILLAI NAYAGI</t>
  </si>
  <si>
    <t>BHARATHAN KANTHIMATHINATHAN B</t>
  </si>
  <si>
    <t>FAIRCHEMOR</t>
  </si>
  <si>
    <t>MULTIPLIER SHARE &amp; STOCK ADVISORS PRIVATE LIMITED</t>
  </si>
  <si>
    <t>SETU SECURITIES PVT LTD</t>
  </si>
  <si>
    <t>MANSI SHARE &amp; STOCK ADVISORS PRIVATE LIMITED</t>
  </si>
  <si>
    <t>NAHOOSH TRADELINK LLP</t>
  </si>
  <si>
    <t>M/S. PRARTHANA ENTERPRISES</t>
  </si>
  <si>
    <t>IIFL ASSET MANAGEMENT LIMITED</t>
  </si>
  <si>
    <t>PUBLIC SECTOR PENSION INVESTMENT BOARD</t>
  </si>
  <si>
    <t>IIFL SPECIAL OPPORTUNITIES FUND- SERIES 7</t>
  </si>
  <si>
    <t>FIH MAURITIUS INVESTMENTS LTD</t>
  </si>
  <si>
    <t>HANSUGAR</t>
  </si>
  <si>
    <t>KAMAL KANTA GUPTA</t>
  </si>
  <si>
    <t>RAMAN TALWAR</t>
  </si>
  <si>
    <t>INCON</t>
  </si>
  <si>
    <t>DHARABENCHAUDHARI</t>
  </si>
  <si>
    <t>MAHENDRA GIRDHARILAL WADHWANI</t>
  </si>
  <si>
    <t>JETMALL</t>
  </si>
  <si>
    <t>KUSHBU LODHA</t>
  </si>
  <si>
    <t>KISAN</t>
  </si>
  <si>
    <t>DHIRESH SHASHIKANT GOSALIA</t>
  </si>
  <si>
    <t>PANKAJ PADAMKUMAR KAJARIA</t>
  </si>
  <si>
    <t>MFSINTRCRP</t>
  </si>
  <si>
    <t>VIVEK KUMAR BHAUKA</t>
  </si>
  <si>
    <t>MKTCREAT</t>
  </si>
  <si>
    <t>GOLDMINE SHARES &amp; FINANCE LTD</t>
  </si>
  <si>
    <t>MENIKA.</t>
  </si>
  <si>
    <t>AKASH DAGAR</t>
  </si>
  <si>
    <t>NARAYANI</t>
  </si>
  <si>
    <t>RIKHAV SECURITIES LIMITED</t>
  </si>
  <si>
    <t>NEWLIGHT</t>
  </si>
  <si>
    <t>TANAY KAMAL SEETHA</t>
  </si>
  <si>
    <t>NIKHIL KANAKRAJ DOSHI</t>
  </si>
  <si>
    <t>OBCL</t>
  </si>
  <si>
    <t>JYOTIBEN MANJEEBHAI KHATARIYA</t>
  </si>
  <si>
    <t>RGRL</t>
  </si>
  <si>
    <t>DHARMIK NITINBHAI CHAUHAN</t>
  </si>
  <si>
    <t>DHAVAL VINODBHAI GADANI</t>
  </si>
  <si>
    <t>FIRMENICH AROMATICS PRODUCTION INDIA PVT LTD</t>
  </si>
  <si>
    <t>BLACKSTONE CAPITAL PARTNERS SINGAPORE VI FDI TWO PTE LTD</t>
  </si>
  <si>
    <t>SUPREME</t>
  </si>
  <si>
    <t>SHYAM M JATIA</t>
  </si>
  <si>
    <t>ARVIND HIRVE</t>
  </si>
  <si>
    <t>LAVEKUSH GADIYA</t>
  </si>
  <si>
    <t>CHETAN WAGLE</t>
  </si>
  <si>
    <t>ANKITA VISHAL SHAH</t>
  </si>
  <si>
    <t>NFS CORPORATION</t>
  </si>
  <si>
    <t>ADSL</t>
  </si>
  <si>
    <t>Allied Digital Services L</t>
  </si>
  <si>
    <t>AMBANIORG</t>
  </si>
  <si>
    <t>Ambani Organics Limited</t>
  </si>
  <si>
    <t>VIDYUT JAYANTILAL SHAH</t>
  </si>
  <si>
    <t>BALLARPUR</t>
  </si>
  <si>
    <t>Ballarpur Industries Limi</t>
  </si>
  <si>
    <t>BBTCL</t>
  </si>
  <si>
    <t>B&amp;B Triplewall Cont Ltd</t>
  </si>
  <si>
    <t>BINJUSARIA PAPERS PVT LTD</t>
  </si>
  <si>
    <t>DEEPINDS</t>
  </si>
  <si>
    <t>Deep Industries Limited</t>
  </si>
  <si>
    <t>OLGA TRADING PRIVATE LIMITED</t>
  </si>
  <si>
    <t>NANALAL BHANJI DUDHAIYA</t>
  </si>
  <si>
    <t>BASAVARAJ CHANNAPPA MAHASHETTI</t>
  </si>
  <si>
    <t>LIBAS</t>
  </si>
  <si>
    <t>Libas Consu Products Ltd</t>
  </si>
  <si>
    <t>PARAS</t>
  </si>
  <si>
    <t>Paras Def and Spce Tech L</t>
  </si>
  <si>
    <t>MANSI SHARES &amp; STOCK ADVISORS PVT LTD</t>
  </si>
  <si>
    <t>SUPERSPIN</t>
  </si>
  <si>
    <t>Super Spinning Mills Ltd</t>
  </si>
  <si>
    <t>VED PRAKASH AGARWAL</t>
  </si>
  <si>
    <t>VINEY PARKASH AGARWAL</t>
  </si>
  <si>
    <t>VORA RUSHABH MUKESH</t>
  </si>
  <si>
    <t>SYKES &amp; RAY EQUITIES (I) LTD</t>
  </si>
  <si>
    <t>SHRI MUKTA SHARES</t>
  </si>
  <si>
    <t>WILLAMAGOR</t>
  </si>
  <si>
    <t>Williamson Magor &amp; Co</t>
  </si>
  <si>
    <t>JAIN POOJA</t>
  </si>
  <si>
    <t>DEUTSCHE BANK AG</t>
  </si>
  <si>
    <t>R K MANUFACTURING CO LTD</t>
  </si>
  <si>
    <t>BMETRICS</t>
  </si>
  <si>
    <t>Bombay Metrics S C Ltd</t>
  </si>
  <si>
    <t>SUNILKUMAR C MEHTA</t>
  </si>
  <si>
    <t>SUNIL KALOT</t>
  </si>
  <si>
    <t>RUSHIL</t>
  </si>
  <si>
    <t>Rushil Decor Limited</t>
  </si>
  <si>
    <t>CHITRALEKHA ASHOK HIREMATH</t>
  </si>
  <si>
    <t>SHRENIK</t>
  </si>
  <si>
    <t>Shrenik Limited</t>
  </si>
  <si>
    <t>ABDUL AZEES</t>
  </si>
  <si>
    <t>R S SHARES &amp;SECURITIES LTD</t>
  </si>
  <si>
    <t>SHINY SEBASTIAN</t>
  </si>
  <si>
    <t>RAJESH KUMAR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</si>
</sst>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d\-mmm\-yyyy"/>
    <numFmt numFmtId="165" formatCode="[$-409]d\-mmm"/>
    <numFmt numFmtId="166" formatCode="d\-mmm"/>
    <numFmt numFmtId="167" formatCode="0.0"/>
    <numFmt numFmtId="168" formatCode="d\ mmm\ yy"/>
    <numFmt numFmtId="169" formatCode="[$-409]dd\-mmm\-yy"/>
  </numFmts>
  <fonts count="44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E5B8B7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E5B8B7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24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6" fillId="6" borderId="1" xfId="0" applyFont="1" applyFill="1" applyBorder="1" applyAlignment="1">
      <alignment horizontal="center" vertical="center"/>
    </xf>
    <xf numFmtId="2" fontId="36" fillId="6" borderId="1" xfId="0" applyNumberFormat="1" applyFont="1" applyFill="1" applyBorder="1" applyAlignment="1">
      <alignment horizontal="center" vertical="center"/>
    </xf>
    <xf numFmtId="10" fontId="36" fillId="6" borderId="1" xfId="0" applyNumberFormat="1" applyFont="1" applyFill="1" applyBorder="1" applyAlignment="1">
      <alignment horizontal="center" vertical="center" wrapText="1"/>
    </xf>
    <xf numFmtId="16" fontId="36" fillId="6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6" fontId="35" fillId="2" borderId="1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66" fontId="1" fillId="2" borderId="0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16" fontId="38" fillId="2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5" fillId="2" borderId="0" xfId="0" applyFont="1" applyFill="1" applyBorder="1"/>
    <xf numFmtId="0" fontId="35" fillId="2" borderId="1" xfId="0" applyFont="1" applyFill="1" applyBorder="1"/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0" fontId="35" fillId="2" borderId="20" xfId="0" applyFont="1" applyFill="1" applyBorder="1" applyAlignment="1">
      <alignment horizontal="center"/>
    </xf>
    <xf numFmtId="16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8" fontId="1" fillId="7" borderId="1" xfId="0" applyNumberFormat="1" applyFont="1" applyFill="1" applyBorder="1" applyAlignment="1">
      <alignment horizontal="center" vertical="center"/>
    </xf>
    <xf numFmtId="168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8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9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8" fontId="1" fillId="7" borderId="2" xfId="0" applyNumberFormat="1" applyFont="1" applyFill="1" applyBorder="1" applyAlignment="1">
      <alignment horizontal="center" vertical="center"/>
    </xf>
    <xf numFmtId="168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8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8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8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165" fontId="35" fillId="11" borderId="21" xfId="0" applyNumberFormat="1" applyFont="1" applyFill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5" fillId="12" borderId="21" xfId="0" applyNumberFormat="1" applyFont="1" applyFill="1" applyBorder="1" applyAlignment="1">
      <alignment horizontal="center" vertical="center"/>
    </xf>
    <xf numFmtId="1" fontId="35" fillId="2" borderId="21" xfId="0" applyNumberFormat="1" applyFont="1" applyFill="1" applyBorder="1" applyAlignment="1">
      <alignment horizontal="center" vertical="center"/>
    </xf>
    <xf numFmtId="165" fontId="35" fillId="2" borderId="21" xfId="0" applyNumberFormat="1" applyFont="1" applyFill="1" applyBorder="1" applyAlignment="1">
      <alignment horizontal="center" vertical="center"/>
    </xf>
    <xf numFmtId="166" fontId="35" fillId="2" borderId="21" xfId="0" applyNumberFormat="1" applyFont="1" applyFill="1" applyBorder="1" applyAlignment="1">
      <alignment horizontal="center" vertical="center"/>
    </xf>
    <xf numFmtId="0" fontId="35" fillId="2" borderId="21" xfId="0" applyFont="1" applyFill="1" applyBorder="1" applyAlignment="1">
      <alignment horizontal="left"/>
    </xf>
    <xf numFmtId="0" fontId="35" fillId="2" borderId="21" xfId="0" applyFont="1" applyFill="1" applyBorder="1" applyAlignment="1">
      <alignment horizontal="center" vertical="center"/>
    </xf>
    <xf numFmtId="2" fontId="36" fillId="2" borderId="21" xfId="0" applyNumberFormat="1" applyFont="1" applyFill="1" applyBorder="1" applyAlignment="1">
      <alignment horizontal="center" vertical="center"/>
    </xf>
    <xf numFmtId="0" fontId="35" fillId="12" borderId="0" xfId="0" applyFont="1" applyFill="1" applyBorder="1"/>
    <xf numFmtId="0" fontId="35" fillId="12" borderId="0" xfId="0" applyFont="1" applyFill="1" applyBorder="1" applyAlignment="1">
      <alignment horizontal="center"/>
    </xf>
    <xf numFmtId="1" fontId="35" fillId="12" borderId="23" xfId="0" applyNumberFormat="1" applyFont="1" applyFill="1" applyBorder="1" applyAlignment="1">
      <alignment horizontal="center" vertical="center"/>
    </xf>
    <xf numFmtId="166" fontId="35" fillId="12" borderId="23" xfId="0" applyNumberFormat="1" applyFont="1" applyFill="1" applyBorder="1" applyAlignment="1">
      <alignment horizontal="center" vertical="center"/>
    </xf>
    <xf numFmtId="0" fontId="35" fillId="12" borderId="23" xfId="0" applyFont="1" applyFill="1" applyBorder="1" applyAlignment="1">
      <alignment horizontal="left"/>
    </xf>
    <xf numFmtId="0" fontId="35" fillId="12" borderId="23" xfId="0" applyFont="1" applyFill="1" applyBorder="1" applyAlignment="1">
      <alignment horizontal="center" vertical="center"/>
    </xf>
    <xf numFmtId="0" fontId="36" fillId="2" borderId="21" xfId="0" applyFont="1" applyFill="1" applyBorder="1" applyAlignment="1">
      <alignment horizontal="center" vertical="center"/>
    </xf>
    <xf numFmtId="10" fontId="36" fillId="2" borderId="21" xfId="0" applyNumberFormat="1" applyFont="1" applyFill="1" applyBorder="1" applyAlignment="1">
      <alignment horizontal="center" vertical="center" wrapText="1"/>
    </xf>
    <xf numFmtId="16" fontId="37" fillId="2" borderId="21" xfId="0" applyNumberFormat="1" applyFont="1" applyFill="1" applyBorder="1" applyAlignment="1">
      <alignment horizontal="center" vertical="center"/>
    </xf>
    <xf numFmtId="0" fontId="35" fillId="2" borderId="15" xfId="0" applyFont="1" applyFill="1" applyBorder="1"/>
    <xf numFmtId="0" fontId="42" fillId="13" borderId="0" xfId="0" applyFont="1" applyFill="1" applyAlignment="1"/>
    <xf numFmtId="165" fontId="35" fillId="12" borderId="24" xfId="0" applyNumberFormat="1" applyFont="1" applyFill="1" applyBorder="1" applyAlignment="1">
      <alignment horizontal="center" vertical="center"/>
    </xf>
    <xf numFmtId="1" fontId="35" fillId="11" borderId="23" xfId="0" applyNumberFormat="1" applyFont="1" applyFill="1" applyBorder="1" applyAlignment="1">
      <alignment horizontal="center" vertical="center"/>
    </xf>
    <xf numFmtId="166" fontId="35" fillId="11" borderId="23" xfId="0" applyNumberFormat="1" applyFont="1" applyFill="1" applyBorder="1" applyAlignment="1">
      <alignment horizontal="center" vertical="center"/>
    </xf>
    <xf numFmtId="0" fontId="35" fillId="12" borderId="21" xfId="0" applyFont="1" applyFill="1" applyBorder="1" applyAlignment="1">
      <alignment horizontal="center" vertical="center"/>
    </xf>
    <xf numFmtId="2" fontId="36" fillId="2" borderId="20" xfId="0" applyNumberFormat="1" applyFont="1" applyFill="1" applyBorder="1" applyAlignment="1">
      <alignment horizontal="center" vertical="center"/>
    </xf>
    <xf numFmtId="2" fontId="36" fillId="2" borderId="24" xfId="0" applyNumberFormat="1" applyFont="1" applyFill="1" applyBorder="1" applyAlignment="1">
      <alignment horizontal="center" vertical="center"/>
    </xf>
    <xf numFmtId="0" fontId="36" fillId="12" borderId="2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165" fontId="35" fillId="11" borderId="1" xfId="0" applyNumberFormat="1" applyFont="1" applyFill="1" applyBorder="1" applyAlignment="1">
      <alignment horizontal="center" vertical="center"/>
    </xf>
    <xf numFmtId="15" fontId="1" fillId="11" borderId="1" xfId="0" applyNumberFormat="1" applyFont="1" applyFill="1" applyBorder="1" applyAlignment="1">
      <alignment horizontal="center" vertical="center"/>
    </xf>
    <xf numFmtId="0" fontId="36" fillId="11" borderId="1" xfId="0" applyFont="1" applyFill="1" applyBorder="1"/>
    <xf numFmtId="43" fontId="35" fillId="11" borderId="1" xfId="0" applyNumberFormat="1" applyFont="1" applyFill="1" applyBorder="1" applyAlignment="1">
      <alignment horizontal="center" vertical="top"/>
    </xf>
    <xf numFmtId="0" fontId="35" fillId="11" borderId="1" xfId="0" applyFont="1" applyFill="1" applyBorder="1" applyAlignment="1">
      <alignment horizontal="center" vertical="center"/>
    </xf>
    <xf numFmtId="0" fontId="35" fillId="11" borderId="1" xfId="0" applyFont="1" applyFill="1" applyBorder="1" applyAlignment="1">
      <alignment horizontal="center" vertical="top"/>
    </xf>
    <xf numFmtId="0" fontId="35" fillId="11" borderId="23" xfId="0" applyFont="1" applyFill="1" applyBorder="1" applyAlignment="1">
      <alignment horizontal="center" vertical="center"/>
    </xf>
    <xf numFmtId="0" fontId="35" fillId="11" borderId="23" xfId="0" applyFont="1" applyFill="1" applyBorder="1" applyAlignment="1">
      <alignment horizontal="left"/>
    </xf>
    <xf numFmtId="165" fontId="35" fillId="14" borderId="1" xfId="0" applyNumberFormat="1" applyFont="1" applyFill="1" applyBorder="1" applyAlignment="1">
      <alignment horizontal="center" vertical="center"/>
    </xf>
    <xf numFmtId="0" fontId="36" fillId="14" borderId="1" xfId="0" applyFont="1" applyFill="1" applyBorder="1"/>
    <xf numFmtId="43" fontId="35" fillId="14" borderId="1" xfId="0" applyNumberFormat="1" applyFont="1" applyFill="1" applyBorder="1" applyAlignment="1">
      <alignment horizontal="center" vertical="top"/>
    </xf>
    <xf numFmtId="0" fontId="35" fillId="14" borderId="1" xfId="0" applyFont="1" applyFill="1" applyBorder="1" applyAlignment="1">
      <alignment horizontal="center" vertical="center"/>
    </xf>
    <xf numFmtId="0" fontId="35" fillId="14" borderId="1" xfId="0" applyFont="1" applyFill="1" applyBorder="1" applyAlignment="1">
      <alignment horizontal="center" vertical="top"/>
    </xf>
    <xf numFmtId="0" fontId="36" fillId="15" borderId="1" xfId="0" applyFont="1" applyFill="1" applyBorder="1" applyAlignment="1">
      <alignment horizontal="center" vertical="center"/>
    </xf>
    <xf numFmtId="2" fontId="36" fillId="15" borderId="1" xfId="0" applyNumberFormat="1" applyFont="1" applyFill="1" applyBorder="1" applyAlignment="1">
      <alignment horizontal="center" vertical="center"/>
    </xf>
    <xf numFmtId="10" fontId="36" fillId="15" borderId="1" xfId="0" applyNumberFormat="1" applyFont="1" applyFill="1" applyBorder="1" applyAlignment="1">
      <alignment horizontal="center" vertical="center" wrapText="1"/>
    </xf>
    <xf numFmtId="16" fontId="36" fillId="15" borderId="1" xfId="0" applyNumberFormat="1" applyFont="1" applyFill="1" applyBorder="1" applyAlignment="1">
      <alignment horizontal="center" vertical="center"/>
    </xf>
    <xf numFmtId="15" fontId="35" fillId="14" borderId="0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5" fillId="12" borderId="15" xfId="0" applyFont="1" applyFill="1" applyBorder="1"/>
    <xf numFmtId="0" fontId="35" fillId="12" borderId="15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36" fillId="2" borderId="15" xfId="0" applyFont="1" applyFill="1" applyBorder="1"/>
    <xf numFmtId="0" fontId="36" fillId="16" borderId="21" xfId="0" applyFont="1" applyFill="1" applyBorder="1" applyAlignment="1">
      <alignment horizontal="center" vertical="center"/>
    </xf>
    <xf numFmtId="165" fontId="35" fillId="12" borderId="23" xfId="0" applyNumberFormat="1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15" fontId="1" fillId="14" borderId="1" xfId="0" applyNumberFormat="1" applyFont="1" applyFill="1" applyBorder="1" applyAlignment="1">
      <alignment horizontal="center" vertical="center"/>
    </xf>
    <xf numFmtId="0" fontId="35" fillId="12" borderId="3" xfId="0" applyFont="1" applyFill="1" applyBorder="1" applyAlignment="1">
      <alignment horizontal="center" vertical="center"/>
    </xf>
    <xf numFmtId="166" fontId="35" fillId="12" borderId="25" xfId="0" applyNumberFormat="1" applyFont="1" applyFill="1" applyBorder="1" applyAlignment="1">
      <alignment horizontal="center" vertical="center"/>
    </xf>
    <xf numFmtId="0" fontId="43" fillId="13" borderId="21" xfId="0" applyFont="1" applyFill="1" applyBorder="1" applyAlignment="1"/>
    <xf numFmtId="0" fontId="35" fillId="12" borderId="26" xfId="0" applyFont="1" applyFill="1" applyBorder="1" applyAlignment="1">
      <alignment horizontal="center" vertical="center"/>
    </xf>
    <xf numFmtId="2" fontId="36" fillId="16" borderId="21" xfId="0" applyNumberFormat="1" applyFont="1" applyFill="1" applyBorder="1" applyAlignment="1">
      <alignment horizontal="center" vertical="center"/>
    </xf>
    <xf numFmtId="16" fontId="36" fillId="16" borderId="21" xfId="0" applyNumberFormat="1" applyFont="1" applyFill="1" applyBorder="1" applyAlignment="1">
      <alignment horizontal="center" vertical="center"/>
    </xf>
    <xf numFmtId="0" fontId="36" fillId="16" borderId="15" xfId="0" applyFont="1" applyFill="1" applyBorder="1" applyAlignment="1">
      <alignment horizontal="center" vertical="center"/>
    </xf>
    <xf numFmtId="43" fontId="36" fillId="17" borderId="15" xfId="0" applyNumberFormat="1" applyFont="1" applyFill="1" applyBorder="1" applyAlignment="1">
      <alignment horizontal="center" vertic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65" fontId="35" fillId="18" borderId="21" xfId="0" applyNumberFormat="1" applyFont="1" applyFill="1" applyBorder="1" applyAlignment="1">
      <alignment horizontal="center" vertical="center"/>
    </xf>
    <xf numFmtId="0" fontId="36" fillId="19" borderId="1" xfId="0" applyFont="1" applyFill="1" applyBorder="1" applyAlignment="1">
      <alignment horizontal="center" vertical="center"/>
    </xf>
    <xf numFmtId="16" fontId="37" fillId="6" borderId="1" xfId="0" applyNumberFormat="1" applyFont="1" applyFill="1" applyBorder="1" applyAlignment="1">
      <alignment horizontal="center" vertical="center"/>
    </xf>
    <xf numFmtId="0" fontId="35" fillId="12" borderId="21" xfId="0" applyFont="1" applyFill="1" applyBorder="1"/>
    <xf numFmtId="0" fontId="35" fillId="12" borderId="24" xfId="0" applyFont="1" applyFill="1" applyBorder="1" applyAlignment="1">
      <alignment horizontal="center" vertical="center"/>
    </xf>
    <xf numFmtId="0" fontId="36" fillId="12" borderId="24" xfId="0" applyFont="1" applyFill="1" applyBorder="1" applyAlignment="1">
      <alignment horizontal="center" vertical="center"/>
    </xf>
    <xf numFmtId="0" fontId="36" fillId="16" borderId="24" xfId="0" applyFont="1" applyFill="1" applyBorder="1" applyAlignment="1">
      <alignment horizontal="center" vertical="center"/>
    </xf>
    <xf numFmtId="0" fontId="0" fillId="13" borderId="21" xfId="0" applyFont="1" applyFill="1" applyBorder="1" applyAlignment="1"/>
    <xf numFmtId="1" fontId="35" fillId="18" borderId="23" xfId="0" applyNumberFormat="1" applyFont="1" applyFill="1" applyBorder="1" applyAlignment="1">
      <alignment horizontal="center" vertical="center"/>
    </xf>
    <xf numFmtId="166" fontId="35" fillId="18" borderId="23" xfId="0" applyNumberFormat="1" applyFont="1" applyFill="1" applyBorder="1" applyAlignment="1">
      <alignment horizontal="center" vertical="center"/>
    </xf>
    <xf numFmtId="0" fontId="35" fillId="18" borderId="23" xfId="0" applyFont="1" applyFill="1" applyBorder="1" applyAlignment="1">
      <alignment horizontal="left"/>
    </xf>
    <xf numFmtId="0" fontId="35" fillId="18" borderId="23" xfId="0" applyFont="1" applyFill="1" applyBorder="1" applyAlignment="1">
      <alignment horizontal="center" vertical="center"/>
    </xf>
    <xf numFmtId="2" fontId="36" fillId="19" borderId="1" xfId="0" applyNumberFormat="1" applyFont="1" applyFill="1" applyBorder="1" applyAlignment="1">
      <alignment horizontal="center" vertical="center"/>
    </xf>
    <xf numFmtId="10" fontId="36" fillId="19" borderId="1" xfId="0" applyNumberFormat="1" applyFont="1" applyFill="1" applyBorder="1" applyAlignment="1">
      <alignment horizontal="center" vertical="center" wrapText="1"/>
    </xf>
    <xf numFmtId="16" fontId="36" fillId="19" borderId="1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 wrapText="1"/>
    </xf>
    <xf numFmtId="168" fontId="1" fillId="2" borderId="2" xfId="0" applyNumberFormat="1" applyFont="1" applyFill="1" applyBorder="1" applyAlignment="1">
      <alignment horizontal="center" vertical="center"/>
    </xf>
    <xf numFmtId="168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8" fontId="1" fillId="2" borderId="21" xfId="0" applyNumberFormat="1" applyFont="1" applyFill="1" applyBorder="1" applyAlignment="1">
      <alignment horizontal="center" vertical="center"/>
    </xf>
    <xf numFmtId="168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1" fillId="0" borderId="21" xfId="0" applyFont="1" applyBorder="1"/>
    <xf numFmtId="0" fontId="35" fillId="12" borderId="20" xfId="0" applyFont="1" applyFill="1" applyBorder="1" applyAlignment="1">
      <alignment horizontal="center" vertical="center"/>
    </xf>
    <xf numFmtId="165" fontId="35" fillId="12" borderId="1" xfId="0" applyNumberFormat="1" applyFont="1" applyFill="1" applyBorder="1" applyAlignment="1">
      <alignment horizontal="center" vertical="center"/>
    </xf>
    <xf numFmtId="15" fontId="35" fillId="12" borderId="0" xfId="0" applyNumberFormat="1" applyFont="1" applyFill="1" applyBorder="1" applyAlignment="1">
      <alignment horizontal="center" vertical="center"/>
    </xf>
    <xf numFmtId="0" fontId="36" fillId="12" borderId="1" xfId="0" applyFont="1" applyFill="1" applyBorder="1"/>
    <xf numFmtId="43" fontId="35" fillId="12" borderId="1" xfId="0" applyNumberFormat="1" applyFont="1" applyFill="1" applyBorder="1" applyAlignment="1">
      <alignment horizontal="center" vertical="top"/>
    </xf>
    <xf numFmtId="0" fontId="35" fillId="12" borderId="1" xfId="0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top"/>
    </xf>
    <xf numFmtId="0" fontId="36" fillId="16" borderId="1" xfId="0" applyFont="1" applyFill="1" applyBorder="1" applyAlignment="1">
      <alignment horizontal="center" vertical="center"/>
    </xf>
    <xf numFmtId="2" fontId="36" fillId="16" borderId="1" xfId="0" applyNumberFormat="1" applyFont="1" applyFill="1" applyBorder="1" applyAlignment="1">
      <alignment horizontal="center" vertical="center"/>
    </xf>
    <xf numFmtId="10" fontId="36" fillId="16" borderId="1" xfId="0" applyNumberFormat="1" applyFont="1" applyFill="1" applyBorder="1" applyAlignment="1">
      <alignment horizontal="center" vertical="center" wrapText="1"/>
    </xf>
    <xf numFmtId="16" fontId="36" fillId="16" borderId="1" xfId="0" applyNumberFormat="1" applyFont="1" applyFill="1" applyBorder="1" applyAlignment="1">
      <alignment horizontal="center" vertical="center"/>
    </xf>
    <xf numFmtId="0" fontId="1" fillId="0" borderId="2" xfId="0" applyFont="1" applyBorder="1"/>
    <xf numFmtId="2" fontId="1" fillId="0" borderId="2" xfId="0" applyNumberFormat="1" applyFont="1" applyBorder="1"/>
    <xf numFmtId="0" fontId="1" fillId="2" borderId="21" xfId="0" applyFont="1" applyFill="1" applyBorder="1"/>
    <xf numFmtId="2" fontId="1" fillId="0" borderId="21" xfId="0" applyNumberFormat="1" applyFont="1" applyBorder="1"/>
    <xf numFmtId="0" fontId="1" fillId="0" borderId="1" xfId="0" applyFont="1" applyFill="1" applyBorder="1" applyAlignment="1">
      <alignment horizontal="center" vertical="center"/>
    </xf>
    <xf numFmtId="165" fontId="35" fillId="0" borderId="1" xfId="0" applyNumberFormat="1" applyFont="1" applyFill="1" applyBorder="1" applyAlignment="1">
      <alignment horizontal="center" vertical="center"/>
    </xf>
    <xf numFmtId="15" fontId="1" fillId="0" borderId="1" xfId="0" applyNumberFormat="1" applyFont="1" applyFill="1" applyBorder="1" applyAlignment="1">
      <alignment horizontal="center" vertical="center"/>
    </xf>
    <xf numFmtId="0" fontId="36" fillId="0" borderId="1" xfId="0" applyFont="1" applyFill="1" applyBorder="1"/>
    <xf numFmtId="43" fontId="35" fillId="0" borderId="1" xfId="0" applyNumberFormat="1" applyFont="1" applyFill="1" applyBorder="1" applyAlignment="1">
      <alignment horizontal="center" vertical="top"/>
    </xf>
    <xf numFmtId="0" fontId="35" fillId="0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top"/>
    </xf>
    <xf numFmtId="0" fontId="36" fillId="0" borderId="1" xfId="0" applyFont="1" applyFill="1" applyBorder="1" applyAlignment="1">
      <alignment horizontal="center" vertical="center"/>
    </xf>
    <xf numFmtId="2" fontId="36" fillId="0" borderId="1" xfId="0" applyNumberFormat="1" applyFont="1" applyFill="1" applyBorder="1" applyAlignment="1">
      <alignment horizontal="center" vertical="center"/>
    </xf>
    <xf numFmtId="10" fontId="36" fillId="0" borderId="1" xfId="0" applyNumberFormat="1" applyFont="1" applyFill="1" applyBorder="1" applyAlignment="1">
      <alignment horizontal="center" vertical="center" wrapText="1"/>
    </xf>
    <xf numFmtId="16" fontId="36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0" fontId="0" fillId="0" borderId="0" xfId="0" applyFont="1" applyFill="1" applyAlignment="1"/>
    <xf numFmtId="1" fontId="35" fillId="12" borderId="21" xfId="0" applyNumberFormat="1" applyFont="1" applyFill="1" applyBorder="1" applyAlignment="1">
      <alignment horizontal="center" vertical="center"/>
    </xf>
    <xf numFmtId="2" fontId="36" fillId="12" borderId="21" xfId="0" applyNumberFormat="1" applyFont="1" applyFill="1" applyBorder="1" applyAlignment="1">
      <alignment horizontal="center" vertical="center"/>
    </xf>
    <xf numFmtId="167" fontId="36" fillId="12" borderId="21" xfId="0" applyNumberFormat="1" applyFont="1" applyFill="1" applyBorder="1" applyAlignment="1">
      <alignment horizontal="center" vertical="center"/>
    </xf>
    <xf numFmtId="43" fontId="36" fillId="16" borderId="21" xfId="0" applyNumberFormat="1" applyFont="1" applyFill="1" applyBorder="1" applyAlignment="1">
      <alignment horizontal="center" vertical="center"/>
    </xf>
    <xf numFmtId="16" fontId="36" fillId="12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center" vertical="center"/>
    </xf>
    <xf numFmtId="166" fontId="35" fillId="11" borderId="21" xfId="0" applyNumberFormat="1" applyFont="1" applyFill="1" applyBorder="1" applyAlignment="1">
      <alignment horizontal="center" vertical="center"/>
    </xf>
    <xf numFmtId="0" fontId="43" fillId="20" borderId="21" xfId="0" applyFont="1" applyFill="1" applyBorder="1" applyAlignment="1"/>
    <xf numFmtId="0" fontId="36" fillId="11" borderId="21" xfId="0" applyFont="1" applyFill="1" applyBorder="1" applyAlignment="1">
      <alignment horizontal="center" vertical="center"/>
    </xf>
    <xf numFmtId="0" fontId="36" fillId="6" borderId="21" xfId="0" applyFont="1" applyFill="1" applyBorder="1" applyAlignment="1">
      <alignment horizontal="center" vertical="center"/>
    </xf>
    <xf numFmtId="2" fontId="36" fillId="6" borderId="21" xfId="0" applyNumberFormat="1" applyFont="1" applyFill="1" applyBorder="1" applyAlignment="1">
      <alignment horizontal="center" vertical="center"/>
    </xf>
    <xf numFmtId="43" fontId="36" fillId="21" borderId="21" xfId="0" applyNumberFormat="1" applyFont="1" applyFill="1" applyBorder="1" applyAlignment="1">
      <alignment horizontal="center" vertical="center"/>
    </xf>
    <xf numFmtId="0" fontId="35" fillId="11" borderId="20" xfId="0" applyFont="1" applyFill="1" applyBorder="1" applyAlignment="1">
      <alignment horizontal="center" vertical="center"/>
    </xf>
    <xf numFmtId="165" fontId="35" fillId="11" borderId="24" xfId="0" applyNumberFormat="1" applyFont="1" applyFill="1" applyBorder="1" applyAlignment="1">
      <alignment horizontal="center" vertical="center"/>
    </xf>
    <xf numFmtId="166" fontId="35" fillId="11" borderId="28" xfId="0" applyNumberFormat="1" applyFont="1" applyFill="1" applyBorder="1" applyAlignment="1">
      <alignment horizontal="center" vertical="center"/>
    </xf>
    <xf numFmtId="0" fontId="43" fillId="20" borderId="24" xfId="0" applyFont="1" applyFill="1" applyBorder="1" applyAlignment="1"/>
    <xf numFmtId="0" fontId="35" fillId="11" borderId="29" xfId="0" applyFont="1" applyFill="1" applyBorder="1" applyAlignment="1">
      <alignment horizontal="center" vertical="center"/>
    </xf>
    <xf numFmtId="0" fontId="35" fillId="11" borderId="24" xfId="0" applyFont="1" applyFill="1" applyBorder="1" applyAlignment="1">
      <alignment horizontal="center" vertical="center"/>
    </xf>
    <xf numFmtId="0" fontId="36" fillId="11" borderId="24" xfId="0" applyFont="1" applyFill="1" applyBorder="1" applyAlignment="1">
      <alignment horizontal="center" vertical="center"/>
    </xf>
    <xf numFmtId="0" fontId="35" fillId="11" borderId="3" xfId="0" applyFont="1" applyFill="1" applyBorder="1" applyAlignment="1">
      <alignment horizontal="center" vertical="center"/>
    </xf>
    <xf numFmtId="166" fontId="35" fillId="11" borderId="25" xfId="0" applyNumberFormat="1" applyFont="1" applyFill="1" applyBorder="1" applyAlignment="1">
      <alignment horizontal="center" vertical="center"/>
    </xf>
    <xf numFmtId="0" fontId="35" fillId="11" borderId="26" xfId="0" applyFont="1" applyFill="1" applyBorder="1" applyAlignment="1">
      <alignment horizontal="center" vertical="center"/>
    </xf>
    <xf numFmtId="0" fontId="1" fillId="22" borderId="1" xfId="0" applyFont="1" applyFill="1" applyBorder="1" applyAlignment="1">
      <alignment horizontal="center" vertical="center"/>
    </xf>
    <xf numFmtId="165" fontId="35" fillId="22" borderId="1" xfId="0" applyNumberFormat="1" applyFont="1" applyFill="1" applyBorder="1" applyAlignment="1">
      <alignment horizontal="center" vertical="center"/>
    </xf>
    <xf numFmtId="15" fontId="1" fillId="22" borderId="1" xfId="0" applyNumberFormat="1" applyFont="1" applyFill="1" applyBorder="1" applyAlignment="1">
      <alignment horizontal="center" vertical="center"/>
    </xf>
    <xf numFmtId="0" fontId="36" fillId="22" borderId="1" xfId="0" applyFont="1" applyFill="1" applyBorder="1"/>
    <xf numFmtId="43" fontId="35" fillId="22" borderId="1" xfId="0" applyNumberFormat="1" applyFont="1" applyFill="1" applyBorder="1" applyAlignment="1">
      <alignment horizontal="center" vertical="top"/>
    </xf>
    <xf numFmtId="0" fontId="35" fillId="22" borderId="1" xfId="0" applyFont="1" applyFill="1" applyBorder="1" applyAlignment="1">
      <alignment horizontal="center" vertical="center"/>
    </xf>
    <xf numFmtId="0" fontId="35" fillId="22" borderId="1" xfId="0" applyFont="1" applyFill="1" applyBorder="1" applyAlignment="1">
      <alignment horizontal="center" vertical="top"/>
    </xf>
    <xf numFmtId="0" fontId="36" fillId="23" borderId="1" xfId="0" applyFont="1" applyFill="1" applyBorder="1" applyAlignment="1">
      <alignment horizontal="center" vertical="center"/>
    </xf>
    <xf numFmtId="2" fontId="36" fillId="23" borderId="1" xfId="0" applyNumberFormat="1" applyFont="1" applyFill="1" applyBorder="1" applyAlignment="1">
      <alignment horizontal="center" vertical="center"/>
    </xf>
    <xf numFmtId="10" fontId="36" fillId="23" borderId="1" xfId="0" applyNumberFormat="1" applyFont="1" applyFill="1" applyBorder="1" applyAlignment="1">
      <alignment horizontal="center" vertical="center" wrapText="1"/>
    </xf>
    <xf numFmtId="16" fontId="36" fillId="23" borderId="1" xfId="0" applyNumberFormat="1" applyFont="1" applyFill="1" applyBorder="1" applyAlignment="1">
      <alignment horizontal="center" vertical="center"/>
    </xf>
    <xf numFmtId="0" fontId="35" fillId="24" borderId="1" xfId="0" applyFont="1" applyFill="1" applyBorder="1" applyAlignment="1">
      <alignment horizontal="center" vertical="center"/>
    </xf>
    <xf numFmtId="165" fontId="35" fillId="0" borderId="21" xfId="0" applyNumberFormat="1" applyFont="1" applyFill="1" applyBorder="1" applyAlignment="1">
      <alignment horizontal="center" vertical="center"/>
    </xf>
    <xf numFmtId="0" fontId="1" fillId="24" borderId="1" xfId="0" applyFont="1" applyFill="1" applyBorder="1" applyAlignment="1">
      <alignment horizontal="center" vertical="center"/>
    </xf>
    <xf numFmtId="165" fontId="35" fillId="24" borderId="1" xfId="0" applyNumberFormat="1" applyFont="1" applyFill="1" applyBorder="1" applyAlignment="1">
      <alignment horizontal="center" vertical="center"/>
    </xf>
    <xf numFmtId="15" fontId="1" fillId="24" borderId="1" xfId="0" applyNumberFormat="1" applyFont="1" applyFill="1" applyBorder="1" applyAlignment="1">
      <alignment horizontal="center" vertical="center"/>
    </xf>
    <xf numFmtId="0" fontId="36" fillId="24" borderId="1" xfId="0" applyFont="1" applyFill="1" applyBorder="1"/>
    <xf numFmtId="43" fontId="35" fillId="24" borderId="1" xfId="0" applyNumberFormat="1" applyFont="1" applyFill="1" applyBorder="1" applyAlignment="1">
      <alignment horizontal="center" vertical="top"/>
    </xf>
    <xf numFmtId="0" fontId="35" fillId="24" borderId="1" xfId="0" applyFont="1" applyFill="1" applyBorder="1" applyAlignment="1">
      <alignment horizontal="center" vertical="top"/>
    </xf>
    <xf numFmtId="0" fontId="35" fillId="18" borderId="3" xfId="0" applyFont="1" applyFill="1" applyBorder="1" applyAlignment="1">
      <alignment horizontal="center" vertical="center"/>
    </xf>
    <xf numFmtId="166" fontId="35" fillId="18" borderId="25" xfId="0" applyNumberFormat="1" applyFont="1" applyFill="1" applyBorder="1" applyAlignment="1">
      <alignment horizontal="center" vertical="center"/>
    </xf>
    <xf numFmtId="0" fontId="43" fillId="25" borderId="21" xfId="0" applyFont="1" applyFill="1" applyBorder="1" applyAlignment="1"/>
    <xf numFmtId="0" fontId="35" fillId="18" borderId="26" xfId="0" applyFont="1" applyFill="1" applyBorder="1" applyAlignment="1">
      <alignment horizontal="center" vertical="center"/>
    </xf>
    <xf numFmtId="0" fontId="35" fillId="18" borderId="21" xfId="0" applyFont="1" applyFill="1" applyBorder="1" applyAlignment="1">
      <alignment horizontal="center" vertical="center"/>
    </xf>
    <xf numFmtId="0" fontId="36" fillId="18" borderId="21" xfId="0" applyFont="1" applyFill="1" applyBorder="1" applyAlignment="1">
      <alignment horizontal="center" vertical="center"/>
    </xf>
    <xf numFmtId="0" fontId="36" fillId="19" borderId="21" xfId="0" applyFont="1" applyFill="1" applyBorder="1" applyAlignment="1">
      <alignment horizontal="center" vertical="center"/>
    </xf>
    <xf numFmtId="2" fontId="36" fillId="19" borderId="21" xfId="0" applyNumberFormat="1" applyFont="1" applyFill="1" applyBorder="1" applyAlignment="1">
      <alignment horizontal="center" vertical="center"/>
    </xf>
    <xf numFmtId="43" fontId="36" fillId="26" borderId="21" xfId="0" applyNumberFormat="1" applyFont="1" applyFill="1" applyBorder="1" applyAlignment="1">
      <alignment horizontal="center" vertical="center"/>
    </xf>
    <xf numFmtId="165" fontId="35" fillId="20" borderId="21" xfId="0" applyNumberFormat="1" applyFont="1" applyFill="1" applyBorder="1" applyAlignment="1">
      <alignment horizontal="center" vertical="center"/>
    </xf>
    <xf numFmtId="0" fontId="35" fillId="24" borderId="3" xfId="0" applyFont="1" applyFill="1" applyBorder="1" applyAlignment="1">
      <alignment horizontal="center" vertical="center"/>
    </xf>
    <xf numFmtId="165" fontId="35" fillId="22" borderId="21" xfId="0" applyNumberFormat="1" applyFont="1" applyFill="1" applyBorder="1" applyAlignment="1">
      <alignment horizontal="center" vertical="center"/>
    </xf>
    <xf numFmtId="166" fontId="35" fillId="24" borderId="25" xfId="0" applyNumberFormat="1" applyFont="1" applyFill="1" applyBorder="1" applyAlignment="1">
      <alignment horizontal="center" vertical="center"/>
    </xf>
    <xf numFmtId="0" fontId="35" fillId="24" borderId="21" xfId="0" applyFont="1" applyFill="1" applyBorder="1"/>
    <xf numFmtId="0" fontId="35" fillId="24" borderId="24" xfId="0" applyFont="1" applyFill="1" applyBorder="1" applyAlignment="1">
      <alignment horizontal="center" vertical="center"/>
    </xf>
    <xf numFmtId="0" fontId="35" fillId="24" borderId="21" xfId="0" applyFont="1" applyFill="1" applyBorder="1" applyAlignment="1">
      <alignment horizontal="center" vertical="center"/>
    </xf>
    <xf numFmtId="0" fontId="36" fillId="24" borderId="21" xfId="0" applyFont="1" applyFill="1" applyBorder="1" applyAlignment="1">
      <alignment horizontal="center" vertical="center"/>
    </xf>
    <xf numFmtId="0" fontId="36" fillId="23" borderId="21" xfId="0" applyFont="1" applyFill="1" applyBorder="1" applyAlignment="1">
      <alignment horizontal="center" vertical="center"/>
    </xf>
    <xf numFmtId="2" fontId="36" fillId="23" borderId="21" xfId="0" applyNumberFormat="1" applyFont="1" applyFill="1" applyBorder="1" applyAlignment="1">
      <alignment horizontal="center" vertical="center"/>
    </xf>
    <xf numFmtId="43" fontId="36" fillId="27" borderId="21" xfId="0" applyNumberFormat="1" applyFont="1" applyFill="1" applyBorder="1" applyAlignment="1">
      <alignment horizontal="center" vertical="center"/>
    </xf>
    <xf numFmtId="165" fontId="35" fillId="24" borderId="21" xfId="0" applyNumberFormat="1" applyFont="1" applyFill="1" applyBorder="1" applyAlignment="1">
      <alignment horizontal="center" vertical="center"/>
    </xf>
    <xf numFmtId="2" fontId="36" fillId="11" borderId="21" xfId="0" applyNumberFormat="1" applyFont="1" applyFill="1" applyBorder="1" applyAlignment="1">
      <alignment horizontal="center" vertical="center"/>
    </xf>
    <xf numFmtId="167" fontId="36" fillId="11" borderId="21" xfId="0" applyNumberFormat="1" applyFont="1" applyFill="1" applyBorder="1" applyAlignment="1">
      <alignment horizontal="center" vertical="center"/>
    </xf>
    <xf numFmtId="43" fontId="36" fillId="6" borderId="21" xfId="0" applyNumberFormat="1" applyFont="1" applyFill="1" applyBorder="1" applyAlignment="1">
      <alignment horizontal="center" vertical="center"/>
    </xf>
    <xf numFmtId="16" fontId="36" fillId="11" borderId="21" xfId="0" applyNumberFormat="1" applyFont="1" applyFill="1" applyBorder="1" applyAlignment="1">
      <alignment horizontal="center" vertical="center"/>
    </xf>
    <xf numFmtId="0" fontId="35" fillId="11" borderId="30" xfId="0" applyFont="1" applyFill="1" applyBorder="1" applyAlignment="1">
      <alignment horizontal="center" vertical="center"/>
    </xf>
    <xf numFmtId="165" fontId="35" fillId="20" borderId="2" xfId="0" applyNumberFormat="1" applyFont="1" applyFill="1" applyBorder="1" applyAlignment="1">
      <alignment horizontal="center" vertical="center"/>
    </xf>
    <xf numFmtId="0" fontId="35" fillId="11" borderId="30" xfId="0" applyFont="1" applyFill="1" applyBorder="1"/>
    <xf numFmtId="0" fontId="35" fillId="11" borderId="21" xfId="0" applyFont="1" applyFill="1" applyBorder="1"/>
    <xf numFmtId="1" fontId="1" fillId="28" borderId="1" xfId="0" applyNumberFormat="1" applyFont="1" applyFill="1" applyBorder="1" applyAlignment="1">
      <alignment horizontal="center" vertical="center" wrapText="1"/>
    </xf>
    <xf numFmtId="168" fontId="1" fillId="28" borderId="1" xfId="0" applyNumberFormat="1" applyFont="1" applyFill="1" applyBorder="1" applyAlignment="1">
      <alignment horizontal="center" vertical="center"/>
    </xf>
    <xf numFmtId="168" fontId="1" fillId="28" borderId="1" xfId="0" applyNumberFormat="1" applyFont="1" applyFill="1" applyBorder="1" applyAlignment="1">
      <alignment horizontal="left"/>
    </xf>
    <xf numFmtId="0" fontId="1" fillId="29" borderId="1" xfId="0" applyFont="1" applyFill="1" applyBorder="1" applyAlignment="1">
      <alignment horizontal="center"/>
    </xf>
    <xf numFmtId="2" fontId="1" fillId="29" borderId="1" xfId="0" applyNumberFormat="1" applyFont="1" applyFill="1" applyBorder="1" applyAlignment="1">
      <alignment horizontal="center" vertical="center"/>
    </xf>
    <xf numFmtId="2" fontId="1" fillId="29" borderId="1" xfId="0" applyNumberFormat="1" applyFont="1" applyFill="1" applyBorder="1" applyAlignment="1">
      <alignment horizontal="center"/>
    </xf>
    <xf numFmtId="0" fontId="1" fillId="30" borderId="1" xfId="0" applyFont="1" applyFill="1" applyBorder="1" applyAlignment="1">
      <alignment horizontal="center" vertical="center"/>
    </xf>
    <xf numFmtId="165" fontId="35" fillId="14" borderId="21" xfId="0" applyNumberFormat="1" applyFont="1" applyFill="1" applyBorder="1" applyAlignment="1">
      <alignment horizontal="center" vertical="center"/>
    </xf>
    <xf numFmtId="15" fontId="1" fillId="30" borderId="1" xfId="0" applyNumberFormat="1" applyFont="1" applyFill="1" applyBorder="1" applyAlignment="1">
      <alignment horizontal="center" vertical="center"/>
    </xf>
    <xf numFmtId="0" fontId="36" fillId="30" borderId="1" xfId="0" applyFont="1" applyFill="1" applyBorder="1"/>
    <xf numFmtId="43" fontId="35" fillId="30" borderId="1" xfId="0" applyNumberFormat="1" applyFont="1" applyFill="1" applyBorder="1" applyAlignment="1">
      <alignment horizontal="center" vertical="top"/>
    </xf>
    <xf numFmtId="0" fontId="35" fillId="30" borderId="1" xfId="0" applyFont="1" applyFill="1" applyBorder="1" applyAlignment="1">
      <alignment horizontal="center" vertical="center"/>
    </xf>
    <xf numFmtId="0" fontId="35" fillId="30" borderId="1" xfId="0" applyFont="1" applyFill="1" applyBorder="1" applyAlignment="1">
      <alignment horizontal="center" vertical="top"/>
    </xf>
    <xf numFmtId="0" fontId="1" fillId="12" borderId="1" xfId="0" applyFont="1" applyFill="1" applyBorder="1" applyAlignment="1">
      <alignment horizontal="center" vertical="center"/>
    </xf>
    <xf numFmtId="15" fontId="1" fillId="12" borderId="1" xfId="0" applyNumberFormat="1" applyFont="1" applyFill="1" applyBorder="1" applyAlignment="1">
      <alignment horizontal="center" vertical="center"/>
    </xf>
    <xf numFmtId="165" fontId="35" fillId="13" borderId="21" xfId="0" applyNumberFormat="1" applyFont="1" applyFill="1" applyBorder="1" applyAlignment="1">
      <alignment horizontal="center" vertical="center"/>
    </xf>
    <xf numFmtId="43" fontId="36" fillId="12" borderId="21" xfId="0" applyNumberFormat="1" applyFont="1" applyFill="1" applyBorder="1" applyAlignment="1">
      <alignment horizontal="center" vertical="center"/>
    </xf>
    <xf numFmtId="16" fontId="37" fillId="12" borderId="21" xfId="0" applyNumberFormat="1" applyFont="1" applyFill="1" applyBorder="1" applyAlignment="1">
      <alignment horizontal="center" vertical="center"/>
    </xf>
    <xf numFmtId="0" fontId="35" fillId="12" borderId="1" xfId="0" applyFont="1" applyFill="1" applyBorder="1"/>
    <xf numFmtId="0" fontId="35" fillId="24" borderId="5" xfId="0" applyFont="1" applyFill="1" applyBorder="1" applyAlignment="1">
      <alignment horizontal="center" vertical="center"/>
    </xf>
    <xf numFmtId="165" fontId="35" fillId="22" borderId="23" xfId="0" applyNumberFormat="1" applyFont="1" applyFill="1" applyBorder="1" applyAlignment="1">
      <alignment horizontal="center" vertical="center"/>
    </xf>
    <xf numFmtId="166" fontId="35" fillId="24" borderId="31" xfId="0" applyNumberFormat="1" applyFont="1" applyFill="1" applyBorder="1" applyAlignment="1">
      <alignment horizontal="center" vertical="center"/>
    </xf>
    <xf numFmtId="0" fontId="43" fillId="22" borderId="23" xfId="0" applyFont="1" applyFill="1" applyBorder="1" applyAlignment="1"/>
    <xf numFmtId="0" fontId="35" fillId="24" borderId="32" xfId="0" applyFont="1" applyFill="1" applyBorder="1" applyAlignment="1">
      <alignment horizontal="center" vertical="center"/>
    </xf>
    <xf numFmtId="0" fontId="35" fillId="24" borderId="23" xfId="0" applyFont="1" applyFill="1" applyBorder="1" applyAlignment="1">
      <alignment horizontal="center" vertical="center"/>
    </xf>
    <xf numFmtId="0" fontId="36" fillId="24" borderId="23" xfId="0" applyFont="1" applyFill="1" applyBorder="1" applyAlignment="1">
      <alignment horizontal="center" vertical="center"/>
    </xf>
    <xf numFmtId="0" fontId="36" fillId="23" borderId="23" xfId="0" applyFont="1" applyFill="1" applyBorder="1" applyAlignment="1">
      <alignment horizontal="center" vertical="center"/>
    </xf>
    <xf numFmtId="2" fontId="36" fillId="23" borderId="23" xfId="0" applyNumberFormat="1" applyFont="1" applyFill="1" applyBorder="1" applyAlignment="1">
      <alignment horizontal="center" vertical="center"/>
    </xf>
    <xf numFmtId="43" fontId="36" fillId="27" borderId="23" xfId="0" applyNumberFormat="1" applyFont="1" applyFill="1" applyBorder="1" applyAlignment="1">
      <alignment horizontal="center" vertical="center"/>
    </xf>
    <xf numFmtId="165" fontId="35" fillId="24" borderId="23" xfId="0" applyNumberFormat="1" applyFont="1" applyFill="1" applyBorder="1" applyAlignment="1">
      <alignment horizontal="center" vertical="center"/>
    </xf>
    <xf numFmtId="16" fontId="37" fillId="16" borderId="24" xfId="0" applyNumberFormat="1" applyFont="1" applyFill="1" applyBorder="1" applyAlignment="1">
      <alignment horizontal="center" vertical="center"/>
    </xf>
    <xf numFmtId="166" fontId="35" fillId="12" borderId="28" xfId="0" applyNumberFormat="1" applyFont="1" applyFill="1" applyBorder="1" applyAlignment="1">
      <alignment horizontal="center" vertical="center"/>
    </xf>
    <xf numFmtId="0" fontId="43" fillId="13" borderId="24" xfId="0" applyFont="1" applyFill="1" applyBorder="1" applyAlignment="1"/>
    <xf numFmtId="0" fontId="35" fillId="12" borderId="29" xfId="0" applyFont="1" applyFill="1" applyBorder="1" applyAlignment="1">
      <alignment horizontal="center" vertical="center"/>
    </xf>
    <xf numFmtId="2" fontId="36" fillId="16" borderId="24" xfId="0" applyNumberFormat="1" applyFont="1" applyFill="1" applyBorder="1" applyAlignment="1">
      <alignment horizontal="center" vertical="center"/>
    </xf>
    <xf numFmtId="16" fontId="36" fillId="16" borderId="24" xfId="0" applyNumberFormat="1" applyFont="1" applyFill="1" applyBorder="1" applyAlignment="1">
      <alignment horizontal="center" vertical="center"/>
    </xf>
    <xf numFmtId="166" fontId="35" fillId="12" borderId="21" xfId="0" applyNumberFormat="1" applyFont="1" applyFill="1" applyBorder="1" applyAlignment="1">
      <alignment horizontal="center" vertical="center"/>
    </xf>
    <xf numFmtId="43" fontId="36" fillId="17" borderId="21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  <xf numFmtId="43" fontId="36" fillId="2" borderId="18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6" fillId="2" borderId="18" xfId="0" applyNumberFormat="1" applyFont="1" applyFill="1" applyBorder="1" applyAlignment="1">
      <alignment horizontal="center" vertical="center"/>
    </xf>
    <xf numFmtId="16" fontId="36" fillId="2" borderId="15" xfId="0" applyNumberFormat="1" applyFont="1" applyFill="1" applyBorder="1" applyAlignment="1">
      <alignment horizontal="center" vertical="center"/>
    </xf>
    <xf numFmtId="0" fontId="35" fillId="2" borderId="18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65" fontId="35" fillId="2" borderId="18" xfId="0" applyNumberFormat="1" applyFont="1" applyFill="1" applyBorder="1" applyAlignment="1">
      <alignment horizontal="center" vertical="center"/>
    </xf>
    <xf numFmtId="165" fontId="35" fillId="2" borderId="15" xfId="0" applyNumberFormat="1" applyFont="1" applyFill="1" applyBorder="1" applyAlignment="1">
      <alignment horizontal="center" vertical="center"/>
    </xf>
    <xf numFmtId="0" fontId="36" fillId="2" borderId="27" xfId="0" applyFont="1" applyFill="1" applyBorder="1" applyAlignment="1">
      <alignment horizontal="center" vertical="center"/>
    </xf>
    <xf numFmtId="0" fontId="36" fillId="2" borderId="22" xfId="0" applyFont="1" applyFill="1" applyBorder="1" applyAlignment="1">
      <alignment horizontal="center" vertical="center"/>
    </xf>
    <xf numFmtId="0" fontId="36" fillId="2" borderId="18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204</xdr:row>
      <xdr:rowOff>0</xdr:rowOff>
    </xdr:from>
    <xdr:to>
      <xdr:col>11</xdr:col>
      <xdr:colOff>123825</xdr:colOff>
      <xdr:row>218</xdr:row>
      <xdr:rowOff>38100</xdr:rowOff>
    </xdr:to>
    <xdr:sp macro="" textlink="">
      <xdr:nvSpPr>
        <xdr:cNvPr id="5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38100</xdr:colOff>
      <xdr:row>204</xdr:row>
      <xdr:rowOff>123825</xdr:rowOff>
    </xdr:from>
    <xdr:to>
      <xdr:col>4</xdr:col>
      <xdr:colOff>304800</xdr:colOff>
      <xdr:row>209</xdr:row>
      <xdr:rowOff>28575</xdr:rowOff>
    </xdr:to>
    <xdr:pic>
      <xdr:nvPicPr>
        <xdr:cNvPr id="4" name="image0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362325" cy="714375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400050</xdr:colOff>
      <xdr:row>220</xdr:row>
      <xdr:rowOff>123825</xdr:rowOff>
    </xdr:from>
    <xdr:to>
      <xdr:col>13</xdr:col>
      <xdr:colOff>276225</xdr:colOff>
      <xdr:row>224</xdr:row>
      <xdr:rowOff>76200</xdr:rowOff>
    </xdr:to>
    <xdr:pic>
      <xdr:nvPicPr>
        <xdr:cNvPr id="4" name="image0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038350" cy="600075"/>
        </a:xfrm>
        <a:prstGeom prst="rect">
          <a:avLst/>
        </a:prstGeom>
        <a:noFill/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512</xdr:row>
      <xdr:rowOff>0</xdr:rowOff>
    </xdr:from>
    <xdr:to>
      <xdr:col>12</xdr:col>
      <xdr:colOff>331694</xdr:colOff>
      <xdr:row>516</xdr:row>
      <xdr:rowOff>78441</xdr:rowOff>
    </xdr:to>
    <xdr:sp macro="" textlink="">
      <xdr:nvSpPr>
        <xdr:cNvPr id="4098" name="Text Box 4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479613</xdr:colOff>
      <xdr:row>512</xdr:row>
      <xdr:rowOff>6722</xdr:rowOff>
    </xdr:from>
    <xdr:to>
      <xdr:col>3</xdr:col>
      <xdr:colOff>759760</xdr:colOff>
      <xdr:row>515</xdr:row>
      <xdr:rowOff>97489</xdr:rowOff>
    </xdr:to>
    <xdr:pic>
      <xdr:nvPicPr>
        <xdr:cNvPr id="4" name="image06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9613" y="80901987"/>
          <a:ext cx="2566147" cy="561414"/>
        </a:xfrm>
        <a:prstGeom prst="rect">
          <a:avLst/>
        </a:prstGeom>
        <a:noFill/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3" sqref="C23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44510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7"/>
  <sheetViews>
    <sheetView zoomScale="85" zoomScaleNormal="85" workbookViewId="0">
      <pane ySplit="10" topLeftCell="A11" activePane="bottomLeft" state="frozen"/>
      <selection pane="bottomLeft" activeCell="D19" sqref="D19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44510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502" t="s">
        <v>16</v>
      </c>
      <c r="B9" s="504" t="s">
        <v>17</v>
      </c>
      <c r="C9" s="504" t="s">
        <v>18</v>
      </c>
      <c r="D9" s="504" t="s">
        <v>19</v>
      </c>
      <c r="E9" s="26" t="s">
        <v>20</v>
      </c>
      <c r="F9" s="26" t="s">
        <v>21</v>
      </c>
      <c r="G9" s="499" t="s">
        <v>22</v>
      </c>
      <c r="H9" s="500"/>
      <c r="I9" s="501"/>
      <c r="J9" s="499" t="s">
        <v>23</v>
      </c>
      <c r="K9" s="500"/>
      <c r="L9" s="501"/>
      <c r="M9" s="26"/>
      <c r="N9" s="27"/>
      <c r="O9" s="27"/>
      <c r="P9" s="27"/>
    </row>
    <row r="10" spans="1:16" ht="59.25" customHeight="1">
      <c r="A10" s="503"/>
      <c r="B10" s="505"/>
      <c r="C10" s="505"/>
      <c r="D10" s="505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44525</v>
      </c>
      <c r="E11" s="35">
        <v>39544.6</v>
      </c>
      <c r="F11" s="35">
        <v>39534.783333333333</v>
      </c>
      <c r="G11" s="36">
        <v>39361.566666666666</v>
      </c>
      <c r="H11" s="36">
        <v>39178.533333333333</v>
      </c>
      <c r="I11" s="36">
        <v>39005.316666666666</v>
      </c>
      <c r="J11" s="36">
        <v>39717.816666666666</v>
      </c>
      <c r="K11" s="36">
        <v>39891.033333333326</v>
      </c>
      <c r="L11" s="36">
        <v>40074.066666666666</v>
      </c>
      <c r="M11" s="37">
        <v>39708</v>
      </c>
      <c r="N11" s="37">
        <v>39351.75</v>
      </c>
      <c r="O11" s="38">
        <v>2204850</v>
      </c>
      <c r="P11" s="39">
        <v>5.726650442955273E-2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44525</v>
      </c>
      <c r="E12" s="40">
        <v>18070.400000000001</v>
      </c>
      <c r="F12" s="40">
        <v>18068.3</v>
      </c>
      <c r="G12" s="41">
        <v>17995.8</v>
      </c>
      <c r="H12" s="41">
        <v>17921.2</v>
      </c>
      <c r="I12" s="41">
        <v>17848.7</v>
      </c>
      <c r="J12" s="41">
        <v>18142.899999999998</v>
      </c>
      <c r="K12" s="41">
        <v>18215.399999999998</v>
      </c>
      <c r="L12" s="41">
        <v>18289.999999999996</v>
      </c>
      <c r="M12" s="31">
        <v>18140.8</v>
      </c>
      <c r="N12" s="31">
        <v>17993.7</v>
      </c>
      <c r="O12" s="42">
        <v>11129850</v>
      </c>
      <c r="P12" s="43">
        <v>-3.1163359549437015E-2</v>
      </c>
    </row>
    <row r="13" spans="1:16" ht="12.75" customHeight="1">
      <c r="A13" s="31">
        <v>3</v>
      </c>
      <c r="B13" s="32" t="s">
        <v>35</v>
      </c>
      <c r="C13" s="33" t="s">
        <v>853</v>
      </c>
      <c r="D13" s="34">
        <v>44530</v>
      </c>
      <c r="E13" s="40">
        <v>19100.150000000001</v>
      </c>
      <c r="F13" s="40">
        <v>19127.45</v>
      </c>
      <c r="G13" s="41">
        <v>19072.850000000002</v>
      </c>
      <c r="H13" s="41">
        <v>19045.550000000003</v>
      </c>
      <c r="I13" s="41">
        <v>18990.950000000004</v>
      </c>
      <c r="J13" s="41">
        <v>19154.75</v>
      </c>
      <c r="K13" s="41">
        <v>19209.349999999999</v>
      </c>
      <c r="L13" s="41">
        <v>19236.649999999998</v>
      </c>
      <c r="M13" s="31">
        <v>19182.05</v>
      </c>
      <c r="N13" s="31">
        <v>19100.150000000001</v>
      </c>
      <c r="O13" s="42">
        <v>1400</v>
      </c>
      <c r="P13" s="43">
        <v>-0.20454545454545456</v>
      </c>
    </row>
    <row r="14" spans="1:16" ht="12.75" customHeight="1">
      <c r="A14" s="31">
        <v>4</v>
      </c>
      <c r="B14" s="32" t="s">
        <v>38</v>
      </c>
      <c r="C14" s="33" t="s">
        <v>39</v>
      </c>
      <c r="D14" s="34">
        <v>44525</v>
      </c>
      <c r="E14" s="40">
        <v>957.25</v>
      </c>
      <c r="F14" s="40">
        <v>959.13333333333333</v>
      </c>
      <c r="G14" s="41">
        <v>950.26666666666665</v>
      </c>
      <c r="H14" s="41">
        <v>943.2833333333333</v>
      </c>
      <c r="I14" s="41">
        <v>934.41666666666663</v>
      </c>
      <c r="J14" s="41">
        <v>966.11666666666667</v>
      </c>
      <c r="K14" s="41">
        <v>974.98333333333323</v>
      </c>
      <c r="L14" s="41">
        <v>981.9666666666667</v>
      </c>
      <c r="M14" s="31">
        <v>968</v>
      </c>
      <c r="N14" s="31">
        <v>952.15</v>
      </c>
      <c r="O14" s="42">
        <v>4003500</v>
      </c>
      <c r="P14" s="43">
        <v>2.324570932000869E-2</v>
      </c>
    </row>
    <row r="15" spans="1:16" ht="12.75" customHeight="1">
      <c r="A15" s="31">
        <v>5</v>
      </c>
      <c r="B15" s="32" t="s">
        <v>47</v>
      </c>
      <c r="C15" s="33" t="s">
        <v>239</v>
      </c>
      <c r="D15" s="34">
        <v>44525</v>
      </c>
      <c r="E15" s="40">
        <v>20160.2</v>
      </c>
      <c r="F15" s="40">
        <v>20183.166666666668</v>
      </c>
      <c r="G15" s="41">
        <v>20037.083333333336</v>
      </c>
      <c r="H15" s="41">
        <v>19913.966666666667</v>
      </c>
      <c r="I15" s="41">
        <v>19767.883333333335</v>
      </c>
      <c r="J15" s="41">
        <v>20306.283333333336</v>
      </c>
      <c r="K15" s="41">
        <v>20452.366666666672</v>
      </c>
      <c r="L15" s="41">
        <v>20575.483333333337</v>
      </c>
      <c r="M15" s="31">
        <v>20329.25</v>
      </c>
      <c r="N15" s="31">
        <v>20060.05</v>
      </c>
      <c r="O15" s="42">
        <v>34525</v>
      </c>
      <c r="P15" s="43">
        <v>2.0694752402069475E-2</v>
      </c>
    </row>
    <row r="16" spans="1:16" ht="12.75" customHeight="1">
      <c r="A16" s="31">
        <v>6</v>
      </c>
      <c r="B16" s="32" t="s">
        <v>40</v>
      </c>
      <c r="C16" s="33" t="s">
        <v>41</v>
      </c>
      <c r="D16" s="34">
        <v>44525</v>
      </c>
      <c r="E16" s="40">
        <v>307.14999999999998</v>
      </c>
      <c r="F16" s="40">
        <v>301.99999999999994</v>
      </c>
      <c r="G16" s="41">
        <v>296.0499999999999</v>
      </c>
      <c r="H16" s="41">
        <v>284.94999999999993</v>
      </c>
      <c r="I16" s="41">
        <v>278.99999999999989</v>
      </c>
      <c r="J16" s="41">
        <v>313.09999999999991</v>
      </c>
      <c r="K16" s="41">
        <v>319.04999999999995</v>
      </c>
      <c r="L16" s="41">
        <v>330.14999999999992</v>
      </c>
      <c r="M16" s="31">
        <v>307.95</v>
      </c>
      <c r="N16" s="31">
        <v>290.89999999999998</v>
      </c>
      <c r="O16" s="42">
        <v>11086400</v>
      </c>
      <c r="P16" s="43">
        <v>-4.8001786112971644E-2</v>
      </c>
    </row>
    <row r="17" spans="1:16" ht="12.75" customHeight="1">
      <c r="A17" s="31">
        <v>7</v>
      </c>
      <c r="B17" s="32" t="s">
        <v>42</v>
      </c>
      <c r="C17" s="33" t="s">
        <v>43</v>
      </c>
      <c r="D17" s="34">
        <v>44525</v>
      </c>
      <c r="E17" s="40">
        <v>2541.6</v>
      </c>
      <c r="F17" s="40">
        <v>2536.5499999999997</v>
      </c>
      <c r="G17" s="41">
        <v>2513.6499999999996</v>
      </c>
      <c r="H17" s="41">
        <v>2485.6999999999998</v>
      </c>
      <c r="I17" s="41">
        <v>2462.7999999999997</v>
      </c>
      <c r="J17" s="41">
        <v>2564.4999999999995</v>
      </c>
      <c r="K17" s="41">
        <v>2587.4</v>
      </c>
      <c r="L17" s="41">
        <v>2615.3499999999995</v>
      </c>
      <c r="M17" s="31">
        <v>2559.4499999999998</v>
      </c>
      <c r="N17" s="31">
        <v>2508.6</v>
      </c>
      <c r="O17" s="42">
        <v>2364000</v>
      </c>
      <c r="P17" s="43">
        <v>-1.9900497512437811E-2</v>
      </c>
    </row>
    <row r="18" spans="1:16" ht="12.75" customHeight="1">
      <c r="A18" s="31">
        <v>8</v>
      </c>
      <c r="B18" s="32" t="s">
        <v>44</v>
      </c>
      <c r="C18" s="33" t="s">
        <v>45</v>
      </c>
      <c r="D18" s="34">
        <v>44525</v>
      </c>
      <c r="E18" s="40">
        <v>1642.4</v>
      </c>
      <c r="F18" s="40">
        <v>1623.8666666666668</v>
      </c>
      <c r="G18" s="41">
        <v>1581.4333333333336</v>
      </c>
      <c r="H18" s="41">
        <v>1520.4666666666669</v>
      </c>
      <c r="I18" s="41">
        <v>1478.0333333333338</v>
      </c>
      <c r="J18" s="41">
        <v>1684.8333333333335</v>
      </c>
      <c r="K18" s="41">
        <v>1727.2666666666669</v>
      </c>
      <c r="L18" s="41">
        <v>1788.2333333333333</v>
      </c>
      <c r="M18" s="31">
        <v>1666.3</v>
      </c>
      <c r="N18" s="31">
        <v>1562.9</v>
      </c>
      <c r="O18" s="42">
        <v>24591500</v>
      </c>
      <c r="P18" s="43">
        <v>-5.6477449306501427E-2</v>
      </c>
    </row>
    <row r="19" spans="1:16" ht="12.75" customHeight="1">
      <c r="A19" s="31">
        <v>9</v>
      </c>
      <c r="B19" s="32" t="s">
        <v>44</v>
      </c>
      <c r="C19" s="33" t="s">
        <v>46</v>
      </c>
      <c r="D19" s="34">
        <v>44525</v>
      </c>
      <c r="E19" s="40">
        <v>738.75</v>
      </c>
      <c r="F19" s="40">
        <v>739.15</v>
      </c>
      <c r="G19" s="41">
        <v>730.05</v>
      </c>
      <c r="H19" s="41">
        <v>721.35</v>
      </c>
      <c r="I19" s="41">
        <v>712.25</v>
      </c>
      <c r="J19" s="41">
        <v>747.84999999999991</v>
      </c>
      <c r="K19" s="41">
        <v>756.95</v>
      </c>
      <c r="L19" s="41">
        <v>765.64999999999986</v>
      </c>
      <c r="M19" s="31">
        <v>748.25</v>
      </c>
      <c r="N19" s="31">
        <v>730.45</v>
      </c>
      <c r="O19" s="42">
        <v>94933750</v>
      </c>
      <c r="P19" s="43">
        <v>5.1882734431870818E-3</v>
      </c>
    </row>
    <row r="20" spans="1:16" ht="12.75" customHeight="1">
      <c r="A20" s="31">
        <v>10</v>
      </c>
      <c r="B20" s="32" t="s">
        <v>47</v>
      </c>
      <c r="C20" s="33" t="s">
        <v>48</v>
      </c>
      <c r="D20" s="34">
        <v>44525</v>
      </c>
      <c r="E20" s="40">
        <v>3602</v>
      </c>
      <c r="F20" s="40">
        <v>3608.3166666666671</v>
      </c>
      <c r="G20" s="41">
        <v>3576.733333333334</v>
      </c>
      <c r="H20" s="41">
        <v>3551.4666666666672</v>
      </c>
      <c r="I20" s="41">
        <v>3519.8833333333341</v>
      </c>
      <c r="J20" s="41">
        <v>3633.5833333333339</v>
      </c>
      <c r="K20" s="41">
        <v>3665.166666666667</v>
      </c>
      <c r="L20" s="41">
        <v>3690.4333333333338</v>
      </c>
      <c r="M20" s="31">
        <v>3639.9</v>
      </c>
      <c r="N20" s="31">
        <v>3583.05</v>
      </c>
      <c r="O20" s="42">
        <v>593800</v>
      </c>
      <c r="P20" s="43">
        <v>1.7477724468814255E-2</v>
      </c>
    </row>
    <row r="21" spans="1:16" ht="12.75" customHeight="1">
      <c r="A21" s="31">
        <v>11</v>
      </c>
      <c r="B21" s="32" t="s">
        <v>49</v>
      </c>
      <c r="C21" s="33" t="s">
        <v>50</v>
      </c>
      <c r="D21" s="34">
        <v>44525</v>
      </c>
      <c r="E21" s="40">
        <v>706.05</v>
      </c>
      <c r="F21" s="40">
        <v>706.66666666666663</v>
      </c>
      <c r="G21" s="41">
        <v>702.83333333333326</v>
      </c>
      <c r="H21" s="41">
        <v>699.61666666666667</v>
      </c>
      <c r="I21" s="41">
        <v>695.7833333333333</v>
      </c>
      <c r="J21" s="41">
        <v>709.88333333333321</v>
      </c>
      <c r="K21" s="41">
        <v>713.71666666666647</v>
      </c>
      <c r="L21" s="41">
        <v>716.93333333333317</v>
      </c>
      <c r="M21" s="31">
        <v>710.5</v>
      </c>
      <c r="N21" s="31">
        <v>703.45</v>
      </c>
      <c r="O21" s="42">
        <v>9727000</v>
      </c>
      <c r="P21" s="43">
        <v>2.4541815883716032E-2</v>
      </c>
    </row>
    <row r="22" spans="1:16" ht="12.75" customHeight="1">
      <c r="A22" s="31">
        <v>12</v>
      </c>
      <c r="B22" s="32" t="s">
        <v>42</v>
      </c>
      <c r="C22" s="33" t="s">
        <v>51</v>
      </c>
      <c r="D22" s="34">
        <v>44525</v>
      </c>
      <c r="E22" s="40">
        <v>432.15</v>
      </c>
      <c r="F22" s="40">
        <v>432.41666666666669</v>
      </c>
      <c r="G22" s="41">
        <v>427.58333333333337</v>
      </c>
      <c r="H22" s="41">
        <v>423.01666666666671</v>
      </c>
      <c r="I22" s="41">
        <v>418.18333333333339</v>
      </c>
      <c r="J22" s="41">
        <v>436.98333333333335</v>
      </c>
      <c r="K22" s="41">
        <v>441.81666666666672</v>
      </c>
      <c r="L22" s="41">
        <v>446.38333333333333</v>
      </c>
      <c r="M22" s="31">
        <v>437.25</v>
      </c>
      <c r="N22" s="31">
        <v>427.85</v>
      </c>
      <c r="O22" s="42">
        <v>13320000</v>
      </c>
      <c r="P22" s="43">
        <v>-4.3515725980180955E-2</v>
      </c>
    </row>
    <row r="23" spans="1:16" ht="12.75" customHeight="1">
      <c r="A23" s="31">
        <v>13</v>
      </c>
      <c r="B23" s="32" t="s">
        <v>47</v>
      </c>
      <c r="C23" s="33" t="s">
        <v>52</v>
      </c>
      <c r="D23" s="34">
        <v>44525</v>
      </c>
      <c r="E23" s="40">
        <v>783.85</v>
      </c>
      <c r="F23" s="40">
        <v>788.66666666666663</v>
      </c>
      <c r="G23" s="41">
        <v>775.18333333333328</v>
      </c>
      <c r="H23" s="41">
        <v>766.51666666666665</v>
      </c>
      <c r="I23" s="41">
        <v>753.0333333333333</v>
      </c>
      <c r="J23" s="41">
        <v>797.33333333333326</v>
      </c>
      <c r="K23" s="41">
        <v>810.81666666666661</v>
      </c>
      <c r="L23" s="41">
        <v>819.48333333333323</v>
      </c>
      <c r="M23" s="31">
        <v>802.15</v>
      </c>
      <c r="N23" s="31">
        <v>780</v>
      </c>
      <c r="O23" s="42">
        <v>2150400</v>
      </c>
      <c r="P23" s="43">
        <v>1.1072713167360181E-2</v>
      </c>
    </row>
    <row r="24" spans="1:16" ht="12.75" customHeight="1">
      <c r="A24" s="31">
        <v>14</v>
      </c>
      <c r="B24" s="32" t="s">
        <v>44</v>
      </c>
      <c r="C24" s="33" t="s">
        <v>53</v>
      </c>
      <c r="D24" s="34">
        <v>44525</v>
      </c>
      <c r="E24" s="40">
        <v>4550.8999999999996</v>
      </c>
      <c r="F24" s="40">
        <v>4519.95</v>
      </c>
      <c r="G24" s="41">
        <v>4468</v>
      </c>
      <c r="H24" s="41">
        <v>4385.1000000000004</v>
      </c>
      <c r="I24" s="41">
        <v>4333.1500000000005</v>
      </c>
      <c r="J24" s="41">
        <v>4602.8499999999995</v>
      </c>
      <c r="K24" s="41">
        <v>4654.7999999999984</v>
      </c>
      <c r="L24" s="41">
        <v>4737.6999999999989</v>
      </c>
      <c r="M24" s="31">
        <v>4571.8999999999996</v>
      </c>
      <c r="N24" s="31">
        <v>4437.05</v>
      </c>
      <c r="O24" s="42">
        <v>2416375</v>
      </c>
      <c r="P24" s="43">
        <v>7.4525745257452572E-3</v>
      </c>
    </row>
    <row r="25" spans="1:16" ht="12.75" customHeight="1">
      <c r="A25" s="31">
        <v>15</v>
      </c>
      <c r="B25" s="32" t="s">
        <v>49</v>
      </c>
      <c r="C25" s="33" t="s">
        <v>54</v>
      </c>
      <c r="D25" s="34">
        <v>44525</v>
      </c>
      <c r="E25" s="40">
        <v>232.2</v>
      </c>
      <c r="F25" s="40">
        <v>231.53333333333333</v>
      </c>
      <c r="G25" s="41">
        <v>229.31666666666666</v>
      </c>
      <c r="H25" s="41">
        <v>226.43333333333334</v>
      </c>
      <c r="I25" s="41">
        <v>224.21666666666667</v>
      </c>
      <c r="J25" s="41">
        <v>234.41666666666666</v>
      </c>
      <c r="K25" s="41">
        <v>236.6333333333333</v>
      </c>
      <c r="L25" s="41">
        <v>239.51666666666665</v>
      </c>
      <c r="M25" s="31">
        <v>233.75</v>
      </c>
      <c r="N25" s="31">
        <v>228.65</v>
      </c>
      <c r="O25" s="42">
        <v>13190000</v>
      </c>
      <c r="P25" s="43">
        <v>-3.1215571061329415E-2</v>
      </c>
    </row>
    <row r="26" spans="1:16" ht="12.75" customHeight="1">
      <c r="A26" s="31">
        <v>16</v>
      </c>
      <c r="B26" s="331" t="s">
        <v>49</v>
      </c>
      <c r="C26" s="33" t="s">
        <v>55</v>
      </c>
      <c r="D26" s="34">
        <v>44525</v>
      </c>
      <c r="E26" s="40">
        <v>150.44999999999999</v>
      </c>
      <c r="F26" s="40">
        <v>150.26666666666665</v>
      </c>
      <c r="G26" s="41">
        <v>147.08333333333331</v>
      </c>
      <c r="H26" s="41">
        <v>143.71666666666667</v>
      </c>
      <c r="I26" s="41">
        <v>140.53333333333333</v>
      </c>
      <c r="J26" s="41">
        <v>153.6333333333333</v>
      </c>
      <c r="K26" s="41">
        <v>156.81666666666663</v>
      </c>
      <c r="L26" s="41">
        <v>160.18333333333328</v>
      </c>
      <c r="M26" s="31">
        <v>153.44999999999999</v>
      </c>
      <c r="N26" s="31">
        <v>146.9</v>
      </c>
      <c r="O26" s="42">
        <v>41598000</v>
      </c>
      <c r="P26" s="43">
        <v>4.7597461468721666E-2</v>
      </c>
    </row>
    <row r="27" spans="1:16" ht="12.75" customHeight="1">
      <c r="A27" s="31">
        <v>17</v>
      </c>
      <c r="B27" s="332" t="s">
        <v>56</v>
      </c>
      <c r="C27" s="33" t="s">
        <v>57</v>
      </c>
      <c r="D27" s="34">
        <v>44525</v>
      </c>
      <c r="E27" s="40">
        <v>3160.5</v>
      </c>
      <c r="F27" s="40">
        <v>3154.6333333333332</v>
      </c>
      <c r="G27" s="41">
        <v>3139.2666666666664</v>
      </c>
      <c r="H27" s="41">
        <v>3118.0333333333333</v>
      </c>
      <c r="I27" s="41">
        <v>3102.6666666666665</v>
      </c>
      <c r="J27" s="41">
        <v>3175.8666666666663</v>
      </c>
      <c r="K27" s="41">
        <v>3191.2333333333331</v>
      </c>
      <c r="L27" s="41">
        <v>3212.4666666666662</v>
      </c>
      <c r="M27" s="31">
        <v>3170</v>
      </c>
      <c r="N27" s="31">
        <v>3133.4</v>
      </c>
      <c r="O27" s="42">
        <v>3885600</v>
      </c>
      <c r="P27" s="43">
        <v>-3.4045568109781106E-2</v>
      </c>
    </row>
    <row r="28" spans="1:16" ht="12.75" customHeight="1">
      <c r="A28" s="31">
        <v>18</v>
      </c>
      <c r="B28" s="32" t="s">
        <v>44</v>
      </c>
      <c r="C28" s="33" t="s">
        <v>309</v>
      </c>
      <c r="D28" s="34">
        <v>44525</v>
      </c>
      <c r="E28" s="40">
        <v>2310.15</v>
      </c>
      <c r="F28" s="40">
        <v>2299.9166666666665</v>
      </c>
      <c r="G28" s="41">
        <v>2278.6833333333329</v>
      </c>
      <c r="H28" s="41">
        <v>2247.2166666666662</v>
      </c>
      <c r="I28" s="41">
        <v>2225.9833333333327</v>
      </c>
      <c r="J28" s="41">
        <v>2331.3833333333332</v>
      </c>
      <c r="K28" s="41">
        <v>2352.6166666666668</v>
      </c>
      <c r="L28" s="41">
        <v>2384.0833333333335</v>
      </c>
      <c r="M28" s="31">
        <v>2321.15</v>
      </c>
      <c r="N28" s="31">
        <v>2268.4499999999998</v>
      </c>
      <c r="O28" s="42">
        <v>746350</v>
      </c>
      <c r="P28" s="43">
        <v>2.6863412788497919E-2</v>
      </c>
    </row>
    <row r="29" spans="1:16" ht="12.75" customHeight="1">
      <c r="A29" s="31">
        <v>19</v>
      </c>
      <c r="B29" s="32" t="s">
        <v>44</v>
      </c>
      <c r="C29" s="33" t="s">
        <v>310</v>
      </c>
      <c r="D29" s="34">
        <v>44525</v>
      </c>
      <c r="E29" s="40">
        <v>8850.6</v>
      </c>
      <c r="F29" s="40">
        <v>8893.5666666666657</v>
      </c>
      <c r="G29" s="41">
        <v>8797.1333333333314</v>
      </c>
      <c r="H29" s="41">
        <v>8743.6666666666661</v>
      </c>
      <c r="I29" s="41">
        <v>8647.2333333333318</v>
      </c>
      <c r="J29" s="41">
        <v>8947.033333333331</v>
      </c>
      <c r="K29" s="41">
        <v>9043.4666666666653</v>
      </c>
      <c r="L29" s="41">
        <v>9096.9333333333307</v>
      </c>
      <c r="M29" s="31">
        <v>8990</v>
      </c>
      <c r="N29" s="31">
        <v>8840.1</v>
      </c>
      <c r="O29" s="42">
        <v>37650</v>
      </c>
      <c r="P29" s="43">
        <v>0.1811764705882353</v>
      </c>
    </row>
    <row r="30" spans="1:16" ht="12.75" customHeight="1">
      <c r="A30" s="31">
        <v>20</v>
      </c>
      <c r="B30" s="32" t="s">
        <v>58</v>
      </c>
      <c r="C30" s="33" t="s">
        <v>59</v>
      </c>
      <c r="D30" s="34">
        <v>44525</v>
      </c>
      <c r="E30" s="40">
        <v>1243.45</v>
      </c>
      <c r="F30" s="40">
        <v>1243.7833333333335</v>
      </c>
      <c r="G30" s="41">
        <v>1232.9666666666672</v>
      </c>
      <c r="H30" s="41">
        <v>1222.4833333333336</v>
      </c>
      <c r="I30" s="41">
        <v>1211.6666666666672</v>
      </c>
      <c r="J30" s="41">
        <v>1254.2666666666671</v>
      </c>
      <c r="K30" s="41">
        <v>1265.0833333333333</v>
      </c>
      <c r="L30" s="41">
        <v>1275.5666666666671</v>
      </c>
      <c r="M30" s="31">
        <v>1254.5999999999999</v>
      </c>
      <c r="N30" s="31">
        <v>1233.3</v>
      </c>
      <c r="O30" s="42">
        <v>4047000</v>
      </c>
      <c r="P30" s="43">
        <v>-1.3167520117044623E-2</v>
      </c>
    </row>
    <row r="31" spans="1:16" ht="12.75" customHeight="1">
      <c r="A31" s="31">
        <v>21</v>
      </c>
      <c r="B31" s="32" t="s">
        <v>47</v>
      </c>
      <c r="C31" s="33" t="s">
        <v>60</v>
      </c>
      <c r="D31" s="34">
        <v>44525</v>
      </c>
      <c r="E31" s="40">
        <v>679.05</v>
      </c>
      <c r="F31" s="40">
        <v>689.58333333333337</v>
      </c>
      <c r="G31" s="41">
        <v>663.66666666666674</v>
      </c>
      <c r="H31" s="41">
        <v>648.28333333333342</v>
      </c>
      <c r="I31" s="41">
        <v>622.36666666666679</v>
      </c>
      <c r="J31" s="41">
        <v>704.9666666666667</v>
      </c>
      <c r="K31" s="41">
        <v>730.88333333333344</v>
      </c>
      <c r="L31" s="41">
        <v>746.26666666666665</v>
      </c>
      <c r="M31" s="31">
        <v>715.5</v>
      </c>
      <c r="N31" s="31">
        <v>674.2</v>
      </c>
      <c r="O31" s="42">
        <v>16359800</v>
      </c>
      <c r="P31" s="43">
        <v>3.162381844207765E-2</v>
      </c>
    </row>
    <row r="32" spans="1:16" ht="12.75" customHeight="1">
      <c r="A32" s="31">
        <v>22</v>
      </c>
      <c r="B32" s="32" t="s">
        <v>58</v>
      </c>
      <c r="C32" s="33" t="s">
        <v>61</v>
      </c>
      <c r="D32" s="34">
        <v>44525</v>
      </c>
      <c r="E32" s="40">
        <v>749.05</v>
      </c>
      <c r="F32" s="40">
        <v>750.73333333333323</v>
      </c>
      <c r="G32" s="41">
        <v>745.01666666666642</v>
      </c>
      <c r="H32" s="41">
        <v>740.98333333333323</v>
      </c>
      <c r="I32" s="41">
        <v>735.26666666666642</v>
      </c>
      <c r="J32" s="41">
        <v>754.76666666666642</v>
      </c>
      <c r="K32" s="41">
        <v>760.48333333333335</v>
      </c>
      <c r="L32" s="41">
        <v>764.51666666666642</v>
      </c>
      <c r="M32" s="31">
        <v>756.45</v>
      </c>
      <c r="N32" s="31">
        <v>746.7</v>
      </c>
      <c r="O32" s="42">
        <v>51547200</v>
      </c>
      <c r="P32" s="43">
        <v>4.6609653290451476E-2</v>
      </c>
    </row>
    <row r="33" spans="1:16" ht="12.75" customHeight="1">
      <c r="A33" s="31">
        <v>23</v>
      </c>
      <c r="B33" s="32" t="s">
        <v>49</v>
      </c>
      <c r="C33" s="33" t="s">
        <v>62</v>
      </c>
      <c r="D33" s="34">
        <v>44525</v>
      </c>
      <c r="E33" s="40">
        <v>3810.35</v>
      </c>
      <c r="F33" s="40">
        <v>3822.15</v>
      </c>
      <c r="G33" s="41">
        <v>3779.3</v>
      </c>
      <c r="H33" s="41">
        <v>3748.25</v>
      </c>
      <c r="I33" s="41">
        <v>3705.4</v>
      </c>
      <c r="J33" s="41">
        <v>3853.2000000000003</v>
      </c>
      <c r="K33" s="41">
        <v>3896.0499999999997</v>
      </c>
      <c r="L33" s="41">
        <v>3927.1000000000004</v>
      </c>
      <c r="M33" s="31">
        <v>3865</v>
      </c>
      <c r="N33" s="31">
        <v>3791.1</v>
      </c>
      <c r="O33" s="42">
        <v>2644750</v>
      </c>
      <c r="P33" s="43">
        <v>4.9396789208701435E-3</v>
      </c>
    </row>
    <row r="34" spans="1:16" ht="12.75" customHeight="1">
      <c r="A34" s="31">
        <v>24</v>
      </c>
      <c r="B34" s="32" t="s">
        <v>63</v>
      </c>
      <c r="C34" s="33" t="s">
        <v>64</v>
      </c>
      <c r="D34" s="34">
        <v>44525</v>
      </c>
      <c r="E34" s="40">
        <v>18218.849999999999</v>
      </c>
      <c r="F34" s="40">
        <v>18284.899999999998</v>
      </c>
      <c r="G34" s="41">
        <v>18043.949999999997</v>
      </c>
      <c r="H34" s="41">
        <v>17869.05</v>
      </c>
      <c r="I34" s="41">
        <v>17628.099999999999</v>
      </c>
      <c r="J34" s="41">
        <v>18459.799999999996</v>
      </c>
      <c r="K34" s="41">
        <v>18700.75</v>
      </c>
      <c r="L34" s="41">
        <v>18875.649999999994</v>
      </c>
      <c r="M34" s="31">
        <v>18525.849999999999</v>
      </c>
      <c r="N34" s="31">
        <v>18110</v>
      </c>
      <c r="O34" s="42">
        <v>689825</v>
      </c>
      <c r="P34" s="43">
        <v>-5.621824209881437E-3</v>
      </c>
    </row>
    <row r="35" spans="1:16" ht="12.75" customHeight="1">
      <c r="A35" s="31">
        <v>25</v>
      </c>
      <c r="B35" s="32" t="s">
        <v>63</v>
      </c>
      <c r="C35" s="33" t="s">
        <v>65</v>
      </c>
      <c r="D35" s="34">
        <v>44525</v>
      </c>
      <c r="E35" s="40">
        <v>7619.05</v>
      </c>
      <c r="F35" s="40">
        <v>7665.3499999999995</v>
      </c>
      <c r="G35" s="41">
        <v>7553.6999999999989</v>
      </c>
      <c r="H35" s="41">
        <v>7488.3499999999995</v>
      </c>
      <c r="I35" s="41">
        <v>7376.6999999999989</v>
      </c>
      <c r="J35" s="41">
        <v>7730.6999999999989</v>
      </c>
      <c r="K35" s="41">
        <v>7842.3499999999985</v>
      </c>
      <c r="L35" s="41">
        <v>7907.6999999999989</v>
      </c>
      <c r="M35" s="31">
        <v>7777</v>
      </c>
      <c r="N35" s="31">
        <v>7600</v>
      </c>
      <c r="O35" s="42">
        <v>4491000</v>
      </c>
      <c r="P35" s="43">
        <v>2.9278634045722798E-2</v>
      </c>
    </row>
    <row r="36" spans="1:16" ht="12.75" customHeight="1">
      <c r="A36" s="31">
        <v>26</v>
      </c>
      <c r="B36" s="32" t="s">
        <v>49</v>
      </c>
      <c r="C36" s="33" t="s">
        <v>66</v>
      </c>
      <c r="D36" s="34">
        <v>44525</v>
      </c>
      <c r="E36" s="40">
        <v>2505.85</v>
      </c>
      <c r="F36" s="40">
        <v>2494.7000000000003</v>
      </c>
      <c r="G36" s="41">
        <v>2464.7500000000005</v>
      </c>
      <c r="H36" s="41">
        <v>2423.65</v>
      </c>
      <c r="I36" s="41">
        <v>2393.7000000000003</v>
      </c>
      <c r="J36" s="41">
        <v>2535.8000000000006</v>
      </c>
      <c r="K36" s="41">
        <v>2565.7500000000005</v>
      </c>
      <c r="L36" s="41">
        <v>2606.8500000000008</v>
      </c>
      <c r="M36" s="31">
        <v>2524.65</v>
      </c>
      <c r="N36" s="31">
        <v>2453.6</v>
      </c>
      <c r="O36" s="42">
        <v>1333200</v>
      </c>
      <c r="P36" s="43">
        <v>2.8227672373900971E-2</v>
      </c>
    </row>
    <row r="37" spans="1:16" ht="12.75" customHeight="1">
      <c r="A37" s="31">
        <v>27</v>
      </c>
      <c r="B37" s="32" t="s">
        <v>58</v>
      </c>
      <c r="C37" s="33" t="s">
        <v>67</v>
      </c>
      <c r="D37" s="34">
        <v>44525</v>
      </c>
      <c r="E37" s="40">
        <v>308.45</v>
      </c>
      <c r="F37" s="40">
        <v>305.21666666666664</v>
      </c>
      <c r="G37" s="41">
        <v>300.33333333333326</v>
      </c>
      <c r="H37" s="41">
        <v>292.21666666666664</v>
      </c>
      <c r="I37" s="41">
        <v>287.33333333333326</v>
      </c>
      <c r="J37" s="41">
        <v>313.33333333333326</v>
      </c>
      <c r="K37" s="41">
        <v>318.21666666666658</v>
      </c>
      <c r="L37" s="41">
        <v>326.33333333333326</v>
      </c>
      <c r="M37" s="31">
        <v>310.10000000000002</v>
      </c>
      <c r="N37" s="31">
        <v>297.10000000000002</v>
      </c>
      <c r="O37" s="42">
        <v>23466600</v>
      </c>
      <c r="P37" s="43">
        <v>-1.8372110533845343E-2</v>
      </c>
    </row>
    <row r="38" spans="1:16" ht="12.75" customHeight="1">
      <c r="A38" s="31">
        <v>28</v>
      </c>
      <c r="B38" s="32" t="s">
        <v>58</v>
      </c>
      <c r="C38" s="33" t="s">
        <v>68</v>
      </c>
      <c r="D38" s="34">
        <v>44525</v>
      </c>
      <c r="E38" s="40">
        <v>106.65</v>
      </c>
      <c r="F38" s="40">
        <v>106.35000000000001</v>
      </c>
      <c r="G38" s="41">
        <v>105.20000000000002</v>
      </c>
      <c r="H38" s="41">
        <v>103.75000000000001</v>
      </c>
      <c r="I38" s="41">
        <v>102.60000000000002</v>
      </c>
      <c r="J38" s="41">
        <v>107.80000000000001</v>
      </c>
      <c r="K38" s="41">
        <v>108.95000000000002</v>
      </c>
      <c r="L38" s="41">
        <v>110.4</v>
      </c>
      <c r="M38" s="31">
        <v>107.5</v>
      </c>
      <c r="N38" s="31">
        <v>104.9</v>
      </c>
      <c r="O38" s="42">
        <v>179010000</v>
      </c>
      <c r="P38" s="43">
        <v>3.2737090786365171E-2</v>
      </c>
    </row>
    <row r="39" spans="1:16" ht="12.75" customHeight="1">
      <c r="A39" s="31">
        <v>29</v>
      </c>
      <c r="B39" s="32" t="s">
        <v>56</v>
      </c>
      <c r="C39" s="33" t="s">
        <v>69</v>
      </c>
      <c r="D39" s="34">
        <v>44525</v>
      </c>
      <c r="E39" s="40">
        <v>2176.5</v>
      </c>
      <c r="F39" s="40">
        <v>2162.5333333333333</v>
      </c>
      <c r="G39" s="41">
        <v>2142.1166666666668</v>
      </c>
      <c r="H39" s="41">
        <v>2107.7333333333336</v>
      </c>
      <c r="I39" s="41">
        <v>2087.3166666666671</v>
      </c>
      <c r="J39" s="41">
        <v>2196.9166666666665</v>
      </c>
      <c r="K39" s="41">
        <v>2217.3333333333335</v>
      </c>
      <c r="L39" s="41">
        <v>2251.7166666666662</v>
      </c>
      <c r="M39" s="31">
        <v>2182.9499999999998</v>
      </c>
      <c r="N39" s="31">
        <v>2128.15</v>
      </c>
      <c r="O39" s="42">
        <v>1967350</v>
      </c>
      <c r="P39" s="43">
        <v>4.6212342790289559E-2</v>
      </c>
    </row>
    <row r="40" spans="1:16" ht="12.75" customHeight="1">
      <c r="A40" s="31">
        <v>30</v>
      </c>
      <c r="B40" s="32" t="s">
        <v>70</v>
      </c>
      <c r="C40" s="33" t="s">
        <v>71</v>
      </c>
      <c r="D40" s="34">
        <v>44525</v>
      </c>
      <c r="E40" s="40">
        <v>221.2</v>
      </c>
      <c r="F40" s="40">
        <v>220.08333333333334</v>
      </c>
      <c r="G40" s="41">
        <v>215.16666666666669</v>
      </c>
      <c r="H40" s="41">
        <v>209.13333333333335</v>
      </c>
      <c r="I40" s="41">
        <v>204.2166666666667</v>
      </c>
      <c r="J40" s="41">
        <v>226.11666666666667</v>
      </c>
      <c r="K40" s="41">
        <v>231.03333333333336</v>
      </c>
      <c r="L40" s="41">
        <v>237.06666666666666</v>
      </c>
      <c r="M40" s="31">
        <v>225</v>
      </c>
      <c r="N40" s="31">
        <v>214.05</v>
      </c>
      <c r="O40" s="42">
        <v>24893800</v>
      </c>
      <c r="P40" s="43">
        <v>-1.9751608559030374E-2</v>
      </c>
    </row>
    <row r="41" spans="1:16" ht="12.75" customHeight="1">
      <c r="A41" s="31">
        <v>31</v>
      </c>
      <c r="B41" s="32" t="s">
        <v>56</v>
      </c>
      <c r="C41" s="33" t="s">
        <v>72</v>
      </c>
      <c r="D41" s="34">
        <v>44525</v>
      </c>
      <c r="E41" s="40">
        <v>778.3</v>
      </c>
      <c r="F41" s="40">
        <v>771.41666666666663</v>
      </c>
      <c r="G41" s="41">
        <v>763.23333333333323</v>
      </c>
      <c r="H41" s="41">
        <v>748.16666666666663</v>
      </c>
      <c r="I41" s="41">
        <v>739.98333333333323</v>
      </c>
      <c r="J41" s="41">
        <v>786.48333333333323</v>
      </c>
      <c r="K41" s="41">
        <v>794.66666666666663</v>
      </c>
      <c r="L41" s="41">
        <v>809.73333333333323</v>
      </c>
      <c r="M41" s="31">
        <v>779.6</v>
      </c>
      <c r="N41" s="31">
        <v>756.35</v>
      </c>
      <c r="O41" s="42">
        <v>4868600</v>
      </c>
      <c r="P41" s="43">
        <v>-4.49842555105713E-3</v>
      </c>
    </row>
    <row r="42" spans="1:16" ht="12.75" customHeight="1">
      <c r="A42" s="31">
        <v>32</v>
      </c>
      <c r="B42" s="32" t="s">
        <v>49</v>
      </c>
      <c r="C42" s="33" t="s">
        <v>73</v>
      </c>
      <c r="D42" s="34">
        <v>44525</v>
      </c>
      <c r="E42" s="40">
        <v>835.7</v>
      </c>
      <c r="F42" s="40">
        <v>830.58333333333337</v>
      </c>
      <c r="G42" s="41">
        <v>821.66666666666674</v>
      </c>
      <c r="H42" s="41">
        <v>807.63333333333333</v>
      </c>
      <c r="I42" s="41">
        <v>798.7166666666667</v>
      </c>
      <c r="J42" s="41">
        <v>844.61666666666679</v>
      </c>
      <c r="K42" s="41">
        <v>853.53333333333353</v>
      </c>
      <c r="L42" s="41">
        <v>867.56666666666683</v>
      </c>
      <c r="M42" s="31">
        <v>839.5</v>
      </c>
      <c r="N42" s="31">
        <v>816.55</v>
      </c>
      <c r="O42" s="42">
        <v>10274250</v>
      </c>
      <c r="P42" s="43">
        <v>-1.4034835180653519E-2</v>
      </c>
    </row>
    <row r="43" spans="1:16" ht="12.75" customHeight="1">
      <c r="A43" s="31">
        <v>33</v>
      </c>
      <c r="B43" s="32" t="s">
        <v>74</v>
      </c>
      <c r="C43" s="33" t="s">
        <v>75</v>
      </c>
      <c r="D43" s="34">
        <v>44525</v>
      </c>
      <c r="E43" s="40">
        <v>716.25</v>
      </c>
      <c r="F43" s="40">
        <v>714.80000000000007</v>
      </c>
      <c r="G43" s="41">
        <v>709.95000000000016</v>
      </c>
      <c r="H43" s="41">
        <v>703.65000000000009</v>
      </c>
      <c r="I43" s="41">
        <v>698.80000000000018</v>
      </c>
      <c r="J43" s="41">
        <v>721.10000000000014</v>
      </c>
      <c r="K43" s="41">
        <v>725.95</v>
      </c>
      <c r="L43" s="41">
        <v>732.25000000000011</v>
      </c>
      <c r="M43" s="31">
        <v>719.65</v>
      </c>
      <c r="N43" s="31">
        <v>708.5</v>
      </c>
      <c r="O43" s="42">
        <v>65041058</v>
      </c>
      <c r="P43" s="43">
        <v>-1.1097122153943826E-2</v>
      </c>
    </row>
    <row r="44" spans="1:16" ht="12.75" customHeight="1">
      <c r="A44" s="31">
        <v>34</v>
      </c>
      <c r="B44" s="32" t="s">
        <v>70</v>
      </c>
      <c r="C44" s="33" t="s">
        <v>76</v>
      </c>
      <c r="D44" s="34">
        <v>44525</v>
      </c>
      <c r="E44" s="40">
        <v>72.45</v>
      </c>
      <c r="F44" s="40">
        <v>73.033333333333346</v>
      </c>
      <c r="G44" s="41">
        <v>71.166666666666686</v>
      </c>
      <c r="H44" s="41">
        <v>69.88333333333334</v>
      </c>
      <c r="I44" s="41">
        <v>68.01666666666668</v>
      </c>
      <c r="J44" s="41">
        <v>74.316666666666691</v>
      </c>
      <c r="K44" s="41">
        <v>76.183333333333337</v>
      </c>
      <c r="L44" s="41">
        <v>77.466666666666697</v>
      </c>
      <c r="M44" s="31">
        <v>74.900000000000006</v>
      </c>
      <c r="N44" s="31">
        <v>71.75</v>
      </c>
      <c r="O44" s="42">
        <v>130756500</v>
      </c>
      <c r="P44" s="43">
        <v>2.140748031496063E-2</v>
      </c>
    </row>
    <row r="45" spans="1:16" ht="12.75" customHeight="1">
      <c r="A45" s="31">
        <v>35</v>
      </c>
      <c r="B45" s="32" t="s">
        <v>47</v>
      </c>
      <c r="C45" s="33" t="s">
        <v>77</v>
      </c>
      <c r="D45" s="34">
        <v>44525</v>
      </c>
      <c r="E45" s="40">
        <v>348.05</v>
      </c>
      <c r="F45" s="40">
        <v>349.2</v>
      </c>
      <c r="G45" s="41">
        <v>345.25</v>
      </c>
      <c r="H45" s="41">
        <v>342.45</v>
      </c>
      <c r="I45" s="41">
        <v>338.5</v>
      </c>
      <c r="J45" s="41">
        <v>352</v>
      </c>
      <c r="K45" s="41">
        <v>355.94999999999993</v>
      </c>
      <c r="L45" s="41">
        <v>358.75</v>
      </c>
      <c r="M45" s="31">
        <v>353.15</v>
      </c>
      <c r="N45" s="31">
        <v>346.4</v>
      </c>
      <c r="O45" s="42">
        <v>17445500</v>
      </c>
      <c r="P45" s="43">
        <v>1.5666845206213177E-2</v>
      </c>
    </row>
    <row r="46" spans="1:16" ht="12.75" customHeight="1">
      <c r="A46" s="31">
        <v>36</v>
      </c>
      <c r="B46" s="32" t="s">
        <v>49</v>
      </c>
      <c r="C46" s="33" t="s">
        <v>78</v>
      </c>
      <c r="D46" s="34">
        <v>44525</v>
      </c>
      <c r="E46" s="40">
        <v>18886.150000000001</v>
      </c>
      <c r="F46" s="40">
        <v>18742.016666666666</v>
      </c>
      <c r="G46" s="41">
        <v>18484.133333333331</v>
      </c>
      <c r="H46" s="41">
        <v>18082.116666666665</v>
      </c>
      <c r="I46" s="41">
        <v>17824.23333333333</v>
      </c>
      <c r="J46" s="41">
        <v>19144.033333333333</v>
      </c>
      <c r="K46" s="41">
        <v>19401.916666666672</v>
      </c>
      <c r="L46" s="41">
        <v>19803.933333333334</v>
      </c>
      <c r="M46" s="31">
        <v>18999.900000000001</v>
      </c>
      <c r="N46" s="31">
        <v>18340</v>
      </c>
      <c r="O46" s="42">
        <v>162550</v>
      </c>
      <c r="P46" s="43">
        <v>0.10166045408336158</v>
      </c>
    </row>
    <row r="47" spans="1:16" ht="12.75" customHeight="1">
      <c r="A47" s="31">
        <v>37</v>
      </c>
      <c r="B47" s="32" t="s">
        <v>79</v>
      </c>
      <c r="C47" s="33" t="s">
        <v>80</v>
      </c>
      <c r="D47" s="34">
        <v>44525</v>
      </c>
      <c r="E47" s="40">
        <v>426.35</v>
      </c>
      <c r="F47" s="40">
        <v>426.18333333333334</v>
      </c>
      <c r="G47" s="41">
        <v>423.36666666666667</v>
      </c>
      <c r="H47" s="41">
        <v>420.38333333333333</v>
      </c>
      <c r="I47" s="41">
        <v>417.56666666666666</v>
      </c>
      <c r="J47" s="41">
        <v>429.16666666666669</v>
      </c>
      <c r="K47" s="41">
        <v>431.98333333333341</v>
      </c>
      <c r="L47" s="41">
        <v>434.9666666666667</v>
      </c>
      <c r="M47" s="31">
        <v>429</v>
      </c>
      <c r="N47" s="31">
        <v>423.2</v>
      </c>
      <c r="O47" s="42">
        <v>31743000</v>
      </c>
      <c r="P47" s="43">
        <v>-6.4228970646233591E-3</v>
      </c>
    </row>
    <row r="48" spans="1:16" ht="12.75" customHeight="1">
      <c r="A48" s="31">
        <v>38</v>
      </c>
      <c r="B48" s="32" t="s">
        <v>56</v>
      </c>
      <c r="C48" s="33" t="s">
        <v>81</v>
      </c>
      <c r="D48" s="34">
        <v>44525</v>
      </c>
      <c r="E48" s="40">
        <v>3620.8</v>
      </c>
      <c r="F48" s="40">
        <v>3599.7166666666667</v>
      </c>
      <c r="G48" s="41">
        <v>3561.4333333333334</v>
      </c>
      <c r="H48" s="41">
        <v>3502.0666666666666</v>
      </c>
      <c r="I48" s="41">
        <v>3463.7833333333333</v>
      </c>
      <c r="J48" s="41">
        <v>3659.0833333333335</v>
      </c>
      <c r="K48" s="41">
        <v>3697.3666666666672</v>
      </c>
      <c r="L48" s="41">
        <v>3756.7333333333336</v>
      </c>
      <c r="M48" s="31">
        <v>3638</v>
      </c>
      <c r="N48" s="31">
        <v>3540.35</v>
      </c>
      <c r="O48" s="42">
        <v>1409400</v>
      </c>
      <c r="P48" s="43">
        <v>0.30282861896838603</v>
      </c>
    </row>
    <row r="49" spans="1:16" ht="12.75" customHeight="1">
      <c r="A49" s="31">
        <v>39</v>
      </c>
      <c r="B49" s="32" t="s">
        <v>87</v>
      </c>
      <c r="C49" s="33" t="s">
        <v>324</v>
      </c>
      <c r="D49" s="34">
        <v>44525</v>
      </c>
      <c r="E49" s="40">
        <v>436.45</v>
      </c>
      <c r="F49" s="40">
        <v>430.58333333333331</v>
      </c>
      <c r="G49" s="41">
        <v>415.21666666666664</v>
      </c>
      <c r="H49" s="41">
        <v>393.98333333333335</v>
      </c>
      <c r="I49" s="41">
        <v>378.61666666666667</v>
      </c>
      <c r="J49" s="41">
        <v>451.81666666666661</v>
      </c>
      <c r="K49" s="41">
        <v>467.18333333333328</v>
      </c>
      <c r="L49" s="41">
        <v>488.41666666666657</v>
      </c>
      <c r="M49" s="31">
        <v>445.95</v>
      </c>
      <c r="N49" s="31">
        <v>409.35</v>
      </c>
      <c r="O49" s="42">
        <v>2061800</v>
      </c>
      <c r="P49" s="43">
        <v>0.68008474576271183</v>
      </c>
    </row>
    <row r="50" spans="1:16" ht="12.75" customHeight="1">
      <c r="A50" s="31">
        <v>40</v>
      </c>
      <c r="B50" s="32" t="s">
        <v>47</v>
      </c>
      <c r="C50" s="33" t="s">
        <v>82</v>
      </c>
      <c r="D50" s="34">
        <v>44525</v>
      </c>
      <c r="E50" s="40">
        <v>500.1</v>
      </c>
      <c r="F50" s="40">
        <v>501.25</v>
      </c>
      <c r="G50" s="41">
        <v>493.5</v>
      </c>
      <c r="H50" s="41">
        <v>486.9</v>
      </c>
      <c r="I50" s="41">
        <v>479.15</v>
      </c>
      <c r="J50" s="41">
        <v>507.85</v>
      </c>
      <c r="K50" s="41">
        <v>515.6</v>
      </c>
      <c r="L50" s="41">
        <v>522.20000000000005</v>
      </c>
      <c r="M50" s="31">
        <v>509</v>
      </c>
      <c r="N50" s="31">
        <v>494.65</v>
      </c>
      <c r="O50" s="42">
        <v>19812100</v>
      </c>
      <c r="P50" s="43">
        <v>-2.4922463447053611E-3</v>
      </c>
    </row>
    <row r="51" spans="1:16" ht="12.75" customHeight="1">
      <c r="A51" s="31">
        <v>41</v>
      </c>
      <c r="B51" s="32" t="s">
        <v>58</v>
      </c>
      <c r="C51" s="33" t="s">
        <v>83</v>
      </c>
      <c r="D51" s="34">
        <v>44525</v>
      </c>
      <c r="E51" s="40">
        <v>243.8</v>
      </c>
      <c r="F51" s="40">
        <v>244.5</v>
      </c>
      <c r="G51" s="41">
        <v>240.7</v>
      </c>
      <c r="H51" s="41">
        <v>237.6</v>
      </c>
      <c r="I51" s="41">
        <v>233.79999999999998</v>
      </c>
      <c r="J51" s="41">
        <v>247.6</v>
      </c>
      <c r="K51" s="41">
        <v>251.4</v>
      </c>
      <c r="L51" s="41">
        <v>254.5</v>
      </c>
      <c r="M51" s="31">
        <v>248.3</v>
      </c>
      <c r="N51" s="31">
        <v>241.4</v>
      </c>
      <c r="O51" s="42">
        <v>47466000</v>
      </c>
      <c r="P51" s="43">
        <v>1.1389521640091116E-3</v>
      </c>
    </row>
    <row r="52" spans="1:16" ht="12.75" customHeight="1">
      <c r="A52" s="31">
        <v>42</v>
      </c>
      <c r="B52" s="32" t="s">
        <v>63</v>
      </c>
      <c r="C52" s="33" t="s">
        <v>332</v>
      </c>
      <c r="D52" s="34">
        <v>44525</v>
      </c>
      <c r="E52" s="40">
        <v>655.5</v>
      </c>
      <c r="F52" s="40">
        <v>655.13333333333333</v>
      </c>
      <c r="G52" s="41">
        <v>650.36666666666667</v>
      </c>
      <c r="H52" s="41">
        <v>645.23333333333335</v>
      </c>
      <c r="I52" s="41">
        <v>640.4666666666667</v>
      </c>
      <c r="J52" s="41">
        <v>660.26666666666665</v>
      </c>
      <c r="K52" s="41">
        <v>665.0333333333333</v>
      </c>
      <c r="L52" s="41">
        <v>670.16666666666663</v>
      </c>
      <c r="M52" s="31">
        <v>659.9</v>
      </c>
      <c r="N52" s="31">
        <v>650</v>
      </c>
      <c r="O52" s="42">
        <v>4650750</v>
      </c>
      <c r="P52" s="43">
        <v>-1.6743407283382169E-3</v>
      </c>
    </row>
    <row r="53" spans="1:16" ht="12.75" customHeight="1">
      <c r="A53" s="31">
        <v>43</v>
      </c>
      <c r="B53" s="32" t="s">
        <v>44</v>
      </c>
      <c r="C53" s="33" t="s">
        <v>343</v>
      </c>
      <c r="D53" s="34">
        <v>44525</v>
      </c>
      <c r="E53" s="40">
        <v>357.95</v>
      </c>
      <c r="F53" s="40">
        <v>360.58333333333331</v>
      </c>
      <c r="G53" s="41">
        <v>353.71666666666664</v>
      </c>
      <c r="H53" s="41">
        <v>349.48333333333335</v>
      </c>
      <c r="I53" s="41">
        <v>342.61666666666667</v>
      </c>
      <c r="J53" s="41">
        <v>364.81666666666661</v>
      </c>
      <c r="K53" s="41">
        <v>371.68333333333328</v>
      </c>
      <c r="L53" s="41">
        <v>375.91666666666657</v>
      </c>
      <c r="M53" s="31">
        <v>367.45</v>
      </c>
      <c r="N53" s="31">
        <v>356.35</v>
      </c>
      <c r="O53" s="42">
        <v>820500</v>
      </c>
      <c r="P53" s="43">
        <v>4.5889101338432124E-2</v>
      </c>
    </row>
    <row r="54" spans="1:16" ht="12.75" customHeight="1">
      <c r="A54" s="31">
        <v>44</v>
      </c>
      <c r="B54" s="32" t="s">
        <v>63</v>
      </c>
      <c r="C54" s="33" t="s">
        <v>84</v>
      </c>
      <c r="D54" s="34">
        <v>44525</v>
      </c>
      <c r="E54" s="40">
        <v>643.20000000000005</v>
      </c>
      <c r="F54" s="40">
        <v>644.36666666666667</v>
      </c>
      <c r="G54" s="41">
        <v>635.83333333333337</v>
      </c>
      <c r="H54" s="41">
        <v>628.4666666666667</v>
      </c>
      <c r="I54" s="41">
        <v>619.93333333333339</v>
      </c>
      <c r="J54" s="41">
        <v>651.73333333333335</v>
      </c>
      <c r="K54" s="41">
        <v>660.26666666666665</v>
      </c>
      <c r="L54" s="41">
        <v>667.63333333333333</v>
      </c>
      <c r="M54" s="31">
        <v>652.9</v>
      </c>
      <c r="N54" s="31">
        <v>637</v>
      </c>
      <c r="O54" s="42">
        <v>9280000</v>
      </c>
      <c r="P54" s="43">
        <v>9.3813732154996599E-3</v>
      </c>
    </row>
    <row r="55" spans="1:16" ht="12.75" customHeight="1">
      <c r="A55" s="31">
        <v>45</v>
      </c>
      <c r="B55" s="32" t="s">
        <v>47</v>
      </c>
      <c r="C55" s="33" t="s">
        <v>85</v>
      </c>
      <c r="D55" s="34">
        <v>44525</v>
      </c>
      <c r="E55" s="40">
        <v>918.65</v>
      </c>
      <c r="F55" s="40">
        <v>920.61666666666667</v>
      </c>
      <c r="G55" s="41">
        <v>911.5333333333333</v>
      </c>
      <c r="H55" s="41">
        <v>904.41666666666663</v>
      </c>
      <c r="I55" s="41">
        <v>895.33333333333326</v>
      </c>
      <c r="J55" s="41">
        <v>927.73333333333335</v>
      </c>
      <c r="K55" s="41">
        <v>936.81666666666661</v>
      </c>
      <c r="L55" s="41">
        <v>943.93333333333339</v>
      </c>
      <c r="M55" s="31">
        <v>929.7</v>
      </c>
      <c r="N55" s="31">
        <v>913.5</v>
      </c>
      <c r="O55" s="42">
        <v>10636600</v>
      </c>
      <c r="P55" s="43">
        <v>-7.0388349514563103E-3</v>
      </c>
    </row>
    <row r="56" spans="1:16" ht="12.75" customHeight="1">
      <c r="A56" s="31">
        <v>46</v>
      </c>
      <c r="B56" s="32" t="s">
        <v>44</v>
      </c>
      <c r="C56" s="33" t="s">
        <v>86</v>
      </c>
      <c r="D56" s="34">
        <v>44525</v>
      </c>
      <c r="E56" s="40">
        <v>170.55</v>
      </c>
      <c r="F56" s="40">
        <v>170.73333333333335</v>
      </c>
      <c r="G56" s="41">
        <v>169.2166666666667</v>
      </c>
      <c r="H56" s="41">
        <v>167.88333333333335</v>
      </c>
      <c r="I56" s="41">
        <v>166.3666666666667</v>
      </c>
      <c r="J56" s="41">
        <v>172.06666666666669</v>
      </c>
      <c r="K56" s="41">
        <v>173.58333333333334</v>
      </c>
      <c r="L56" s="41">
        <v>174.91666666666669</v>
      </c>
      <c r="M56" s="31">
        <v>172.25</v>
      </c>
      <c r="N56" s="31">
        <v>169.4</v>
      </c>
      <c r="O56" s="42">
        <v>65310000</v>
      </c>
      <c r="P56" s="43">
        <v>1.1119058456336563E-2</v>
      </c>
    </row>
    <row r="57" spans="1:16" ht="12.75" customHeight="1">
      <c r="A57" s="31">
        <v>47</v>
      </c>
      <c r="B57" s="32" t="s">
        <v>87</v>
      </c>
      <c r="C57" s="33" t="s">
        <v>88</v>
      </c>
      <c r="D57" s="34">
        <v>44525</v>
      </c>
      <c r="E57" s="40">
        <v>5362.65</v>
      </c>
      <c r="F57" s="40">
        <v>5313.0666666666666</v>
      </c>
      <c r="G57" s="41">
        <v>5246.1333333333332</v>
      </c>
      <c r="H57" s="41">
        <v>5129.6166666666668</v>
      </c>
      <c r="I57" s="41">
        <v>5062.6833333333334</v>
      </c>
      <c r="J57" s="41">
        <v>5429.583333333333</v>
      </c>
      <c r="K57" s="41">
        <v>5496.5166666666655</v>
      </c>
      <c r="L57" s="41">
        <v>5613.0333333333328</v>
      </c>
      <c r="M57" s="31">
        <v>5380</v>
      </c>
      <c r="N57" s="31">
        <v>5196.55</v>
      </c>
      <c r="O57" s="42">
        <v>585200</v>
      </c>
      <c r="P57" s="43">
        <v>1.1756569847856155E-2</v>
      </c>
    </row>
    <row r="58" spans="1:16" ht="12.75" customHeight="1">
      <c r="A58" s="31">
        <v>48</v>
      </c>
      <c r="B58" s="32" t="s">
        <v>56</v>
      </c>
      <c r="C58" s="33" t="s">
        <v>89</v>
      </c>
      <c r="D58" s="34">
        <v>44525</v>
      </c>
      <c r="E58" s="40">
        <v>1546.25</v>
      </c>
      <c r="F58" s="40">
        <v>1544.9833333333333</v>
      </c>
      <c r="G58" s="41">
        <v>1536.9666666666667</v>
      </c>
      <c r="H58" s="41">
        <v>1527.6833333333334</v>
      </c>
      <c r="I58" s="41">
        <v>1519.6666666666667</v>
      </c>
      <c r="J58" s="41">
        <v>1554.2666666666667</v>
      </c>
      <c r="K58" s="41">
        <v>1562.2833333333335</v>
      </c>
      <c r="L58" s="41">
        <v>1571.5666666666666</v>
      </c>
      <c r="M58" s="31">
        <v>1553</v>
      </c>
      <c r="N58" s="31">
        <v>1535.7</v>
      </c>
      <c r="O58" s="42">
        <v>3370150</v>
      </c>
      <c r="P58" s="43">
        <v>7.850115135021981E-3</v>
      </c>
    </row>
    <row r="59" spans="1:16" ht="12.75" customHeight="1">
      <c r="A59" s="31">
        <v>49</v>
      </c>
      <c r="B59" s="32" t="s">
        <v>44</v>
      </c>
      <c r="C59" s="33" t="s">
        <v>90</v>
      </c>
      <c r="D59" s="34">
        <v>44525</v>
      </c>
      <c r="E59" s="40">
        <v>704.4</v>
      </c>
      <c r="F59" s="40">
        <v>702.16666666666663</v>
      </c>
      <c r="G59" s="41">
        <v>690.73333333333323</v>
      </c>
      <c r="H59" s="41">
        <v>677.06666666666661</v>
      </c>
      <c r="I59" s="41">
        <v>665.63333333333321</v>
      </c>
      <c r="J59" s="41">
        <v>715.83333333333326</v>
      </c>
      <c r="K59" s="41">
        <v>727.26666666666665</v>
      </c>
      <c r="L59" s="41">
        <v>740.93333333333328</v>
      </c>
      <c r="M59" s="31">
        <v>713.6</v>
      </c>
      <c r="N59" s="31">
        <v>688.5</v>
      </c>
      <c r="O59" s="42">
        <v>6546140</v>
      </c>
      <c r="P59" s="43">
        <v>2.7365538602834721E-2</v>
      </c>
    </row>
    <row r="60" spans="1:16" ht="12.75" customHeight="1">
      <c r="A60" s="31">
        <v>50</v>
      </c>
      <c r="B60" s="32" t="s">
        <v>44</v>
      </c>
      <c r="C60" s="33" t="s">
        <v>91</v>
      </c>
      <c r="D60" s="34">
        <v>44525</v>
      </c>
      <c r="E60" s="40">
        <v>794.15</v>
      </c>
      <c r="F60" s="40">
        <v>789.41666666666663</v>
      </c>
      <c r="G60" s="41">
        <v>780.83333333333326</v>
      </c>
      <c r="H60" s="41">
        <v>767.51666666666665</v>
      </c>
      <c r="I60" s="41">
        <v>758.93333333333328</v>
      </c>
      <c r="J60" s="41">
        <v>802.73333333333323</v>
      </c>
      <c r="K60" s="41">
        <v>811.31666666666649</v>
      </c>
      <c r="L60" s="41">
        <v>824.63333333333321</v>
      </c>
      <c r="M60" s="31">
        <v>798</v>
      </c>
      <c r="N60" s="31">
        <v>776.1</v>
      </c>
      <c r="O60" s="42">
        <v>1930625</v>
      </c>
      <c r="P60" s="43">
        <v>-3.1357792411414238E-2</v>
      </c>
    </row>
    <row r="61" spans="1:16" ht="12.75" customHeight="1">
      <c r="A61" s="31">
        <v>51</v>
      </c>
      <c r="B61" s="32" t="s">
        <v>70</v>
      </c>
      <c r="C61" s="33" t="s">
        <v>251</v>
      </c>
      <c r="D61" s="34">
        <v>44525</v>
      </c>
      <c r="E61" s="40">
        <v>462.35</v>
      </c>
      <c r="F61" s="40">
        <v>463.7833333333333</v>
      </c>
      <c r="G61" s="41">
        <v>455.56666666666661</v>
      </c>
      <c r="H61" s="41">
        <v>448.7833333333333</v>
      </c>
      <c r="I61" s="41">
        <v>440.56666666666661</v>
      </c>
      <c r="J61" s="41">
        <v>470.56666666666661</v>
      </c>
      <c r="K61" s="41">
        <v>478.7833333333333</v>
      </c>
      <c r="L61" s="41">
        <v>485.56666666666661</v>
      </c>
      <c r="M61" s="31">
        <v>472</v>
      </c>
      <c r="N61" s="31">
        <v>457</v>
      </c>
      <c r="O61" s="42">
        <v>1809500</v>
      </c>
      <c r="P61" s="43">
        <v>-2.0250148898153662E-2</v>
      </c>
    </row>
    <row r="62" spans="1:16" ht="12.75" customHeight="1">
      <c r="A62" s="31">
        <v>52</v>
      </c>
      <c r="B62" s="32" t="s">
        <v>58</v>
      </c>
      <c r="C62" s="33" t="s">
        <v>92</v>
      </c>
      <c r="D62" s="34">
        <v>44525</v>
      </c>
      <c r="E62" s="40">
        <v>170.85</v>
      </c>
      <c r="F62" s="40">
        <v>171.35</v>
      </c>
      <c r="G62" s="41">
        <v>168.6</v>
      </c>
      <c r="H62" s="41">
        <v>166.35</v>
      </c>
      <c r="I62" s="41">
        <v>163.6</v>
      </c>
      <c r="J62" s="41">
        <v>173.6</v>
      </c>
      <c r="K62" s="41">
        <v>176.35</v>
      </c>
      <c r="L62" s="41">
        <v>178.6</v>
      </c>
      <c r="M62" s="31">
        <v>174.1</v>
      </c>
      <c r="N62" s="31">
        <v>169.1</v>
      </c>
      <c r="O62" s="42">
        <v>8517200</v>
      </c>
      <c r="P62" s="43">
        <v>-6.8679236482783552E-3</v>
      </c>
    </row>
    <row r="63" spans="1:16" ht="12.75" customHeight="1">
      <c r="A63" s="31">
        <v>53</v>
      </c>
      <c r="B63" s="32" t="s">
        <v>70</v>
      </c>
      <c r="C63" s="33" t="s">
        <v>93</v>
      </c>
      <c r="D63" s="34">
        <v>44525</v>
      </c>
      <c r="E63" s="40">
        <v>926.65</v>
      </c>
      <c r="F63" s="40">
        <v>924.08333333333337</v>
      </c>
      <c r="G63" s="41">
        <v>918.66666666666674</v>
      </c>
      <c r="H63" s="41">
        <v>910.68333333333339</v>
      </c>
      <c r="I63" s="41">
        <v>905.26666666666677</v>
      </c>
      <c r="J63" s="41">
        <v>932.06666666666672</v>
      </c>
      <c r="K63" s="41">
        <v>937.48333333333346</v>
      </c>
      <c r="L63" s="41">
        <v>945.4666666666667</v>
      </c>
      <c r="M63" s="31">
        <v>929.5</v>
      </c>
      <c r="N63" s="31">
        <v>916.1</v>
      </c>
      <c r="O63" s="42">
        <v>2611200</v>
      </c>
      <c r="P63" s="43">
        <v>1.3035381750465549E-2</v>
      </c>
    </row>
    <row r="64" spans="1:16" ht="12.75" customHeight="1">
      <c r="A64" s="31">
        <v>54</v>
      </c>
      <c r="B64" s="32" t="s">
        <v>56</v>
      </c>
      <c r="C64" s="33" t="s">
        <v>94</v>
      </c>
      <c r="D64" s="34">
        <v>44525</v>
      </c>
      <c r="E64" s="40">
        <v>601.75</v>
      </c>
      <c r="F64" s="40">
        <v>603.5</v>
      </c>
      <c r="G64" s="41">
        <v>598</v>
      </c>
      <c r="H64" s="41">
        <v>594.25</v>
      </c>
      <c r="I64" s="41">
        <v>588.75</v>
      </c>
      <c r="J64" s="41">
        <v>607.25</v>
      </c>
      <c r="K64" s="41">
        <v>612.75</v>
      </c>
      <c r="L64" s="41">
        <v>616.5</v>
      </c>
      <c r="M64" s="31">
        <v>609</v>
      </c>
      <c r="N64" s="31">
        <v>599.75</v>
      </c>
      <c r="O64" s="42">
        <v>13155000</v>
      </c>
      <c r="P64" s="43">
        <v>-1.9472654430261808E-2</v>
      </c>
    </row>
    <row r="65" spans="1:16" ht="12.75" customHeight="1">
      <c r="A65" s="31">
        <v>55</v>
      </c>
      <c r="B65" s="32" t="s">
        <v>42</v>
      </c>
      <c r="C65" s="33" t="s">
        <v>252</v>
      </c>
      <c r="D65" s="34">
        <v>44525</v>
      </c>
      <c r="E65" s="40">
        <v>2136.35</v>
      </c>
      <c r="F65" s="40">
        <v>2120.3666666666663</v>
      </c>
      <c r="G65" s="41">
        <v>2094.2833333333328</v>
      </c>
      <c r="H65" s="41">
        <v>2052.2166666666667</v>
      </c>
      <c r="I65" s="41">
        <v>2026.1333333333332</v>
      </c>
      <c r="J65" s="41">
        <v>2162.4333333333325</v>
      </c>
      <c r="K65" s="41">
        <v>2188.5166666666655</v>
      </c>
      <c r="L65" s="41">
        <v>2230.5833333333321</v>
      </c>
      <c r="M65" s="31">
        <v>2146.4499999999998</v>
      </c>
      <c r="N65" s="31">
        <v>2078.3000000000002</v>
      </c>
      <c r="O65" s="42">
        <v>497000</v>
      </c>
      <c r="P65" s="43">
        <v>-5.6925996204933584E-2</v>
      </c>
    </row>
    <row r="66" spans="1:16" ht="12.75" customHeight="1">
      <c r="A66" s="31">
        <v>56</v>
      </c>
      <c r="B66" s="32" t="s">
        <v>38</v>
      </c>
      <c r="C66" s="33" t="s">
        <v>95</v>
      </c>
      <c r="D66" s="34">
        <v>44525</v>
      </c>
      <c r="E66" s="40">
        <v>2367.15</v>
      </c>
      <c r="F66" s="40">
        <v>2348.65</v>
      </c>
      <c r="G66" s="41">
        <v>2318.5</v>
      </c>
      <c r="H66" s="41">
        <v>2269.85</v>
      </c>
      <c r="I66" s="41">
        <v>2239.6999999999998</v>
      </c>
      <c r="J66" s="41">
        <v>2397.3000000000002</v>
      </c>
      <c r="K66" s="41">
        <v>2427.4500000000007</v>
      </c>
      <c r="L66" s="41">
        <v>2476.1000000000004</v>
      </c>
      <c r="M66" s="31">
        <v>2378.8000000000002</v>
      </c>
      <c r="N66" s="31">
        <v>2300</v>
      </c>
      <c r="O66" s="42">
        <v>3352000</v>
      </c>
      <c r="P66" s="43">
        <v>-1.6359768175482358E-2</v>
      </c>
    </row>
    <row r="67" spans="1:16" ht="12.75" customHeight="1">
      <c r="A67" s="31">
        <v>57</v>
      </c>
      <c r="B67" s="32" t="s">
        <v>44</v>
      </c>
      <c r="C67" s="33" t="s">
        <v>351</v>
      </c>
      <c r="D67" s="34">
        <v>44525</v>
      </c>
      <c r="E67" s="40">
        <v>292.64999999999998</v>
      </c>
      <c r="F67" s="40">
        <v>292.14999999999998</v>
      </c>
      <c r="G67" s="41">
        <v>286.59999999999997</v>
      </c>
      <c r="H67" s="41">
        <v>280.55</v>
      </c>
      <c r="I67" s="41">
        <v>275</v>
      </c>
      <c r="J67" s="41">
        <v>298.19999999999993</v>
      </c>
      <c r="K67" s="41">
        <v>303.74999999999989</v>
      </c>
      <c r="L67" s="41">
        <v>309.7999999999999</v>
      </c>
      <c r="M67" s="31">
        <v>297.7</v>
      </c>
      <c r="N67" s="31">
        <v>286.10000000000002</v>
      </c>
      <c r="O67" s="42">
        <v>13779300</v>
      </c>
      <c r="P67" s="43">
        <v>3.2397036015853871E-2</v>
      </c>
    </row>
    <row r="68" spans="1:16" ht="12.75" customHeight="1">
      <c r="A68" s="31">
        <v>58</v>
      </c>
      <c r="B68" s="32" t="s">
        <v>47</v>
      </c>
      <c r="C68" s="33" t="s">
        <v>96</v>
      </c>
      <c r="D68" s="34">
        <v>44525</v>
      </c>
      <c r="E68" s="40">
        <v>4962.7</v>
      </c>
      <c r="F68" s="40">
        <v>4995.1500000000005</v>
      </c>
      <c r="G68" s="41">
        <v>4890.5500000000011</v>
      </c>
      <c r="H68" s="41">
        <v>4818.4000000000005</v>
      </c>
      <c r="I68" s="41">
        <v>4713.8000000000011</v>
      </c>
      <c r="J68" s="41">
        <v>5067.3000000000011</v>
      </c>
      <c r="K68" s="41">
        <v>5171.9000000000015</v>
      </c>
      <c r="L68" s="41">
        <v>5244.0500000000011</v>
      </c>
      <c r="M68" s="31">
        <v>5099.75</v>
      </c>
      <c r="N68" s="31">
        <v>4923</v>
      </c>
      <c r="O68" s="42">
        <v>2128300</v>
      </c>
      <c r="P68" s="43">
        <v>2.6082345000482114E-2</v>
      </c>
    </row>
    <row r="69" spans="1:16" ht="12.75" customHeight="1">
      <c r="A69" s="31">
        <v>59</v>
      </c>
      <c r="B69" s="32" t="s">
        <v>44</v>
      </c>
      <c r="C69" s="33" t="s">
        <v>254</v>
      </c>
      <c r="D69" s="34">
        <v>44525</v>
      </c>
      <c r="E69" s="40">
        <v>5620.45</v>
      </c>
      <c r="F69" s="40">
        <v>5636.1833333333334</v>
      </c>
      <c r="G69" s="41">
        <v>5526.2666666666664</v>
      </c>
      <c r="H69" s="41">
        <v>5432.083333333333</v>
      </c>
      <c r="I69" s="41">
        <v>5322.1666666666661</v>
      </c>
      <c r="J69" s="41">
        <v>5730.3666666666668</v>
      </c>
      <c r="K69" s="41">
        <v>5840.2833333333328</v>
      </c>
      <c r="L69" s="41">
        <v>5934.4666666666672</v>
      </c>
      <c r="M69" s="31">
        <v>5746.1</v>
      </c>
      <c r="N69" s="31">
        <v>5542</v>
      </c>
      <c r="O69" s="42">
        <v>471875</v>
      </c>
      <c r="P69" s="43">
        <v>9.8022105875509011E-2</v>
      </c>
    </row>
    <row r="70" spans="1:16" ht="12.75" customHeight="1">
      <c r="A70" s="31">
        <v>60</v>
      </c>
      <c r="B70" s="32" t="s">
        <v>97</v>
      </c>
      <c r="C70" s="33" t="s">
        <v>98</v>
      </c>
      <c r="D70" s="34">
        <v>44525</v>
      </c>
      <c r="E70" s="40">
        <v>438.6</v>
      </c>
      <c r="F70" s="40">
        <v>439.11666666666662</v>
      </c>
      <c r="G70" s="41">
        <v>434.23333333333323</v>
      </c>
      <c r="H70" s="41">
        <v>429.86666666666662</v>
      </c>
      <c r="I70" s="41">
        <v>424.98333333333323</v>
      </c>
      <c r="J70" s="41">
        <v>443.48333333333323</v>
      </c>
      <c r="K70" s="41">
        <v>448.36666666666656</v>
      </c>
      <c r="L70" s="41">
        <v>452.73333333333323</v>
      </c>
      <c r="M70" s="31">
        <v>444</v>
      </c>
      <c r="N70" s="31">
        <v>434.75</v>
      </c>
      <c r="O70" s="42">
        <v>37144800</v>
      </c>
      <c r="P70" s="43">
        <v>2.6659557451346307E-4</v>
      </c>
    </row>
    <row r="71" spans="1:16" ht="12.75" customHeight="1">
      <c r="A71" s="31">
        <v>61</v>
      </c>
      <c r="B71" s="32" t="s">
        <v>47</v>
      </c>
      <c r="C71" s="33" t="s">
        <v>99</v>
      </c>
      <c r="D71" s="34">
        <v>44525</v>
      </c>
      <c r="E71" s="40">
        <v>4807.3</v>
      </c>
      <c r="F71" s="40">
        <v>4815.9666666666662</v>
      </c>
      <c r="G71" s="41">
        <v>4779.9333333333325</v>
      </c>
      <c r="H71" s="41">
        <v>4752.5666666666666</v>
      </c>
      <c r="I71" s="41">
        <v>4716.5333333333328</v>
      </c>
      <c r="J71" s="41">
        <v>4843.3333333333321</v>
      </c>
      <c r="K71" s="41">
        <v>4879.3666666666668</v>
      </c>
      <c r="L71" s="41">
        <v>4906.7333333333318</v>
      </c>
      <c r="M71" s="31">
        <v>4852</v>
      </c>
      <c r="N71" s="31">
        <v>4788.6000000000004</v>
      </c>
      <c r="O71" s="42">
        <v>2622750</v>
      </c>
      <c r="P71" s="43">
        <v>-3.1830490759656039E-3</v>
      </c>
    </row>
    <row r="72" spans="1:16" ht="12.75" customHeight="1">
      <c r="A72" s="31">
        <v>62</v>
      </c>
      <c r="B72" s="32" t="s">
        <v>49</v>
      </c>
      <c r="C72" s="33" t="s">
        <v>100</v>
      </c>
      <c r="D72" s="34">
        <v>44525</v>
      </c>
      <c r="E72" s="40">
        <v>2738.4</v>
      </c>
      <c r="F72" s="40">
        <v>2735.8666666666668</v>
      </c>
      <c r="G72" s="41">
        <v>2714.7833333333338</v>
      </c>
      <c r="H72" s="41">
        <v>2691.166666666667</v>
      </c>
      <c r="I72" s="41">
        <v>2670.0833333333339</v>
      </c>
      <c r="J72" s="41">
        <v>2759.4833333333336</v>
      </c>
      <c r="K72" s="41">
        <v>2780.5666666666666</v>
      </c>
      <c r="L72" s="41">
        <v>2804.1833333333334</v>
      </c>
      <c r="M72" s="31">
        <v>2756.95</v>
      </c>
      <c r="N72" s="31">
        <v>2712.25</v>
      </c>
      <c r="O72" s="42">
        <v>4066650</v>
      </c>
      <c r="P72" s="43">
        <v>-2.5415198792148968E-2</v>
      </c>
    </row>
    <row r="73" spans="1:16" ht="12.75" customHeight="1">
      <c r="A73" s="31">
        <v>63</v>
      </c>
      <c r="B73" s="32" t="s">
        <v>49</v>
      </c>
      <c r="C73" s="33" t="s">
        <v>101</v>
      </c>
      <c r="D73" s="34">
        <v>44525</v>
      </c>
      <c r="E73" s="40">
        <v>1572.4</v>
      </c>
      <c r="F73" s="40">
        <v>1556.55</v>
      </c>
      <c r="G73" s="41">
        <v>1535.1</v>
      </c>
      <c r="H73" s="41">
        <v>1497.8</v>
      </c>
      <c r="I73" s="41">
        <v>1476.35</v>
      </c>
      <c r="J73" s="41">
        <v>1593.85</v>
      </c>
      <c r="K73" s="41">
        <v>1615.3000000000002</v>
      </c>
      <c r="L73" s="41">
        <v>1652.6</v>
      </c>
      <c r="M73" s="31">
        <v>1578</v>
      </c>
      <c r="N73" s="31">
        <v>1519.25</v>
      </c>
      <c r="O73" s="42">
        <v>9336800</v>
      </c>
      <c r="P73" s="43">
        <v>-2.6158788435061954E-2</v>
      </c>
    </row>
    <row r="74" spans="1:16" ht="12.75" customHeight="1">
      <c r="A74" s="31">
        <v>64</v>
      </c>
      <c r="B74" s="32" t="s">
        <v>49</v>
      </c>
      <c r="C74" s="33" t="s">
        <v>102</v>
      </c>
      <c r="D74" s="34">
        <v>44525</v>
      </c>
      <c r="E74" s="40">
        <v>185</v>
      </c>
      <c r="F74" s="40">
        <v>184.68333333333331</v>
      </c>
      <c r="G74" s="41">
        <v>183.61666666666662</v>
      </c>
      <c r="H74" s="41">
        <v>182.23333333333332</v>
      </c>
      <c r="I74" s="41">
        <v>181.16666666666663</v>
      </c>
      <c r="J74" s="41">
        <v>186.06666666666661</v>
      </c>
      <c r="K74" s="41">
        <v>187.13333333333327</v>
      </c>
      <c r="L74" s="41">
        <v>188.51666666666659</v>
      </c>
      <c r="M74" s="31">
        <v>185.75</v>
      </c>
      <c r="N74" s="31">
        <v>183.3</v>
      </c>
      <c r="O74" s="42">
        <v>28969200</v>
      </c>
      <c r="P74" s="43">
        <v>-4.7000618429189856E-3</v>
      </c>
    </row>
    <row r="75" spans="1:16" ht="12.75" customHeight="1">
      <c r="A75" s="31">
        <v>65</v>
      </c>
      <c r="B75" s="32" t="s">
        <v>58</v>
      </c>
      <c r="C75" s="44" t="s">
        <v>103</v>
      </c>
      <c r="D75" s="34">
        <v>44525</v>
      </c>
      <c r="E75" s="40">
        <v>102.65</v>
      </c>
      <c r="F75" s="40">
        <v>102.53333333333335</v>
      </c>
      <c r="G75" s="41">
        <v>101.26666666666669</v>
      </c>
      <c r="H75" s="41">
        <v>99.883333333333354</v>
      </c>
      <c r="I75" s="41">
        <v>98.616666666666703</v>
      </c>
      <c r="J75" s="41">
        <v>103.91666666666669</v>
      </c>
      <c r="K75" s="41">
        <v>105.18333333333334</v>
      </c>
      <c r="L75" s="41">
        <v>106.56666666666668</v>
      </c>
      <c r="M75" s="31">
        <v>103.8</v>
      </c>
      <c r="N75" s="31">
        <v>101.15</v>
      </c>
      <c r="O75" s="42">
        <v>105610000</v>
      </c>
      <c r="P75" s="43">
        <v>3.4479380938387698E-2</v>
      </c>
    </row>
    <row r="76" spans="1:16" ht="12.75" customHeight="1">
      <c r="A76" s="31">
        <v>66</v>
      </c>
      <c r="B76" s="32" t="s">
        <v>87</v>
      </c>
      <c r="C76" s="33" t="s">
        <v>366</v>
      </c>
      <c r="D76" s="34">
        <v>44525</v>
      </c>
      <c r="E76" s="40">
        <v>199.6</v>
      </c>
      <c r="F76" s="40">
        <v>200.9</v>
      </c>
      <c r="G76" s="41">
        <v>197.4</v>
      </c>
      <c r="H76" s="41">
        <v>195.2</v>
      </c>
      <c r="I76" s="41">
        <v>191.7</v>
      </c>
      <c r="J76" s="41">
        <v>203.10000000000002</v>
      </c>
      <c r="K76" s="41">
        <v>206.60000000000002</v>
      </c>
      <c r="L76" s="41">
        <v>208.80000000000004</v>
      </c>
      <c r="M76" s="31">
        <v>204.4</v>
      </c>
      <c r="N76" s="31">
        <v>198.7</v>
      </c>
      <c r="O76" s="42">
        <v>2847000</v>
      </c>
      <c r="P76" s="43">
        <v>0.25429553264604809</v>
      </c>
    </row>
    <row r="77" spans="1:16" ht="12.75" customHeight="1">
      <c r="A77" s="31">
        <v>67</v>
      </c>
      <c r="B77" s="32" t="s">
        <v>79</v>
      </c>
      <c r="C77" s="33" t="s">
        <v>104</v>
      </c>
      <c r="D77" s="34">
        <v>44525</v>
      </c>
      <c r="E77" s="40">
        <v>151.35</v>
      </c>
      <c r="F77" s="40">
        <v>151.78333333333333</v>
      </c>
      <c r="G77" s="41">
        <v>150.41666666666666</v>
      </c>
      <c r="H77" s="41">
        <v>149.48333333333332</v>
      </c>
      <c r="I77" s="41">
        <v>148.11666666666665</v>
      </c>
      <c r="J77" s="41">
        <v>152.71666666666667</v>
      </c>
      <c r="K77" s="41">
        <v>154.08333333333334</v>
      </c>
      <c r="L77" s="41">
        <v>155.01666666666668</v>
      </c>
      <c r="M77" s="31">
        <v>153.15</v>
      </c>
      <c r="N77" s="31">
        <v>150.85</v>
      </c>
      <c r="O77" s="42">
        <v>53551900</v>
      </c>
      <c r="P77" s="43">
        <v>5.5295107585046278E-2</v>
      </c>
    </row>
    <row r="78" spans="1:16" ht="12.75" customHeight="1">
      <c r="A78" s="31">
        <v>68</v>
      </c>
      <c r="B78" s="32" t="s">
        <v>47</v>
      </c>
      <c r="C78" s="33" t="s">
        <v>105</v>
      </c>
      <c r="D78" s="34">
        <v>44525</v>
      </c>
      <c r="E78" s="40">
        <v>527.4</v>
      </c>
      <c r="F78" s="40">
        <v>528.49999999999989</v>
      </c>
      <c r="G78" s="41">
        <v>522.19999999999982</v>
      </c>
      <c r="H78" s="41">
        <v>516.99999999999989</v>
      </c>
      <c r="I78" s="41">
        <v>510.69999999999982</v>
      </c>
      <c r="J78" s="41">
        <v>533.69999999999982</v>
      </c>
      <c r="K78" s="41">
        <v>539.99999999999977</v>
      </c>
      <c r="L78" s="41">
        <v>545.19999999999982</v>
      </c>
      <c r="M78" s="31">
        <v>534.79999999999995</v>
      </c>
      <c r="N78" s="31">
        <v>523.29999999999995</v>
      </c>
      <c r="O78" s="42">
        <v>8726200</v>
      </c>
      <c r="P78" s="43">
        <v>2.2454101175538236E-3</v>
      </c>
    </row>
    <row r="79" spans="1:16" ht="12.75" customHeight="1">
      <c r="A79" s="31">
        <v>69</v>
      </c>
      <c r="B79" s="32" t="s">
        <v>106</v>
      </c>
      <c r="C79" s="33" t="s">
        <v>107</v>
      </c>
      <c r="D79" s="34">
        <v>44525</v>
      </c>
      <c r="E79" s="40">
        <v>42.5</v>
      </c>
      <c r="F79" s="40">
        <v>42.5</v>
      </c>
      <c r="G79" s="41">
        <v>42.15</v>
      </c>
      <c r="H79" s="41">
        <v>41.8</v>
      </c>
      <c r="I79" s="41">
        <v>41.449999999999996</v>
      </c>
      <c r="J79" s="41">
        <v>42.85</v>
      </c>
      <c r="K79" s="41">
        <v>43.199999999999996</v>
      </c>
      <c r="L79" s="41">
        <v>43.550000000000004</v>
      </c>
      <c r="M79" s="31">
        <v>42.85</v>
      </c>
      <c r="N79" s="31">
        <v>42.15</v>
      </c>
      <c r="O79" s="42">
        <v>121410000</v>
      </c>
      <c r="P79" s="43">
        <v>-9.544787077826725E-3</v>
      </c>
    </row>
    <row r="80" spans="1:16" ht="12.75" customHeight="1">
      <c r="A80" s="31">
        <v>70</v>
      </c>
      <c r="B80" s="32" t="s">
        <v>56</v>
      </c>
      <c r="C80" s="33" t="s">
        <v>108</v>
      </c>
      <c r="D80" s="34">
        <v>44525</v>
      </c>
      <c r="E80" s="40">
        <v>965.25</v>
      </c>
      <c r="F80" s="40">
        <v>966.95000000000016</v>
      </c>
      <c r="G80" s="41">
        <v>954.00000000000034</v>
      </c>
      <c r="H80" s="41">
        <v>942.75000000000023</v>
      </c>
      <c r="I80" s="41">
        <v>929.80000000000041</v>
      </c>
      <c r="J80" s="41">
        <v>978.20000000000027</v>
      </c>
      <c r="K80" s="41">
        <v>991.15000000000009</v>
      </c>
      <c r="L80" s="41">
        <v>1002.4000000000002</v>
      </c>
      <c r="M80" s="31">
        <v>979.9</v>
      </c>
      <c r="N80" s="31">
        <v>955.7</v>
      </c>
      <c r="O80" s="42">
        <v>4958000</v>
      </c>
      <c r="P80" s="43">
        <v>2.6076158940397352E-2</v>
      </c>
    </row>
    <row r="81" spans="1:16" ht="12.75" customHeight="1">
      <c r="A81" s="31">
        <v>71</v>
      </c>
      <c r="B81" s="32" t="s">
        <v>97</v>
      </c>
      <c r="C81" s="33" t="s">
        <v>109</v>
      </c>
      <c r="D81" s="34">
        <v>44525</v>
      </c>
      <c r="E81" s="40">
        <v>2433.35</v>
      </c>
      <c r="F81" s="40">
        <v>2448.8666666666668</v>
      </c>
      <c r="G81" s="41">
        <v>2404.4833333333336</v>
      </c>
      <c r="H81" s="41">
        <v>2375.6166666666668</v>
      </c>
      <c r="I81" s="41">
        <v>2331.2333333333336</v>
      </c>
      <c r="J81" s="41">
        <v>2477.7333333333336</v>
      </c>
      <c r="K81" s="41">
        <v>2522.1166666666668</v>
      </c>
      <c r="L81" s="41">
        <v>2550.9833333333336</v>
      </c>
      <c r="M81" s="31">
        <v>2493.25</v>
      </c>
      <c r="N81" s="31">
        <v>2420</v>
      </c>
      <c r="O81" s="42">
        <v>1920425</v>
      </c>
      <c r="P81" s="43">
        <v>-3.0198588544231086E-2</v>
      </c>
    </row>
    <row r="82" spans="1:16" ht="12.75" customHeight="1">
      <c r="A82" s="31">
        <v>72</v>
      </c>
      <c r="B82" s="32" t="s">
        <v>47</v>
      </c>
      <c r="C82" s="33" t="s">
        <v>110</v>
      </c>
      <c r="D82" s="34">
        <v>44525</v>
      </c>
      <c r="E82" s="40">
        <v>322.25</v>
      </c>
      <c r="F82" s="40">
        <v>322.55</v>
      </c>
      <c r="G82" s="41">
        <v>319.10000000000002</v>
      </c>
      <c r="H82" s="41">
        <v>315.95</v>
      </c>
      <c r="I82" s="41">
        <v>312.5</v>
      </c>
      <c r="J82" s="41">
        <v>325.70000000000005</v>
      </c>
      <c r="K82" s="41">
        <v>329.15</v>
      </c>
      <c r="L82" s="41">
        <v>332.30000000000007</v>
      </c>
      <c r="M82" s="31">
        <v>326</v>
      </c>
      <c r="N82" s="31">
        <v>319.39999999999998</v>
      </c>
      <c r="O82" s="42">
        <v>10975550</v>
      </c>
      <c r="P82" s="43">
        <v>1.8995538926464238E-2</v>
      </c>
    </row>
    <row r="83" spans="1:16" ht="12.75" customHeight="1">
      <c r="A83" s="31">
        <v>73</v>
      </c>
      <c r="B83" s="32" t="s">
        <v>42</v>
      </c>
      <c r="C83" s="333" t="s">
        <v>111</v>
      </c>
      <c r="D83" s="34">
        <v>44525</v>
      </c>
      <c r="E83" s="40">
        <v>1869.6</v>
      </c>
      <c r="F83" s="40">
        <v>1868.3999999999999</v>
      </c>
      <c r="G83" s="41">
        <v>1852.5499999999997</v>
      </c>
      <c r="H83" s="41">
        <v>1835.4999999999998</v>
      </c>
      <c r="I83" s="41">
        <v>1819.6499999999996</v>
      </c>
      <c r="J83" s="41">
        <v>1885.4499999999998</v>
      </c>
      <c r="K83" s="41">
        <v>1901.2999999999997</v>
      </c>
      <c r="L83" s="41">
        <v>1918.35</v>
      </c>
      <c r="M83" s="31">
        <v>1884.25</v>
      </c>
      <c r="N83" s="31">
        <v>1851.35</v>
      </c>
      <c r="O83" s="42">
        <v>10304650</v>
      </c>
      <c r="P83" s="43">
        <v>-8.8180198291223106E-3</v>
      </c>
    </row>
    <row r="84" spans="1:16" ht="12.75" customHeight="1">
      <c r="A84" s="31">
        <v>74</v>
      </c>
      <c r="B84" s="32" t="s">
        <v>79</v>
      </c>
      <c r="C84" s="33" t="s">
        <v>261</v>
      </c>
      <c r="D84" s="34">
        <v>44525</v>
      </c>
      <c r="E84" s="40">
        <v>318.5</v>
      </c>
      <c r="F84" s="40">
        <v>320.41666666666669</v>
      </c>
      <c r="G84" s="41">
        <v>315.78333333333336</v>
      </c>
      <c r="H84" s="41">
        <v>313.06666666666666</v>
      </c>
      <c r="I84" s="41">
        <v>308.43333333333334</v>
      </c>
      <c r="J84" s="41">
        <v>323.13333333333338</v>
      </c>
      <c r="K84" s="41">
        <v>327.76666666666671</v>
      </c>
      <c r="L84" s="41">
        <v>330.48333333333341</v>
      </c>
      <c r="M84" s="31">
        <v>325.05</v>
      </c>
      <c r="N84" s="31">
        <v>317.7</v>
      </c>
      <c r="O84" s="42">
        <v>838100</v>
      </c>
      <c r="P84" s="43">
        <v>0.12300683371298406</v>
      </c>
    </row>
    <row r="85" spans="1:16" ht="12.75" customHeight="1">
      <c r="A85" s="31">
        <v>75</v>
      </c>
      <c r="B85" s="32" t="s">
        <v>79</v>
      </c>
      <c r="C85" s="33" t="s">
        <v>112</v>
      </c>
      <c r="D85" s="34">
        <v>44525</v>
      </c>
      <c r="E85" s="40">
        <v>648.5</v>
      </c>
      <c r="F85" s="40">
        <v>645.38333333333333</v>
      </c>
      <c r="G85" s="41">
        <v>633.76666666666665</v>
      </c>
      <c r="H85" s="41">
        <v>619.0333333333333</v>
      </c>
      <c r="I85" s="41">
        <v>607.41666666666663</v>
      </c>
      <c r="J85" s="41">
        <v>660.11666666666667</v>
      </c>
      <c r="K85" s="41">
        <v>671.73333333333323</v>
      </c>
      <c r="L85" s="41">
        <v>686.4666666666667</v>
      </c>
      <c r="M85" s="31">
        <v>657</v>
      </c>
      <c r="N85" s="31">
        <v>630.65</v>
      </c>
      <c r="O85" s="42">
        <v>3662500</v>
      </c>
      <c r="P85" s="43">
        <v>-3.8713910761154859E-2</v>
      </c>
    </row>
    <row r="86" spans="1:16" ht="12.75" customHeight="1">
      <c r="A86" s="31">
        <v>76</v>
      </c>
      <c r="B86" s="32" t="s">
        <v>44</v>
      </c>
      <c r="C86" s="33" t="s">
        <v>262</v>
      </c>
      <c r="D86" s="34">
        <v>44525</v>
      </c>
      <c r="E86" s="40">
        <v>1365.7</v>
      </c>
      <c r="F86" s="40">
        <v>1359.05</v>
      </c>
      <c r="G86" s="41">
        <v>1336.8999999999999</v>
      </c>
      <c r="H86" s="41">
        <v>1308.0999999999999</v>
      </c>
      <c r="I86" s="41">
        <v>1285.9499999999998</v>
      </c>
      <c r="J86" s="41">
        <v>1387.85</v>
      </c>
      <c r="K86" s="41">
        <v>1410</v>
      </c>
      <c r="L86" s="41">
        <v>1438.8</v>
      </c>
      <c r="M86" s="31">
        <v>1381.2</v>
      </c>
      <c r="N86" s="31">
        <v>1330.25</v>
      </c>
      <c r="O86" s="42">
        <v>3141175</v>
      </c>
      <c r="P86" s="43">
        <v>2.9100529100529099E-2</v>
      </c>
    </row>
    <row r="87" spans="1:16" ht="12.75" customHeight="1">
      <c r="A87" s="31">
        <v>77</v>
      </c>
      <c r="B87" s="32" t="s">
        <v>70</v>
      </c>
      <c r="C87" s="33" t="s">
        <v>113</v>
      </c>
      <c r="D87" s="34">
        <v>44525</v>
      </c>
      <c r="E87" s="40">
        <v>1333.55</v>
      </c>
      <c r="F87" s="40">
        <v>1330.0166666666667</v>
      </c>
      <c r="G87" s="41">
        <v>1319.5333333333333</v>
      </c>
      <c r="H87" s="41">
        <v>1305.5166666666667</v>
      </c>
      <c r="I87" s="41">
        <v>1295.0333333333333</v>
      </c>
      <c r="J87" s="41">
        <v>1344.0333333333333</v>
      </c>
      <c r="K87" s="41">
        <v>1354.5166666666664</v>
      </c>
      <c r="L87" s="41">
        <v>1368.5333333333333</v>
      </c>
      <c r="M87" s="31">
        <v>1340.5</v>
      </c>
      <c r="N87" s="31">
        <v>1316</v>
      </c>
      <c r="O87" s="42">
        <v>3845500</v>
      </c>
      <c r="P87" s="43">
        <v>-1.4858460356090689E-2</v>
      </c>
    </row>
    <row r="88" spans="1:16" ht="12.75" customHeight="1">
      <c r="A88" s="31">
        <v>78</v>
      </c>
      <c r="B88" s="32" t="s">
        <v>87</v>
      </c>
      <c r="C88" s="33" t="s">
        <v>114</v>
      </c>
      <c r="D88" s="34">
        <v>44525</v>
      </c>
      <c r="E88" s="40">
        <v>1178.8499999999999</v>
      </c>
      <c r="F88" s="40">
        <v>1184.1499999999999</v>
      </c>
      <c r="G88" s="41">
        <v>1171.2999999999997</v>
      </c>
      <c r="H88" s="41">
        <v>1163.7499999999998</v>
      </c>
      <c r="I88" s="41">
        <v>1150.8999999999996</v>
      </c>
      <c r="J88" s="41">
        <v>1191.6999999999998</v>
      </c>
      <c r="K88" s="41">
        <v>1204.5499999999997</v>
      </c>
      <c r="L88" s="41">
        <v>1212.0999999999999</v>
      </c>
      <c r="M88" s="31">
        <v>1197</v>
      </c>
      <c r="N88" s="31">
        <v>1176.5999999999999</v>
      </c>
      <c r="O88" s="42">
        <v>22808100</v>
      </c>
      <c r="P88" s="43">
        <v>4.9203026887779742E-2</v>
      </c>
    </row>
    <row r="89" spans="1:16" ht="12.75" customHeight="1">
      <c r="A89" s="31">
        <v>79</v>
      </c>
      <c r="B89" s="32" t="s">
        <v>63</v>
      </c>
      <c r="C89" s="33" t="s">
        <v>115</v>
      </c>
      <c r="D89" s="34">
        <v>44525</v>
      </c>
      <c r="E89" s="40">
        <v>2943</v>
      </c>
      <c r="F89" s="40">
        <v>2944.9333333333329</v>
      </c>
      <c r="G89" s="41">
        <v>2916.8666666666659</v>
      </c>
      <c r="H89" s="41">
        <v>2890.7333333333331</v>
      </c>
      <c r="I89" s="41">
        <v>2862.6666666666661</v>
      </c>
      <c r="J89" s="41">
        <v>2971.0666666666657</v>
      </c>
      <c r="K89" s="41">
        <v>2999.1333333333323</v>
      </c>
      <c r="L89" s="41">
        <v>3025.2666666666655</v>
      </c>
      <c r="M89" s="31">
        <v>2973</v>
      </c>
      <c r="N89" s="31">
        <v>2918.8</v>
      </c>
      <c r="O89" s="42">
        <v>10256100</v>
      </c>
      <c r="P89" s="43">
        <v>9.4785330419890155E-3</v>
      </c>
    </row>
    <row r="90" spans="1:16" ht="12.75" customHeight="1">
      <c r="A90" s="31">
        <v>80</v>
      </c>
      <c r="B90" s="32" t="s">
        <v>63</v>
      </c>
      <c r="C90" s="33" t="s">
        <v>116</v>
      </c>
      <c r="D90" s="34">
        <v>44525</v>
      </c>
      <c r="E90" s="40">
        <v>2685.95</v>
      </c>
      <c r="F90" s="40">
        <v>2679.6166666666668</v>
      </c>
      <c r="G90" s="41">
        <v>2664.3333333333335</v>
      </c>
      <c r="H90" s="41">
        <v>2642.7166666666667</v>
      </c>
      <c r="I90" s="41">
        <v>2627.4333333333334</v>
      </c>
      <c r="J90" s="41">
        <v>2701.2333333333336</v>
      </c>
      <c r="K90" s="41">
        <v>2716.5166666666664</v>
      </c>
      <c r="L90" s="41">
        <v>2738.1333333333337</v>
      </c>
      <c r="M90" s="31">
        <v>2694.9</v>
      </c>
      <c r="N90" s="31">
        <v>2658</v>
      </c>
      <c r="O90" s="42">
        <v>3690400</v>
      </c>
      <c r="P90" s="43">
        <v>1.613524973842172E-2</v>
      </c>
    </row>
    <row r="91" spans="1:16" ht="12.75" customHeight="1">
      <c r="A91" s="31">
        <v>81</v>
      </c>
      <c r="B91" s="32" t="s">
        <v>58</v>
      </c>
      <c r="C91" s="33" t="s">
        <v>117</v>
      </c>
      <c r="D91" s="34">
        <v>44525</v>
      </c>
      <c r="E91" s="40">
        <v>1579.6</v>
      </c>
      <c r="F91" s="40">
        <v>1584.9666666666665</v>
      </c>
      <c r="G91" s="41">
        <v>1570.9333333333329</v>
      </c>
      <c r="H91" s="41">
        <v>1562.2666666666664</v>
      </c>
      <c r="I91" s="41">
        <v>1548.2333333333329</v>
      </c>
      <c r="J91" s="41">
        <v>1593.633333333333</v>
      </c>
      <c r="K91" s="41">
        <v>1607.6666666666663</v>
      </c>
      <c r="L91" s="41">
        <v>1616.333333333333</v>
      </c>
      <c r="M91" s="31">
        <v>1599</v>
      </c>
      <c r="N91" s="31">
        <v>1576.3</v>
      </c>
      <c r="O91" s="42">
        <v>34351350</v>
      </c>
      <c r="P91" s="43">
        <v>8.1094647926331101E-2</v>
      </c>
    </row>
    <row r="92" spans="1:16" ht="12.75" customHeight="1">
      <c r="A92" s="31">
        <v>82</v>
      </c>
      <c r="B92" s="32" t="s">
        <v>63</v>
      </c>
      <c r="C92" s="33" t="s">
        <v>118</v>
      </c>
      <c r="D92" s="34">
        <v>44525</v>
      </c>
      <c r="E92" s="40">
        <v>707.45</v>
      </c>
      <c r="F92" s="40">
        <v>706.88333333333333</v>
      </c>
      <c r="G92" s="41">
        <v>701.81666666666661</v>
      </c>
      <c r="H92" s="41">
        <v>696.18333333333328</v>
      </c>
      <c r="I92" s="41">
        <v>691.11666666666656</v>
      </c>
      <c r="J92" s="41">
        <v>712.51666666666665</v>
      </c>
      <c r="K92" s="41">
        <v>717.58333333333348</v>
      </c>
      <c r="L92" s="41">
        <v>723.2166666666667</v>
      </c>
      <c r="M92" s="31">
        <v>711.95</v>
      </c>
      <c r="N92" s="31">
        <v>701.25</v>
      </c>
      <c r="O92" s="42">
        <v>18682400</v>
      </c>
      <c r="P92" s="43">
        <v>-2.1828025110867937E-2</v>
      </c>
    </row>
    <row r="93" spans="1:16" ht="12.75" customHeight="1">
      <c r="A93" s="31">
        <v>83</v>
      </c>
      <c r="B93" s="32" t="s">
        <v>49</v>
      </c>
      <c r="C93" s="33" t="s">
        <v>119</v>
      </c>
      <c r="D93" s="34">
        <v>44525</v>
      </c>
      <c r="E93" s="40">
        <v>2727.85</v>
      </c>
      <c r="F93" s="40">
        <v>2724.85</v>
      </c>
      <c r="G93" s="41">
        <v>2693.1499999999996</v>
      </c>
      <c r="H93" s="41">
        <v>2658.45</v>
      </c>
      <c r="I93" s="41">
        <v>2626.7499999999995</v>
      </c>
      <c r="J93" s="41">
        <v>2759.5499999999997</v>
      </c>
      <c r="K93" s="41">
        <v>2791.2499999999995</v>
      </c>
      <c r="L93" s="41">
        <v>2825.95</v>
      </c>
      <c r="M93" s="31">
        <v>2756.55</v>
      </c>
      <c r="N93" s="31">
        <v>2690.15</v>
      </c>
      <c r="O93" s="42">
        <v>4643400</v>
      </c>
      <c r="P93" s="43">
        <v>6.8301567683601121E-3</v>
      </c>
    </row>
    <row r="94" spans="1:16" ht="12.75" customHeight="1">
      <c r="A94" s="31">
        <v>84</v>
      </c>
      <c r="B94" s="32" t="s">
        <v>120</v>
      </c>
      <c r="C94" s="33" t="s">
        <v>121</v>
      </c>
      <c r="D94" s="34">
        <v>44525</v>
      </c>
      <c r="E94" s="40">
        <v>466.9</v>
      </c>
      <c r="F94" s="40">
        <v>469.5</v>
      </c>
      <c r="G94" s="41">
        <v>461.5</v>
      </c>
      <c r="H94" s="41">
        <v>456.1</v>
      </c>
      <c r="I94" s="41">
        <v>448.1</v>
      </c>
      <c r="J94" s="41">
        <v>474.9</v>
      </c>
      <c r="K94" s="41">
        <v>482.9</v>
      </c>
      <c r="L94" s="41">
        <v>488.29999999999995</v>
      </c>
      <c r="M94" s="31">
        <v>477.5</v>
      </c>
      <c r="N94" s="31">
        <v>464.1</v>
      </c>
      <c r="O94" s="42">
        <v>24414325</v>
      </c>
      <c r="P94" s="43">
        <v>5.2799925829779347E-2</v>
      </c>
    </row>
    <row r="95" spans="1:16" ht="12.75" customHeight="1">
      <c r="A95" s="31">
        <v>85</v>
      </c>
      <c r="B95" s="32" t="s">
        <v>79</v>
      </c>
      <c r="C95" s="33" t="s">
        <v>122</v>
      </c>
      <c r="D95" s="34">
        <v>44525</v>
      </c>
      <c r="E95" s="40">
        <v>345.05</v>
      </c>
      <c r="F95" s="40">
        <v>345.61666666666662</v>
      </c>
      <c r="G95" s="41">
        <v>342.18333333333322</v>
      </c>
      <c r="H95" s="41">
        <v>339.31666666666661</v>
      </c>
      <c r="I95" s="41">
        <v>335.88333333333321</v>
      </c>
      <c r="J95" s="41">
        <v>348.48333333333323</v>
      </c>
      <c r="K95" s="41">
        <v>351.91666666666663</v>
      </c>
      <c r="L95" s="41">
        <v>354.78333333333325</v>
      </c>
      <c r="M95" s="31">
        <v>349.05</v>
      </c>
      <c r="N95" s="31">
        <v>342.75</v>
      </c>
      <c r="O95" s="42">
        <v>16848000</v>
      </c>
      <c r="P95" s="43">
        <v>-1.7632241813602016E-2</v>
      </c>
    </row>
    <row r="96" spans="1:16" ht="12.75" customHeight="1">
      <c r="A96" s="31">
        <v>86</v>
      </c>
      <c r="B96" s="32" t="s">
        <v>56</v>
      </c>
      <c r="C96" s="33" t="s">
        <v>123</v>
      </c>
      <c r="D96" s="34">
        <v>44525</v>
      </c>
      <c r="E96" s="40">
        <v>2435.9499999999998</v>
      </c>
      <c r="F96" s="40">
        <v>2436.3333333333335</v>
      </c>
      <c r="G96" s="41">
        <v>2422.666666666667</v>
      </c>
      <c r="H96" s="41">
        <v>2409.3833333333337</v>
      </c>
      <c r="I96" s="41">
        <v>2395.7166666666672</v>
      </c>
      <c r="J96" s="41">
        <v>2449.6166666666668</v>
      </c>
      <c r="K96" s="41">
        <v>2463.2833333333338</v>
      </c>
      <c r="L96" s="41">
        <v>2476.5666666666666</v>
      </c>
      <c r="M96" s="31">
        <v>2450</v>
      </c>
      <c r="N96" s="31">
        <v>2423.0500000000002</v>
      </c>
      <c r="O96" s="42">
        <v>10108200</v>
      </c>
      <c r="P96" s="43">
        <v>-8.9417024530854764E-3</v>
      </c>
    </row>
    <row r="97" spans="1:16" ht="12.75" customHeight="1">
      <c r="A97" s="31">
        <v>87</v>
      </c>
      <c r="B97" s="32" t="s">
        <v>63</v>
      </c>
      <c r="C97" s="33" t="s">
        <v>124</v>
      </c>
      <c r="D97" s="34">
        <v>44525</v>
      </c>
      <c r="E97" s="40">
        <v>245.05</v>
      </c>
      <c r="F97" s="40">
        <v>242.93333333333331</v>
      </c>
      <c r="G97" s="41">
        <v>236.01666666666662</v>
      </c>
      <c r="H97" s="41">
        <v>226.98333333333332</v>
      </c>
      <c r="I97" s="41">
        <v>220.06666666666663</v>
      </c>
      <c r="J97" s="41">
        <v>251.96666666666661</v>
      </c>
      <c r="K97" s="41">
        <v>258.88333333333333</v>
      </c>
      <c r="L97" s="41">
        <v>267.91666666666663</v>
      </c>
      <c r="M97" s="31">
        <v>249.85</v>
      </c>
      <c r="N97" s="31">
        <v>233.9</v>
      </c>
      <c r="O97" s="42">
        <v>37361200</v>
      </c>
      <c r="P97" s="43">
        <v>0.13848479123370488</v>
      </c>
    </row>
    <row r="98" spans="1:16" ht="12.75" customHeight="1">
      <c r="A98" s="31">
        <v>88</v>
      </c>
      <c r="B98" s="32" t="s">
        <v>58</v>
      </c>
      <c r="C98" s="33" t="s">
        <v>125</v>
      </c>
      <c r="D98" s="34">
        <v>44525</v>
      </c>
      <c r="E98" s="40">
        <v>787.25</v>
      </c>
      <c r="F98" s="40">
        <v>785.80000000000007</v>
      </c>
      <c r="G98" s="41">
        <v>781.65000000000009</v>
      </c>
      <c r="H98" s="41">
        <v>776.05000000000007</v>
      </c>
      <c r="I98" s="41">
        <v>771.90000000000009</v>
      </c>
      <c r="J98" s="41">
        <v>791.40000000000009</v>
      </c>
      <c r="K98" s="41">
        <v>795.55</v>
      </c>
      <c r="L98" s="41">
        <v>801.15000000000009</v>
      </c>
      <c r="M98" s="31">
        <v>789.95</v>
      </c>
      <c r="N98" s="31">
        <v>780.2</v>
      </c>
      <c r="O98" s="42">
        <v>88125125</v>
      </c>
      <c r="P98" s="43">
        <v>-1.3104000492747375E-2</v>
      </c>
    </row>
    <row r="99" spans="1:16" ht="12.75" customHeight="1">
      <c r="A99" s="31">
        <v>89</v>
      </c>
      <c r="B99" s="32" t="s">
        <v>63</v>
      </c>
      <c r="C99" s="33" t="s">
        <v>126</v>
      </c>
      <c r="D99" s="34">
        <v>44525</v>
      </c>
      <c r="E99" s="40">
        <v>1516.7</v>
      </c>
      <c r="F99" s="40">
        <v>1516.6500000000003</v>
      </c>
      <c r="G99" s="41">
        <v>1510.2000000000007</v>
      </c>
      <c r="H99" s="41">
        <v>1503.7000000000005</v>
      </c>
      <c r="I99" s="41">
        <v>1497.2500000000009</v>
      </c>
      <c r="J99" s="41">
        <v>1523.1500000000005</v>
      </c>
      <c r="K99" s="41">
        <v>1529.6</v>
      </c>
      <c r="L99" s="41">
        <v>1536.1000000000004</v>
      </c>
      <c r="M99" s="31">
        <v>1523.1</v>
      </c>
      <c r="N99" s="31">
        <v>1510.15</v>
      </c>
      <c r="O99" s="42">
        <v>2625650</v>
      </c>
      <c r="P99" s="43">
        <v>2.3186485591255381E-2</v>
      </c>
    </row>
    <row r="100" spans="1:16" ht="12.75" customHeight="1">
      <c r="A100" s="31">
        <v>90</v>
      </c>
      <c r="B100" s="32" t="s">
        <v>63</v>
      </c>
      <c r="C100" s="33" t="s">
        <v>127</v>
      </c>
      <c r="D100" s="34">
        <v>44525</v>
      </c>
      <c r="E100" s="40">
        <v>653.65</v>
      </c>
      <c r="F100" s="40">
        <v>654.66666666666663</v>
      </c>
      <c r="G100" s="41">
        <v>647.88333333333321</v>
      </c>
      <c r="H100" s="41">
        <v>642.11666666666656</v>
      </c>
      <c r="I100" s="41">
        <v>635.33333333333314</v>
      </c>
      <c r="J100" s="41">
        <v>660.43333333333328</v>
      </c>
      <c r="K100" s="41">
        <v>667.21666666666681</v>
      </c>
      <c r="L100" s="41">
        <v>672.98333333333335</v>
      </c>
      <c r="M100" s="31">
        <v>661.45</v>
      </c>
      <c r="N100" s="31">
        <v>648.9</v>
      </c>
      <c r="O100" s="42">
        <v>4086000</v>
      </c>
      <c r="P100" s="43">
        <v>-1.5718157181571817E-2</v>
      </c>
    </row>
    <row r="101" spans="1:16" ht="12.75" customHeight="1">
      <c r="A101" s="31">
        <v>91</v>
      </c>
      <c r="B101" s="32" t="s">
        <v>74</v>
      </c>
      <c r="C101" s="33" t="s">
        <v>128</v>
      </c>
      <c r="D101" s="34">
        <v>44525</v>
      </c>
      <c r="E101" s="40">
        <v>10.5</v>
      </c>
      <c r="F101" s="40">
        <v>10.316666666666666</v>
      </c>
      <c r="G101" s="41">
        <v>9.9833333333333325</v>
      </c>
      <c r="H101" s="41">
        <v>9.4666666666666668</v>
      </c>
      <c r="I101" s="41">
        <v>9.1333333333333329</v>
      </c>
      <c r="J101" s="41">
        <v>10.833333333333332</v>
      </c>
      <c r="K101" s="41">
        <v>11.166666666666668</v>
      </c>
      <c r="L101" s="41">
        <v>11.683333333333332</v>
      </c>
      <c r="M101" s="31">
        <v>10.65</v>
      </c>
      <c r="N101" s="31">
        <v>9.8000000000000007</v>
      </c>
      <c r="O101" s="42">
        <v>798630000</v>
      </c>
      <c r="P101" s="43">
        <v>4.5258818140174073E-2</v>
      </c>
    </row>
    <row r="102" spans="1:16" ht="12.75" customHeight="1">
      <c r="A102" s="31">
        <v>92</v>
      </c>
      <c r="B102" s="32" t="s">
        <v>58</v>
      </c>
      <c r="C102" s="33" t="s">
        <v>129</v>
      </c>
      <c r="D102" s="34">
        <v>44525</v>
      </c>
      <c r="E102" s="40">
        <v>52.6</v>
      </c>
      <c r="F102" s="40">
        <v>52.35</v>
      </c>
      <c r="G102" s="41">
        <v>51.85</v>
      </c>
      <c r="H102" s="41">
        <v>51.1</v>
      </c>
      <c r="I102" s="41">
        <v>50.6</v>
      </c>
      <c r="J102" s="41">
        <v>53.1</v>
      </c>
      <c r="K102" s="41">
        <v>53.6</v>
      </c>
      <c r="L102" s="41">
        <v>54.35</v>
      </c>
      <c r="M102" s="31">
        <v>52.85</v>
      </c>
      <c r="N102" s="31">
        <v>51.6</v>
      </c>
      <c r="O102" s="42">
        <v>172392300</v>
      </c>
      <c r="P102" s="43">
        <v>-1.1637286788772752E-2</v>
      </c>
    </row>
    <row r="103" spans="1:16" ht="12.75" customHeight="1">
      <c r="A103" s="31">
        <v>93</v>
      </c>
      <c r="B103" s="32" t="s">
        <v>44</v>
      </c>
      <c r="C103" s="33" t="s">
        <v>409</v>
      </c>
      <c r="D103" s="34">
        <v>44525</v>
      </c>
      <c r="E103" s="40">
        <v>783.15</v>
      </c>
      <c r="F103" s="40">
        <v>785.08333333333337</v>
      </c>
      <c r="G103" s="41">
        <v>772.06666666666672</v>
      </c>
      <c r="H103" s="41">
        <v>760.98333333333335</v>
      </c>
      <c r="I103" s="41">
        <v>747.9666666666667</v>
      </c>
      <c r="J103" s="41">
        <v>796.16666666666674</v>
      </c>
      <c r="K103" s="41">
        <v>809.18333333333339</v>
      </c>
      <c r="L103" s="41">
        <v>820.26666666666677</v>
      </c>
      <c r="M103" s="31">
        <v>798.1</v>
      </c>
      <c r="N103" s="31">
        <v>774</v>
      </c>
      <c r="O103" s="42">
        <v>15228750</v>
      </c>
      <c r="P103" s="43">
        <v>7.547669491525423E-2</v>
      </c>
    </row>
    <row r="104" spans="1:16" ht="12.75" customHeight="1">
      <c r="A104" s="31">
        <v>94</v>
      </c>
      <c r="B104" s="32" t="s">
        <v>79</v>
      </c>
      <c r="C104" s="33" t="s">
        <v>130</v>
      </c>
      <c r="D104" s="34">
        <v>44525</v>
      </c>
      <c r="E104" s="40">
        <v>496.4</v>
      </c>
      <c r="F104" s="40">
        <v>494.25</v>
      </c>
      <c r="G104" s="41">
        <v>489.3</v>
      </c>
      <c r="H104" s="41">
        <v>482.2</v>
      </c>
      <c r="I104" s="41">
        <v>477.25</v>
      </c>
      <c r="J104" s="41">
        <v>501.35</v>
      </c>
      <c r="K104" s="41">
        <v>506.30000000000007</v>
      </c>
      <c r="L104" s="41">
        <v>513.40000000000009</v>
      </c>
      <c r="M104" s="31">
        <v>499.2</v>
      </c>
      <c r="N104" s="31">
        <v>487.15</v>
      </c>
      <c r="O104" s="42">
        <v>17611000</v>
      </c>
      <c r="P104" s="43">
        <v>3.3736884584342208E-2</v>
      </c>
    </row>
    <row r="105" spans="1:16" ht="12.75" customHeight="1">
      <c r="A105" s="31">
        <v>95</v>
      </c>
      <c r="B105" s="32" t="s">
        <v>106</v>
      </c>
      <c r="C105" s="33" t="s">
        <v>131</v>
      </c>
      <c r="D105" s="34">
        <v>44525</v>
      </c>
      <c r="E105" s="40">
        <v>219.95</v>
      </c>
      <c r="F105" s="40">
        <v>219.71666666666667</v>
      </c>
      <c r="G105" s="41">
        <v>214.43333333333334</v>
      </c>
      <c r="H105" s="41">
        <v>208.91666666666666</v>
      </c>
      <c r="I105" s="41">
        <v>203.63333333333333</v>
      </c>
      <c r="J105" s="41">
        <v>225.23333333333335</v>
      </c>
      <c r="K105" s="41">
        <v>230.51666666666671</v>
      </c>
      <c r="L105" s="41">
        <v>236.03333333333336</v>
      </c>
      <c r="M105" s="31">
        <v>225</v>
      </c>
      <c r="N105" s="31">
        <v>214.2</v>
      </c>
      <c r="O105" s="42">
        <v>16758300</v>
      </c>
      <c r="P105" s="43">
        <v>-3.2860679720909294E-2</v>
      </c>
    </row>
    <row r="106" spans="1:16" ht="12.75" customHeight="1">
      <c r="A106" s="31">
        <v>96</v>
      </c>
      <c r="B106" s="32" t="s">
        <v>42</v>
      </c>
      <c r="C106" s="33" t="s">
        <v>406</v>
      </c>
      <c r="D106" s="34">
        <v>44525</v>
      </c>
      <c r="E106" s="40">
        <v>224.15</v>
      </c>
      <c r="F106" s="40">
        <v>221.26666666666665</v>
      </c>
      <c r="G106" s="41">
        <v>214.8833333333333</v>
      </c>
      <c r="H106" s="41">
        <v>205.61666666666665</v>
      </c>
      <c r="I106" s="41">
        <v>199.23333333333329</v>
      </c>
      <c r="J106" s="41">
        <v>230.5333333333333</v>
      </c>
      <c r="K106" s="41">
        <v>236.91666666666663</v>
      </c>
      <c r="L106" s="41">
        <v>246.18333333333331</v>
      </c>
      <c r="M106" s="31">
        <v>227.65</v>
      </c>
      <c r="N106" s="31">
        <v>212</v>
      </c>
      <c r="O106" s="42">
        <v>13754700</v>
      </c>
      <c r="P106" s="43">
        <v>1.6284551103492608E-2</v>
      </c>
    </row>
    <row r="107" spans="1:16" ht="12.75" customHeight="1">
      <c r="A107" s="31">
        <v>97</v>
      </c>
      <c r="B107" s="32" t="s">
        <v>44</v>
      </c>
      <c r="C107" s="33" t="s">
        <v>265</v>
      </c>
      <c r="D107" s="34">
        <v>44525</v>
      </c>
      <c r="E107" s="40">
        <v>7252.5</v>
      </c>
      <c r="F107" s="40">
        <v>7238.0166666666664</v>
      </c>
      <c r="G107" s="41">
        <v>7141.0333333333328</v>
      </c>
      <c r="H107" s="41">
        <v>7029.5666666666666</v>
      </c>
      <c r="I107" s="41">
        <v>6932.583333333333</v>
      </c>
      <c r="J107" s="41">
        <v>7349.4833333333327</v>
      </c>
      <c r="K107" s="41">
        <v>7446.4666666666662</v>
      </c>
      <c r="L107" s="41">
        <v>7557.9333333333325</v>
      </c>
      <c r="M107" s="31">
        <v>7335</v>
      </c>
      <c r="N107" s="31">
        <v>7126.55</v>
      </c>
      <c r="O107" s="42">
        <v>310575</v>
      </c>
      <c r="P107" s="43">
        <v>0.10515078729650387</v>
      </c>
    </row>
    <row r="108" spans="1:16" ht="12.75" customHeight="1">
      <c r="A108" s="31">
        <v>98</v>
      </c>
      <c r="B108" s="32" t="s">
        <v>44</v>
      </c>
      <c r="C108" s="33" t="s">
        <v>132</v>
      </c>
      <c r="D108" s="34">
        <v>44525</v>
      </c>
      <c r="E108" s="40">
        <v>2166.5500000000002</v>
      </c>
      <c r="F108" s="40">
        <v>2178.7166666666667</v>
      </c>
      <c r="G108" s="41">
        <v>2142.8333333333335</v>
      </c>
      <c r="H108" s="41">
        <v>2119.1166666666668</v>
      </c>
      <c r="I108" s="41">
        <v>2083.2333333333336</v>
      </c>
      <c r="J108" s="41">
        <v>2202.4333333333334</v>
      </c>
      <c r="K108" s="41">
        <v>2238.3166666666666</v>
      </c>
      <c r="L108" s="41">
        <v>2262.0333333333333</v>
      </c>
      <c r="M108" s="31">
        <v>2214.6</v>
      </c>
      <c r="N108" s="31">
        <v>2155</v>
      </c>
      <c r="O108" s="42">
        <v>3636500</v>
      </c>
      <c r="P108" s="43">
        <v>2.8421945701357466E-2</v>
      </c>
    </row>
    <row r="109" spans="1:16" ht="12.75" customHeight="1">
      <c r="A109" s="31">
        <v>99</v>
      </c>
      <c r="B109" s="32" t="s">
        <v>58</v>
      </c>
      <c r="C109" s="33" t="s">
        <v>133</v>
      </c>
      <c r="D109" s="34">
        <v>44525</v>
      </c>
      <c r="E109" s="40">
        <v>1073.55</v>
      </c>
      <c r="F109" s="40">
        <v>1076.2666666666667</v>
      </c>
      <c r="G109" s="41">
        <v>1062.8333333333333</v>
      </c>
      <c r="H109" s="41">
        <v>1052.1166666666666</v>
      </c>
      <c r="I109" s="41">
        <v>1038.6833333333332</v>
      </c>
      <c r="J109" s="41">
        <v>1086.9833333333333</v>
      </c>
      <c r="K109" s="41">
        <v>1100.4166666666667</v>
      </c>
      <c r="L109" s="41">
        <v>1111.1333333333334</v>
      </c>
      <c r="M109" s="31">
        <v>1089.7</v>
      </c>
      <c r="N109" s="31">
        <v>1065.55</v>
      </c>
      <c r="O109" s="42">
        <v>19228500</v>
      </c>
      <c r="P109" s="43">
        <v>4.6534410972324268E-2</v>
      </c>
    </row>
    <row r="110" spans="1:16" ht="12.75" customHeight="1">
      <c r="A110" s="31">
        <v>100</v>
      </c>
      <c r="B110" s="32" t="s">
        <v>74</v>
      </c>
      <c r="C110" s="33" t="s">
        <v>134</v>
      </c>
      <c r="D110" s="34">
        <v>44525</v>
      </c>
      <c r="E110" s="40">
        <v>292.39999999999998</v>
      </c>
      <c r="F110" s="40">
        <v>292.41666666666669</v>
      </c>
      <c r="G110" s="41">
        <v>287.48333333333335</v>
      </c>
      <c r="H110" s="41">
        <v>282.56666666666666</v>
      </c>
      <c r="I110" s="41">
        <v>277.63333333333333</v>
      </c>
      <c r="J110" s="41">
        <v>297.33333333333337</v>
      </c>
      <c r="K110" s="41">
        <v>302.26666666666665</v>
      </c>
      <c r="L110" s="41">
        <v>307.18333333333339</v>
      </c>
      <c r="M110" s="31">
        <v>297.35000000000002</v>
      </c>
      <c r="N110" s="31">
        <v>287.5</v>
      </c>
      <c r="O110" s="42">
        <v>13269200</v>
      </c>
      <c r="P110" s="43">
        <v>1.8701633705932932E-2</v>
      </c>
    </row>
    <row r="111" spans="1:16" ht="12.75" customHeight="1">
      <c r="A111" s="31">
        <v>101</v>
      </c>
      <c r="B111" s="32" t="s">
        <v>87</v>
      </c>
      <c r="C111" s="33" t="s">
        <v>135</v>
      </c>
      <c r="D111" s="34">
        <v>44525</v>
      </c>
      <c r="E111" s="40">
        <v>1742.45</v>
      </c>
      <c r="F111" s="40">
        <v>1742.8500000000001</v>
      </c>
      <c r="G111" s="41">
        <v>1732.1000000000004</v>
      </c>
      <c r="H111" s="41">
        <v>1721.7500000000002</v>
      </c>
      <c r="I111" s="41">
        <v>1711.0000000000005</v>
      </c>
      <c r="J111" s="41">
        <v>1753.2000000000003</v>
      </c>
      <c r="K111" s="41">
        <v>1763.9499999999998</v>
      </c>
      <c r="L111" s="41">
        <v>1774.3000000000002</v>
      </c>
      <c r="M111" s="31">
        <v>1753.6</v>
      </c>
      <c r="N111" s="31">
        <v>1732.5</v>
      </c>
      <c r="O111" s="42">
        <v>38890200</v>
      </c>
      <c r="P111" s="43">
        <v>9.8780050792265858E-3</v>
      </c>
    </row>
    <row r="112" spans="1:16" ht="12.75" customHeight="1">
      <c r="A112" s="31">
        <v>102</v>
      </c>
      <c r="B112" s="32" t="s">
        <v>79</v>
      </c>
      <c r="C112" s="33" t="s">
        <v>136</v>
      </c>
      <c r="D112" s="34">
        <v>44525</v>
      </c>
      <c r="E112" s="40">
        <v>135.25</v>
      </c>
      <c r="F112" s="40">
        <v>135.54999999999998</v>
      </c>
      <c r="G112" s="41">
        <v>134.14999999999998</v>
      </c>
      <c r="H112" s="41">
        <v>133.04999999999998</v>
      </c>
      <c r="I112" s="41">
        <v>131.64999999999998</v>
      </c>
      <c r="J112" s="41">
        <v>136.64999999999998</v>
      </c>
      <c r="K112" s="41">
        <v>138.05000000000001</v>
      </c>
      <c r="L112" s="41">
        <v>139.14999999999998</v>
      </c>
      <c r="M112" s="31">
        <v>136.94999999999999</v>
      </c>
      <c r="N112" s="31">
        <v>134.44999999999999</v>
      </c>
      <c r="O112" s="42">
        <v>37277500</v>
      </c>
      <c r="P112" s="43">
        <v>8.0857795746176828E-3</v>
      </c>
    </row>
    <row r="113" spans="1:16" ht="12.75" customHeight="1">
      <c r="A113" s="31">
        <v>103</v>
      </c>
      <c r="B113" s="32" t="s">
        <v>47</v>
      </c>
      <c r="C113" s="33" t="s">
        <v>266</v>
      </c>
      <c r="D113" s="34">
        <v>44525</v>
      </c>
      <c r="E113" s="40">
        <v>2128.9499999999998</v>
      </c>
      <c r="F113" s="40">
        <v>2114.85</v>
      </c>
      <c r="G113" s="41">
        <v>2076.6999999999998</v>
      </c>
      <c r="H113" s="41">
        <v>2024.4499999999998</v>
      </c>
      <c r="I113" s="41">
        <v>1986.2999999999997</v>
      </c>
      <c r="J113" s="41">
        <v>2167.1</v>
      </c>
      <c r="K113" s="41">
        <v>2205.2500000000005</v>
      </c>
      <c r="L113" s="41">
        <v>2257.5</v>
      </c>
      <c r="M113" s="31">
        <v>2153</v>
      </c>
      <c r="N113" s="31">
        <v>2062.6</v>
      </c>
      <c r="O113" s="42">
        <v>1740825</v>
      </c>
      <c r="P113" s="43">
        <v>4.3988665497233841E-2</v>
      </c>
    </row>
    <row r="114" spans="1:16" ht="12.75" customHeight="1">
      <c r="A114" s="31">
        <v>104</v>
      </c>
      <c r="B114" s="32" t="s">
        <v>44</v>
      </c>
      <c r="C114" s="33" t="s">
        <v>137</v>
      </c>
      <c r="D114" s="34">
        <v>44525</v>
      </c>
      <c r="E114" s="40">
        <v>860.1</v>
      </c>
      <c r="F114" s="40">
        <v>853.43333333333339</v>
      </c>
      <c r="G114" s="41">
        <v>844.61666666666679</v>
      </c>
      <c r="H114" s="41">
        <v>829.13333333333344</v>
      </c>
      <c r="I114" s="41">
        <v>820.31666666666683</v>
      </c>
      <c r="J114" s="41">
        <v>868.91666666666674</v>
      </c>
      <c r="K114" s="41">
        <v>877.73333333333335</v>
      </c>
      <c r="L114" s="41">
        <v>893.2166666666667</v>
      </c>
      <c r="M114" s="31">
        <v>862.25</v>
      </c>
      <c r="N114" s="31">
        <v>837.95</v>
      </c>
      <c r="O114" s="42">
        <v>14110125</v>
      </c>
      <c r="P114" s="43">
        <v>-9.8592167010218851E-3</v>
      </c>
    </row>
    <row r="115" spans="1:16" ht="12.75" customHeight="1">
      <c r="A115" s="31">
        <v>105</v>
      </c>
      <c r="B115" s="32" t="s">
        <v>56</v>
      </c>
      <c r="C115" s="33" t="s">
        <v>138</v>
      </c>
      <c r="D115" s="34">
        <v>44525</v>
      </c>
      <c r="E115" s="40">
        <v>229.9</v>
      </c>
      <c r="F115" s="40">
        <v>230.1</v>
      </c>
      <c r="G115" s="41">
        <v>228.45</v>
      </c>
      <c r="H115" s="41">
        <v>227</v>
      </c>
      <c r="I115" s="41">
        <v>225.35</v>
      </c>
      <c r="J115" s="41">
        <v>231.54999999999998</v>
      </c>
      <c r="K115" s="41">
        <v>233.20000000000002</v>
      </c>
      <c r="L115" s="41">
        <v>234.64999999999998</v>
      </c>
      <c r="M115" s="31">
        <v>231.75</v>
      </c>
      <c r="N115" s="31">
        <v>228.65</v>
      </c>
      <c r="O115" s="42">
        <v>244390400</v>
      </c>
      <c r="P115" s="43">
        <v>1.2260262170795393E-2</v>
      </c>
    </row>
    <row r="116" spans="1:16" ht="12.75" customHeight="1">
      <c r="A116" s="31">
        <v>106</v>
      </c>
      <c r="B116" s="32" t="s">
        <v>120</v>
      </c>
      <c r="C116" s="33" t="s">
        <v>139</v>
      </c>
      <c r="D116" s="34">
        <v>44525</v>
      </c>
      <c r="E116" s="40">
        <v>415.5</v>
      </c>
      <c r="F116" s="40">
        <v>420.08333333333331</v>
      </c>
      <c r="G116" s="41">
        <v>407.61666666666662</v>
      </c>
      <c r="H116" s="41">
        <v>399.73333333333329</v>
      </c>
      <c r="I116" s="41">
        <v>387.26666666666659</v>
      </c>
      <c r="J116" s="41">
        <v>427.96666666666664</v>
      </c>
      <c r="K116" s="41">
        <v>440.43333333333334</v>
      </c>
      <c r="L116" s="41">
        <v>448.31666666666666</v>
      </c>
      <c r="M116" s="31">
        <v>432.55</v>
      </c>
      <c r="N116" s="31">
        <v>412.2</v>
      </c>
      <c r="O116" s="42">
        <v>38647500</v>
      </c>
      <c r="P116" s="43">
        <v>5.6881110275517878E-2</v>
      </c>
    </row>
    <row r="117" spans="1:16" ht="12.75" customHeight="1">
      <c r="A117" s="31">
        <v>107</v>
      </c>
      <c r="B117" s="32" t="s">
        <v>42</v>
      </c>
      <c r="C117" s="33" t="s">
        <v>418</v>
      </c>
      <c r="D117" s="34">
        <v>44525</v>
      </c>
      <c r="E117" s="40">
        <v>3672.1</v>
      </c>
      <c r="F117" s="40">
        <v>3701.2666666666664</v>
      </c>
      <c r="G117" s="41">
        <v>3621.833333333333</v>
      </c>
      <c r="H117" s="41">
        <v>3571.5666666666666</v>
      </c>
      <c r="I117" s="41">
        <v>3492.1333333333332</v>
      </c>
      <c r="J117" s="41">
        <v>3751.5333333333328</v>
      </c>
      <c r="K117" s="41">
        <v>3830.9666666666662</v>
      </c>
      <c r="L117" s="41">
        <v>3881.2333333333327</v>
      </c>
      <c r="M117" s="31">
        <v>3780.7</v>
      </c>
      <c r="N117" s="31">
        <v>3651</v>
      </c>
      <c r="O117" s="42">
        <v>181650</v>
      </c>
      <c r="P117" s="43">
        <v>5.4878048780487805E-2</v>
      </c>
    </row>
    <row r="118" spans="1:16" ht="12.75" customHeight="1">
      <c r="A118" s="31">
        <v>108</v>
      </c>
      <c r="B118" s="32" t="s">
        <v>120</v>
      </c>
      <c r="C118" s="33" t="s">
        <v>140</v>
      </c>
      <c r="D118" s="34">
        <v>44525</v>
      </c>
      <c r="E118" s="40">
        <v>679.3</v>
      </c>
      <c r="F118" s="40">
        <v>682.93333333333339</v>
      </c>
      <c r="G118" s="41">
        <v>672.86666666666679</v>
      </c>
      <c r="H118" s="41">
        <v>666.43333333333339</v>
      </c>
      <c r="I118" s="41">
        <v>656.36666666666679</v>
      </c>
      <c r="J118" s="41">
        <v>689.36666666666679</v>
      </c>
      <c r="K118" s="41">
        <v>699.43333333333339</v>
      </c>
      <c r="L118" s="41">
        <v>705.86666666666679</v>
      </c>
      <c r="M118" s="31">
        <v>693</v>
      </c>
      <c r="N118" s="31">
        <v>676.5</v>
      </c>
      <c r="O118" s="42">
        <v>44254350</v>
      </c>
      <c r="P118" s="43">
        <v>1.4451940335458316E-2</v>
      </c>
    </row>
    <row r="119" spans="1:16" ht="12.75" customHeight="1">
      <c r="A119" s="31">
        <v>109</v>
      </c>
      <c r="B119" s="32" t="s">
        <v>44</v>
      </c>
      <c r="C119" s="33" t="s">
        <v>141</v>
      </c>
      <c r="D119" s="34">
        <v>44525</v>
      </c>
      <c r="E119" s="40">
        <v>3911.45</v>
      </c>
      <c r="F119" s="40">
        <v>3899.1833333333329</v>
      </c>
      <c r="G119" s="41">
        <v>3874.2166666666658</v>
      </c>
      <c r="H119" s="41">
        <v>3836.9833333333327</v>
      </c>
      <c r="I119" s="41">
        <v>3812.0166666666655</v>
      </c>
      <c r="J119" s="41">
        <v>3936.4166666666661</v>
      </c>
      <c r="K119" s="41">
        <v>3961.3833333333332</v>
      </c>
      <c r="L119" s="41">
        <v>3998.6166666666663</v>
      </c>
      <c r="M119" s="31">
        <v>3924.15</v>
      </c>
      <c r="N119" s="31">
        <v>3861.95</v>
      </c>
      <c r="O119" s="42">
        <v>1770000</v>
      </c>
      <c r="P119" s="43">
        <v>-7.9865489701555284E-3</v>
      </c>
    </row>
    <row r="120" spans="1:16" ht="12.75" customHeight="1">
      <c r="A120" s="31">
        <v>110</v>
      </c>
      <c r="B120" s="32" t="s">
        <v>58</v>
      </c>
      <c r="C120" s="33" t="s">
        <v>142</v>
      </c>
      <c r="D120" s="34">
        <v>44525</v>
      </c>
      <c r="E120" s="40">
        <v>2100.25</v>
      </c>
      <c r="F120" s="40">
        <v>2106.0166666666669</v>
      </c>
      <c r="G120" s="41">
        <v>2081.0333333333338</v>
      </c>
      <c r="H120" s="41">
        <v>2061.8166666666671</v>
      </c>
      <c r="I120" s="41">
        <v>2036.8333333333339</v>
      </c>
      <c r="J120" s="41">
        <v>2125.2333333333336</v>
      </c>
      <c r="K120" s="41">
        <v>2150.2166666666662</v>
      </c>
      <c r="L120" s="41">
        <v>2169.4333333333334</v>
      </c>
      <c r="M120" s="31">
        <v>2131</v>
      </c>
      <c r="N120" s="31">
        <v>2086.8000000000002</v>
      </c>
      <c r="O120" s="42">
        <v>11035200</v>
      </c>
      <c r="P120" s="43">
        <v>1.3110058389335684E-2</v>
      </c>
    </row>
    <row r="121" spans="1:16" ht="12.75" customHeight="1">
      <c r="A121" s="31">
        <v>111</v>
      </c>
      <c r="B121" s="32" t="s">
        <v>63</v>
      </c>
      <c r="C121" s="33" t="s">
        <v>143</v>
      </c>
      <c r="D121" s="34">
        <v>44525</v>
      </c>
      <c r="E121" s="40">
        <v>87.15</v>
      </c>
      <c r="F121" s="40">
        <v>87.516666666666666</v>
      </c>
      <c r="G121" s="41">
        <v>86.333333333333329</v>
      </c>
      <c r="H121" s="41">
        <v>85.516666666666666</v>
      </c>
      <c r="I121" s="41">
        <v>84.333333333333329</v>
      </c>
      <c r="J121" s="41">
        <v>88.333333333333329</v>
      </c>
      <c r="K121" s="41">
        <v>89.516666666666666</v>
      </c>
      <c r="L121" s="41">
        <v>90.333333333333329</v>
      </c>
      <c r="M121" s="31">
        <v>88.7</v>
      </c>
      <c r="N121" s="31">
        <v>86.7</v>
      </c>
      <c r="O121" s="42">
        <v>71668644</v>
      </c>
      <c r="P121" s="43">
        <v>1.6968469038875521E-2</v>
      </c>
    </row>
    <row r="122" spans="1:16" ht="12.75" customHeight="1">
      <c r="A122" s="31">
        <v>112</v>
      </c>
      <c r="B122" s="32" t="s">
        <v>44</v>
      </c>
      <c r="C122" s="33" t="s">
        <v>144</v>
      </c>
      <c r="D122" s="34">
        <v>44525</v>
      </c>
      <c r="E122" s="40">
        <v>3653.4</v>
      </c>
      <c r="F122" s="40">
        <v>3655.5500000000006</v>
      </c>
      <c r="G122" s="41">
        <v>3616.1500000000015</v>
      </c>
      <c r="H122" s="41">
        <v>3578.900000000001</v>
      </c>
      <c r="I122" s="41">
        <v>3539.5000000000018</v>
      </c>
      <c r="J122" s="41">
        <v>3692.8000000000011</v>
      </c>
      <c r="K122" s="41">
        <v>3732.2</v>
      </c>
      <c r="L122" s="41">
        <v>3769.4500000000007</v>
      </c>
      <c r="M122" s="31">
        <v>3694.95</v>
      </c>
      <c r="N122" s="31">
        <v>3618.3</v>
      </c>
      <c r="O122" s="42">
        <v>564375</v>
      </c>
      <c r="P122" s="43">
        <v>8.0375083724045539E-3</v>
      </c>
    </row>
    <row r="123" spans="1:16" ht="12.75" customHeight="1">
      <c r="A123" s="31">
        <v>113</v>
      </c>
      <c r="B123" s="32" t="s">
        <v>47</v>
      </c>
      <c r="C123" s="33" t="s">
        <v>268</v>
      </c>
      <c r="D123" s="34">
        <v>44525</v>
      </c>
      <c r="E123" s="40">
        <v>492.35</v>
      </c>
      <c r="F123" s="40">
        <v>495.11666666666662</v>
      </c>
      <c r="G123" s="41">
        <v>488.83333333333326</v>
      </c>
      <c r="H123" s="41">
        <v>485.31666666666666</v>
      </c>
      <c r="I123" s="41">
        <v>479.0333333333333</v>
      </c>
      <c r="J123" s="41">
        <v>498.63333333333321</v>
      </c>
      <c r="K123" s="41">
        <v>504.91666666666663</v>
      </c>
      <c r="L123" s="41">
        <v>508.43333333333317</v>
      </c>
      <c r="M123" s="31">
        <v>501.4</v>
      </c>
      <c r="N123" s="31">
        <v>491.6</v>
      </c>
      <c r="O123" s="42">
        <v>2692800</v>
      </c>
      <c r="P123" s="43">
        <v>0.1118543292456336</v>
      </c>
    </row>
    <row r="124" spans="1:16" ht="12.75" customHeight="1">
      <c r="A124" s="31">
        <v>114</v>
      </c>
      <c r="B124" s="32" t="s">
        <v>63</v>
      </c>
      <c r="C124" s="33" t="s">
        <v>145</v>
      </c>
      <c r="D124" s="34">
        <v>44525</v>
      </c>
      <c r="E124" s="40">
        <v>435.95</v>
      </c>
      <c r="F124" s="40">
        <v>436.41666666666669</v>
      </c>
      <c r="G124" s="41">
        <v>432.48333333333335</v>
      </c>
      <c r="H124" s="41">
        <v>429.01666666666665</v>
      </c>
      <c r="I124" s="41">
        <v>425.08333333333331</v>
      </c>
      <c r="J124" s="41">
        <v>439.88333333333338</v>
      </c>
      <c r="K124" s="41">
        <v>443.81666666666666</v>
      </c>
      <c r="L124" s="41">
        <v>447.28333333333342</v>
      </c>
      <c r="M124" s="31">
        <v>440.35</v>
      </c>
      <c r="N124" s="31">
        <v>432.95</v>
      </c>
      <c r="O124" s="42">
        <v>13232000</v>
      </c>
      <c r="P124" s="43">
        <v>-1.5036474616644336E-2</v>
      </c>
    </row>
    <row r="125" spans="1:16" ht="12.75" customHeight="1">
      <c r="A125" s="31">
        <v>115</v>
      </c>
      <c r="B125" s="32" t="s">
        <v>70</v>
      </c>
      <c r="C125" s="33" t="s">
        <v>146</v>
      </c>
      <c r="D125" s="34">
        <v>44525</v>
      </c>
      <c r="E125" s="40">
        <v>1947.55</v>
      </c>
      <c r="F125" s="40">
        <v>1949.1333333333332</v>
      </c>
      <c r="G125" s="41">
        <v>1931.8166666666664</v>
      </c>
      <c r="H125" s="41">
        <v>1916.0833333333333</v>
      </c>
      <c r="I125" s="41">
        <v>1898.7666666666664</v>
      </c>
      <c r="J125" s="41">
        <v>1964.8666666666663</v>
      </c>
      <c r="K125" s="41">
        <v>1982.1833333333329</v>
      </c>
      <c r="L125" s="41">
        <v>1997.9166666666663</v>
      </c>
      <c r="M125" s="31">
        <v>1966.45</v>
      </c>
      <c r="N125" s="31">
        <v>1933.4</v>
      </c>
      <c r="O125" s="42">
        <v>9872175</v>
      </c>
      <c r="P125" s="43">
        <v>7.5704225352112679E-3</v>
      </c>
    </row>
    <row r="126" spans="1:16" ht="12.75" customHeight="1">
      <c r="A126" s="31">
        <v>116</v>
      </c>
      <c r="B126" s="32" t="s">
        <v>87</v>
      </c>
      <c r="C126" s="33" t="s">
        <v>147</v>
      </c>
      <c r="D126" s="34">
        <v>44525</v>
      </c>
      <c r="E126" s="40">
        <v>6878.8</v>
      </c>
      <c r="F126" s="40">
        <v>6887.2666666666664</v>
      </c>
      <c r="G126" s="41">
        <v>6802.5333333333328</v>
      </c>
      <c r="H126" s="41">
        <v>6726.2666666666664</v>
      </c>
      <c r="I126" s="41">
        <v>6641.5333333333328</v>
      </c>
      <c r="J126" s="41">
        <v>6963.5333333333328</v>
      </c>
      <c r="K126" s="41">
        <v>7048.2666666666664</v>
      </c>
      <c r="L126" s="41">
        <v>7124.5333333333328</v>
      </c>
      <c r="M126" s="31">
        <v>6972</v>
      </c>
      <c r="N126" s="31">
        <v>6811</v>
      </c>
      <c r="O126" s="42">
        <v>591900</v>
      </c>
      <c r="P126" s="43">
        <v>4.6129374337221633E-2</v>
      </c>
    </row>
    <row r="127" spans="1:16" ht="12.75" customHeight="1">
      <c r="A127" s="31">
        <v>117</v>
      </c>
      <c r="B127" s="32" t="s">
        <v>87</v>
      </c>
      <c r="C127" s="33" t="s">
        <v>148</v>
      </c>
      <c r="D127" s="34">
        <v>44525</v>
      </c>
      <c r="E127" s="40">
        <v>5120.1000000000004</v>
      </c>
      <c r="F127" s="40">
        <v>5123.416666666667</v>
      </c>
      <c r="G127" s="41">
        <v>5072.8833333333341</v>
      </c>
      <c r="H127" s="41">
        <v>5025.666666666667</v>
      </c>
      <c r="I127" s="41">
        <v>4975.1333333333341</v>
      </c>
      <c r="J127" s="41">
        <v>5170.6333333333341</v>
      </c>
      <c r="K127" s="41">
        <v>5221.166666666667</v>
      </c>
      <c r="L127" s="41">
        <v>5268.3833333333341</v>
      </c>
      <c r="M127" s="31">
        <v>5173.95</v>
      </c>
      <c r="N127" s="31">
        <v>5076.2</v>
      </c>
      <c r="O127" s="42">
        <v>578400</v>
      </c>
      <c r="P127" s="43">
        <v>3.0648610121168925E-2</v>
      </c>
    </row>
    <row r="128" spans="1:16" ht="12.75" customHeight="1">
      <c r="A128" s="31">
        <v>118</v>
      </c>
      <c r="B128" s="32" t="s">
        <v>47</v>
      </c>
      <c r="C128" s="33" t="s">
        <v>149</v>
      </c>
      <c r="D128" s="34">
        <v>44525</v>
      </c>
      <c r="E128" s="40">
        <v>942.2</v>
      </c>
      <c r="F128" s="40">
        <v>939.51666666666677</v>
      </c>
      <c r="G128" s="41">
        <v>934.03333333333353</v>
      </c>
      <c r="H128" s="41">
        <v>925.86666666666679</v>
      </c>
      <c r="I128" s="41">
        <v>920.38333333333355</v>
      </c>
      <c r="J128" s="41">
        <v>947.68333333333351</v>
      </c>
      <c r="K128" s="41">
        <v>953.16666666666686</v>
      </c>
      <c r="L128" s="41">
        <v>961.33333333333348</v>
      </c>
      <c r="M128" s="31">
        <v>945</v>
      </c>
      <c r="N128" s="31">
        <v>931.35</v>
      </c>
      <c r="O128" s="42">
        <v>8464300</v>
      </c>
      <c r="P128" s="43">
        <v>-1.229914699464392E-2</v>
      </c>
    </row>
    <row r="129" spans="1:16" ht="12.75" customHeight="1">
      <c r="A129" s="31">
        <v>119</v>
      </c>
      <c r="B129" s="32" t="s">
        <v>49</v>
      </c>
      <c r="C129" s="33" t="s">
        <v>150</v>
      </c>
      <c r="D129" s="34">
        <v>44525</v>
      </c>
      <c r="E129" s="40">
        <v>899</v>
      </c>
      <c r="F129" s="40">
        <v>891.56666666666661</v>
      </c>
      <c r="G129" s="41">
        <v>873.13333333333321</v>
      </c>
      <c r="H129" s="41">
        <v>847.26666666666665</v>
      </c>
      <c r="I129" s="41">
        <v>828.83333333333326</v>
      </c>
      <c r="J129" s="41">
        <v>917.43333333333317</v>
      </c>
      <c r="K129" s="41">
        <v>935.86666666666656</v>
      </c>
      <c r="L129" s="41">
        <v>961.73333333333312</v>
      </c>
      <c r="M129" s="31">
        <v>910</v>
      </c>
      <c r="N129" s="31">
        <v>865.7</v>
      </c>
      <c r="O129" s="42">
        <v>13827100</v>
      </c>
      <c r="P129" s="43">
        <v>0.20371724558196222</v>
      </c>
    </row>
    <row r="130" spans="1:16" ht="12.75" customHeight="1">
      <c r="A130" s="31">
        <v>120</v>
      </c>
      <c r="B130" s="32" t="s">
        <v>63</v>
      </c>
      <c r="C130" s="33" t="s">
        <v>151</v>
      </c>
      <c r="D130" s="34">
        <v>44525</v>
      </c>
      <c r="E130" s="40">
        <v>203.6</v>
      </c>
      <c r="F130" s="40">
        <v>203.63333333333333</v>
      </c>
      <c r="G130" s="41">
        <v>200.06666666666666</v>
      </c>
      <c r="H130" s="41">
        <v>196.53333333333333</v>
      </c>
      <c r="I130" s="41">
        <v>192.96666666666667</v>
      </c>
      <c r="J130" s="41">
        <v>207.16666666666666</v>
      </c>
      <c r="K130" s="41">
        <v>210.73333333333332</v>
      </c>
      <c r="L130" s="41">
        <v>214.26666666666665</v>
      </c>
      <c r="M130" s="31">
        <v>207.2</v>
      </c>
      <c r="N130" s="31">
        <v>200.1</v>
      </c>
      <c r="O130" s="42">
        <v>22280000</v>
      </c>
      <c r="P130" s="43">
        <v>-7.6607874576875108E-3</v>
      </c>
    </row>
    <row r="131" spans="1:16" ht="12.75" customHeight="1">
      <c r="A131" s="31">
        <v>121</v>
      </c>
      <c r="B131" s="32" t="s">
        <v>63</v>
      </c>
      <c r="C131" s="33" t="s">
        <v>152</v>
      </c>
      <c r="D131" s="34">
        <v>44525</v>
      </c>
      <c r="E131" s="40">
        <v>222.3</v>
      </c>
      <c r="F131" s="40">
        <v>221.03333333333333</v>
      </c>
      <c r="G131" s="41">
        <v>217.86666666666667</v>
      </c>
      <c r="H131" s="41">
        <v>213.43333333333334</v>
      </c>
      <c r="I131" s="41">
        <v>210.26666666666668</v>
      </c>
      <c r="J131" s="41">
        <v>225.46666666666667</v>
      </c>
      <c r="K131" s="41">
        <v>228.63333333333335</v>
      </c>
      <c r="L131" s="41">
        <v>233.06666666666666</v>
      </c>
      <c r="M131" s="31">
        <v>224.2</v>
      </c>
      <c r="N131" s="31">
        <v>216.6</v>
      </c>
      <c r="O131" s="42">
        <v>22716000</v>
      </c>
      <c r="P131" s="43">
        <v>-1.4960322622609601E-2</v>
      </c>
    </row>
    <row r="132" spans="1:16" ht="12.75" customHeight="1">
      <c r="A132" s="31">
        <v>122</v>
      </c>
      <c r="B132" s="32" t="s">
        <v>56</v>
      </c>
      <c r="C132" s="33" t="s">
        <v>153</v>
      </c>
      <c r="D132" s="34">
        <v>44525</v>
      </c>
      <c r="E132" s="40">
        <v>565.1</v>
      </c>
      <c r="F132" s="40">
        <v>562.75</v>
      </c>
      <c r="G132" s="41">
        <v>558</v>
      </c>
      <c r="H132" s="41">
        <v>550.9</v>
      </c>
      <c r="I132" s="41">
        <v>546.15</v>
      </c>
      <c r="J132" s="41">
        <v>569.85</v>
      </c>
      <c r="K132" s="41">
        <v>574.6</v>
      </c>
      <c r="L132" s="41">
        <v>581.70000000000005</v>
      </c>
      <c r="M132" s="31">
        <v>567.5</v>
      </c>
      <c r="N132" s="31">
        <v>555.65</v>
      </c>
      <c r="O132" s="42">
        <v>7035000</v>
      </c>
      <c r="P132" s="43">
        <v>1.9940179461615153E-3</v>
      </c>
    </row>
    <row r="133" spans="1:16" ht="12.75" customHeight="1">
      <c r="A133" s="31">
        <v>123</v>
      </c>
      <c r="B133" s="32" t="s">
        <v>49</v>
      </c>
      <c r="C133" s="33" t="s">
        <v>154</v>
      </c>
      <c r="D133" s="34">
        <v>44525</v>
      </c>
      <c r="E133" s="40">
        <v>7616.75</v>
      </c>
      <c r="F133" s="40">
        <v>7658.5666666666666</v>
      </c>
      <c r="G133" s="41">
        <v>7533.6333333333332</v>
      </c>
      <c r="H133" s="41">
        <v>7450.5166666666664</v>
      </c>
      <c r="I133" s="41">
        <v>7325.583333333333</v>
      </c>
      <c r="J133" s="41">
        <v>7741.6833333333334</v>
      </c>
      <c r="K133" s="41">
        <v>7866.6166666666659</v>
      </c>
      <c r="L133" s="41">
        <v>7949.7333333333336</v>
      </c>
      <c r="M133" s="31">
        <v>7783.5</v>
      </c>
      <c r="N133" s="31">
        <v>7575.45</v>
      </c>
      <c r="O133" s="42">
        <v>2356200</v>
      </c>
      <c r="P133" s="43">
        <v>4.2981718383427028E-2</v>
      </c>
    </row>
    <row r="134" spans="1:16" ht="12.75" customHeight="1">
      <c r="A134" s="31">
        <v>124</v>
      </c>
      <c r="B134" s="32" t="s">
        <v>56</v>
      </c>
      <c r="C134" s="33" t="s">
        <v>155</v>
      </c>
      <c r="D134" s="34">
        <v>44525</v>
      </c>
      <c r="E134" s="40">
        <v>1006.6</v>
      </c>
      <c r="F134" s="40">
        <v>1008.3666666666667</v>
      </c>
      <c r="G134" s="41">
        <v>994.73333333333335</v>
      </c>
      <c r="H134" s="41">
        <v>982.86666666666667</v>
      </c>
      <c r="I134" s="41">
        <v>969.23333333333335</v>
      </c>
      <c r="J134" s="41">
        <v>1020.2333333333333</v>
      </c>
      <c r="K134" s="41">
        <v>1033.8666666666668</v>
      </c>
      <c r="L134" s="41">
        <v>1045.7333333333333</v>
      </c>
      <c r="M134" s="31">
        <v>1022</v>
      </c>
      <c r="N134" s="31">
        <v>996.5</v>
      </c>
      <c r="O134" s="42">
        <v>17421250</v>
      </c>
      <c r="P134" s="43">
        <v>-3.2018335879983331E-2</v>
      </c>
    </row>
    <row r="135" spans="1:16" ht="12.75" customHeight="1">
      <c r="A135" s="31">
        <v>125</v>
      </c>
      <c r="B135" s="32" t="s">
        <v>44</v>
      </c>
      <c r="C135" s="33" t="s">
        <v>459</v>
      </c>
      <c r="D135" s="34">
        <v>44525</v>
      </c>
      <c r="E135" s="40">
        <v>1845.35</v>
      </c>
      <c r="F135" s="40">
        <v>1837.3333333333333</v>
      </c>
      <c r="G135" s="41">
        <v>1825.6666666666665</v>
      </c>
      <c r="H135" s="41">
        <v>1805.9833333333333</v>
      </c>
      <c r="I135" s="41">
        <v>1794.3166666666666</v>
      </c>
      <c r="J135" s="41">
        <v>1857.0166666666664</v>
      </c>
      <c r="K135" s="41">
        <v>1868.6833333333329</v>
      </c>
      <c r="L135" s="41">
        <v>1888.3666666666663</v>
      </c>
      <c r="M135" s="31">
        <v>1849</v>
      </c>
      <c r="N135" s="31">
        <v>1817.65</v>
      </c>
      <c r="O135" s="42">
        <v>1410150</v>
      </c>
      <c r="P135" s="43">
        <v>-1.5395894428152493E-2</v>
      </c>
    </row>
    <row r="136" spans="1:16" ht="12.75" customHeight="1">
      <c r="A136" s="31">
        <v>126</v>
      </c>
      <c r="B136" s="32" t="s">
        <v>47</v>
      </c>
      <c r="C136" s="33" t="s">
        <v>156</v>
      </c>
      <c r="D136" s="34">
        <v>44525</v>
      </c>
      <c r="E136" s="40">
        <v>3059.05</v>
      </c>
      <c r="F136" s="40">
        <v>3031.9833333333336</v>
      </c>
      <c r="G136" s="41">
        <v>2986.0166666666673</v>
      </c>
      <c r="H136" s="41">
        <v>2912.9833333333336</v>
      </c>
      <c r="I136" s="41">
        <v>2867.0166666666673</v>
      </c>
      <c r="J136" s="41">
        <v>3105.0166666666673</v>
      </c>
      <c r="K136" s="41">
        <v>3150.9833333333336</v>
      </c>
      <c r="L136" s="41">
        <v>3224.0166666666673</v>
      </c>
      <c r="M136" s="31">
        <v>3077.95</v>
      </c>
      <c r="N136" s="31">
        <v>2958.95</v>
      </c>
      <c r="O136" s="42">
        <v>781800</v>
      </c>
      <c r="P136" s="43">
        <v>4.6586345381526104E-2</v>
      </c>
    </row>
    <row r="137" spans="1:16" ht="12.75" customHeight="1">
      <c r="A137" s="31">
        <v>127</v>
      </c>
      <c r="B137" s="32" t="s">
        <v>63</v>
      </c>
      <c r="C137" s="33" t="s">
        <v>157</v>
      </c>
      <c r="D137" s="34">
        <v>44525</v>
      </c>
      <c r="E137" s="40">
        <v>1002.15</v>
      </c>
      <c r="F137" s="40">
        <v>1004.0500000000001</v>
      </c>
      <c r="G137" s="41">
        <v>993.10000000000014</v>
      </c>
      <c r="H137" s="41">
        <v>984.05000000000007</v>
      </c>
      <c r="I137" s="41">
        <v>973.10000000000014</v>
      </c>
      <c r="J137" s="41">
        <v>1013.1000000000001</v>
      </c>
      <c r="K137" s="41">
        <v>1024.0500000000002</v>
      </c>
      <c r="L137" s="41">
        <v>1033.1000000000001</v>
      </c>
      <c r="M137" s="31">
        <v>1015</v>
      </c>
      <c r="N137" s="31">
        <v>995</v>
      </c>
      <c r="O137" s="42">
        <v>2179450</v>
      </c>
      <c r="P137" s="43">
        <v>-4.5545118132650157E-2</v>
      </c>
    </row>
    <row r="138" spans="1:16" ht="12.75" customHeight="1">
      <c r="A138" s="31">
        <v>128</v>
      </c>
      <c r="B138" s="32" t="s">
        <v>79</v>
      </c>
      <c r="C138" s="33" t="s">
        <v>158</v>
      </c>
      <c r="D138" s="34">
        <v>44525</v>
      </c>
      <c r="E138" s="40">
        <v>1025.45</v>
      </c>
      <c r="F138" s="40">
        <v>1021.9833333333335</v>
      </c>
      <c r="G138" s="41">
        <v>1016.0666666666668</v>
      </c>
      <c r="H138" s="41">
        <v>1006.6833333333334</v>
      </c>
      <c r="I138" s="41">
        <v>1000.7666666666668</v>
      </c>
      <c r="J138" s="41">
        <v>1031.3666666666668</v>
      </c>
      <c r="K138" s="41">
        <v>1037.2833333333338</v>
      </c>
      <c r="L138" s="41">
        <v>1046.666666666667</v>
      </c>
      <c r="M138" s="31">
        <v>1027.9000000000001</v>
      </c>
      <c r="N138" s="31">
        <v>1012.6</v>
      </c>
      <c r="O138" s="42">
        <v>3822600</v>
      </c>
      <c r="P138" s="43">
        <v>2.5177025963808025E-3</v>
      </c>
    </row>
    <row r="139" spans="1:16" ht="12.75" customHeight="1">
      <c r="A139" s="31">
        <v>129</v>
      </c>
      <c r="B139" s="32" t="s">
        <v>87</v>
      </c>
      <c r="C139" s="33" t="s">
        <v>159</v>
      </c>
      <c r="D139" s="34">
        <v>44525</v>
      </c>
      <c r="E139" s="40">
        <v>4840.6000000000004</v>
      </c>
      <c r="F139" s="40">
        <v>4874.75</v>
      </c>
      <c r="G139" s="41">
        <v>4775.55</v>
      </c>
      <c r="H139" s="41">
        <v>4710.5</v>
      </c>
      <c r="I139" s="41">
        <v>4611.3</v>
      </c>
      <c r="J139" s="41">
        <v>4939.8</v>
      </c>
      <c r="K139" s="41">
        <v>5039.0000000000009</v>
      </c>
      <c r="L139" s="41">
        <v>5104.05</v>
      </c>
      <c r="M139" s="31">
        <v>4973.95</v>
      </c>
      <c r="N139" s="31">
        <v>4809.7</v>
      </c>
      <c r="O139" s="42">
        <v>2056600</v>
      </c>
      <c r="P139" s="43">
        <v>3.1187324508624149E-2</v>
      </c>
    </row>
    <row r="140" spans="1:16" ht="12.75" customHeight="1">
      <c r="A140" s="31">
        <v>130</v>
      </c>
      <c r="B140" s="32" t="s">
        <v>49</v>
      </c>
      <c r="C140" s="33" t="s">
        <v>160</v>
      </c>
      <c r="D140" s="34">
        <v>44525</v>
      </c>
      <c r="E140" s="40">
        <v>239.6</v>
      </c>
      <c r="F140" s="40">
        <v>239.30000000000004</v>
      </c>
      <c r="G140" s="41">
        <v>237.35000000000008</v>
      </c>
      <c r="H140" s="41">
        <v>235.10000000000005</v>
      </c>
      <c r="I140" s="41">
        <v>233.15000000000009</v>
      </c>
      <c r="J140" s="41">
        <v>241.55000000000007</v>
      </c>
      <c r="K140" s="41">
        <v>243.50000000000006</v>
      </c>
      <c r="L140" s="41">
        <v>245.75000000000006</v>
      </c>
      <c r="M140" s="31">
        <v>241.25</v>
      </c>
      <c r="N140" s="31">
        <v>237.05</v>
      </c>
      <c r="O140" s="42">
        <v>29690500</v>
      </c>
      <c r="P140" s="43">
        <v>-4.4595704729491845E-3</v>
      </c>
    </row>
    <row r="141" spans="1:16" ht="12.75" customHeight="1">
      <c r="A141" s="31">
        <v>131</v>
      </c>
      <c r="B141" s="32" t="s">
        <v>87</v>
      </c>
      <c r="C141" s="33" t="s">
        <v>161</v>
      </c>
      <c r="D141" s="34">
        <v>44525</v>
      </c>
      <c r="E141" s="40">
        <v>3391.15</v>
      </c>
      <c r="F141" s="40">
        <v>3416.2000000000003</v>
      </c>
      <c r="G141" s="41">
        <v>3355.5000000000005</v>
      </c>
      <c r="H141" s="41">
        <v>3319.8500000000004</v>
      </c>
      <c r="I141" s="41">
        <v>3259.1500000000005</v>
      </c>
      <c r="J141" s="41">
        <v>3451.8500000000004</v>
      </c>
      <c r="K141" s="41">
        <v>3512.55</v>
      </c>
      <c r="L141" s="41">
        <v>3548.2000000000003</v>
      </c>
      <c r="M141" s="31">
        <v>3476.9</v>
      </c>
      <c r="N141" s="31">
        <v>3380.55</v>
      </c>
      <c r="O141" s="42">
        <v>1484125</v>
      </c>
      <c r="P141" s="43">
        <v>5.927591313812608E-2</v>
      </c>
    </row>
    <row r="142" spans="1:16" ht="12.75" customHeight="1">
      <c r="A142" s="31">
        <v>132</v>
      </c>
      <c r="B142" s="32" t="s">
        <v>49</v>
      </c>
      <c r="C142" s="33" t="s">
        <v>162</v>
      </c>
      <c r="D142" s="34">
        <v>44525</v>
      </c>
      <c r="E142" s="40">
        <v>78623.5</v>
      </c>
      <c r="F142" s="40">
        <v>79168.849999999991</v>
      </c>
      <c r="G142" s="41">
        <v>77601.049999999988</v>
      </c>
      <c r="H142" s="41">
        <v>76578.599999999991</v>
      </c>
      <c r="I142" s="41">
        <v>75010.799999999988</v>
      </c>
      <c r="J142" s="41">
        <v>80191.299999999988</v>
      </c>
      <c r="K142" s="41">
        <v>81759.100000000006</v>
      </c>
      <c r="L142" s="41">
        <v>82781.549999999988</v>
      </c>
      <c r="M142" s="31">
        <v>80736.649999999994</v>
      </c>
      <c r="N142" s="31">
        <v>78146.399999999994</v>
      </c>
      <c r="O142" s="42">
        <v>64490</v>
      </c>
      <c r="P142" s="43">
        <v>7.5191730576858948E-2</v>
      </c>
    </row>
    <row r="143" spans="1:16" ht="12.75" customHeight="1">
      <c r="A143" s="31">
        <v>133</v>
      </c>
      <c r="B143" s="32" t="s">
        <v>63</v>
      </c>
      <c r="C143" s="33" t="s">
        <v>163</v>
      </c>
      <c r="D143" s="34">
        <v>44525</v>
      </c>
      <c r="E143" s="40">
        <v>1637.1</v>
      </c>
      <c r="F143" s="40">
        <v>1646.9833333333333</v>
      </c>
      <c r="G143" s="41">
        <v>1615.1666666666667</v>
      </c>
      <c r="H143" s="41">
        <v>1593.2333333333333</v>
      </c>
      <c r="I143" s="41">
        <v>1561.4166666666667</v>
      </c>
      <c r="J143" s="41">
        <v>1668.9166666666667</v>
      </c>
      <c r="K143" s="41">
        <v>1700.7333333333333</v>
      </c>
      <c r="L143" s="41">
        <v>1722.6666666666667</v>
      </c>
      <c r="M143" s="31">
        <v>1678.8</v>
      </c>
      <c r="N143" s="31">
        <v>1625.05</v>
      </c>
      <c r="O143" s="42">
        <v>3738375</v>
      </c>
      <c r="P143" s="43">
        <v>-3.6811594202898548E-2</v>
      </c>
    </row>
    <row r="144" spans="1:16" ht="12.75" customHeight="1">
      <c r="A144" s="31">
        <v>134</v>
      </c>
      <c r="B144" s="32" t="s">
        <v>44</v>
      </c>
      <c r="C144" s="33" t="s">
        <v>164</v>
      </c>
      <c r="D144" s="34">
        <v>44525</v>
      </c>
      <c r="E144" s="40">
        <v>431.55</v>
      </c>
      <c r="F144" s="40">
        <v>431.75</v>
      </c>
      <c r="G144" s="41">
        <v>426.8</v>
      </c>
      <c r="H144" s="41">
        <v>422.05</v>
      </c>
      <c r="I144" s="41">
        <v>417.1</v>
      </c>
      <c r="J144" s="41">
        <v>436.5</v>
      </c>
      <c r="K144" s="41">
        <v>441.45000000000005</v>
      </c>
      <c r="L144" s="41">
        <v>446.2</v>
      </c>
      <c r="M144" s="31">
        <v>436.7</v>
      </c>
      <c r="N144" s="31">
        <v>427</v>
      </c>
      <c r="O144" s="42">
        <v>3156800</v>
      </c>
      <c r="P144" s="43">
        <v>-1.0126582278481013E-3</v>
      </c>
    </row>
    <row r="145" spans="1:16" ht="12.75" customHeight="1">
      <c r="A145" s="31">
        <v>135</v>
      </c>
      <c r="B145" s="32" t="s">
        <v>120</v>
      </c>
      <c r="C145" s="33" t="s">
        <v>165</v>
      </c>
      <c r="D145" s="34">
        <v>44525</v>
      </c>
      <c r="E145" s="40">
        <v>101.55</v>
      </c>
      <c r="F145" s="40">
        <v>101.56666666666666</v>
      </c>
      <c r="G145" s="41">
        <v>99.833333333333329</v>
      </c>
      <c r="H145" s="41">
        <v>98.11666666666666</v>
      </c>
      <c r="I145" s="41">
        <v>96.383333333333326</v>
      </c>
      <c r="J145" s="41">
        <v>103.28333333333333</v>
      </c>
      <c r="K145" s="41">
        <v>105.01666666666668</v>
      </c>
      <c r="L145" s="41">
        <v>106.73333333333333</v>
      </c>
      <c r="M145" s="31">
        <v>103.3</v>
      </c>
      <c r="N145" s="31">
        <v>99.85</v>
      </c>
      <c r="O145" s="42">
        <v>99909000</v>
      </c>
      <c r="P145" s="43">
        <v>5.1059644102655816E-2</v>
      </c>
    </row>
    <row r="146" spans="1:16" ht="12.75" customHeight="1">
      <c r="A146" s="31">
        <v>136</v>
      </c>
      <c r="B146" s="32" t="s">
        <v>44</v>
      </c>
      <c r="C146" s="33" t="s">
        <v>166</v>
      </c>
      <c r="D146" s="34">
        <v>44525</v>
      </c>
      <c r="E146" s="40">
        <v>6233.05</v>
      </c>
      <c r="F146" s="40">
        <v>6207.3499999999995</v>
      </c>
      <c r="G146" s="41">
        <v>6165.6999999999989</v>
      </c>
      <c r="H146" s="41">
        <v>6098.3499999999995</v>
      </c>
      <c r="I146" s="41">
        <v>6056.6999999999989</v>
      </c>
      <c r="J146" s="41">
        <v>6274.6999999999989</v>
      </c>
      <c r="K146" s="41">
        <v>6316.3499999999985</v>
      </c>
      <c r="L146" s="41">
        <v>6383.6999999999989</v>
      </c>
      <c r="M146" s="31">
        <v>6249</v>
      </c>
      <c r="N146" s="31">
        <v>6140</v>
      </c>
      <c r="O146" s="42">
        <v>991125</v>
      </c>
      <c r="P146" s="43">
        <v>5.2568697729988054E-2</v>
      </c>
    </row>
    <row r="147" spans="1:16" ht="12.75" customHeight="1">
      <c r="A147" s="31">
        <v>137</v>
      </c>
      <c r="B147" s="32" t="s">
        <v>38</v>
      </c>
      <c r="C147" s="33" t="s">
        <v>167</v>
      </c>
      <c r="D147" s="34">
        <v>44525</v>
      </c>
      <c r="E147" s="40">
        <v>3509.3</v>
      </c>
      <c r="F147" s="40">
        <v>3496.7000000000003</v>
      </c>
      <c r="G147" s="41">
        <v>3454.6000000000004</v>
      </c>
      <c r="H147" s="41">
        <v>3399.9</v>
      </c>
      <c r="I147" s="41">
        <v>3357.8</v>
      </c>
      <c r="J147" s="41">
        <v>3551.4000000000005</v>
      </c>
      <c r="K147" s="41">
        <v>3593.5</v>
      </c>
      <c r="L147" s="41">
        <v>3648.2000000000007</v>
      </c>
      <c r="M147" s="31">
        <v>3538.8</v>
      </c>
      <c r="N147" s="31">
        <v>3442</v>
      </c>
      <c r="O147" s="42">
        <v>650250</v>
      </c>
      <c r="P147" s="43">
        <v>-2.0670958996950185E-2</v>
      </c>
    </row>
    <row r="148" spans="1:16" ht="12.75" customHeight="1">
      <c r="A148" s="31">
        <v>138</v>
      </c>
      <c r="B148" s="32" t="s">
        <v>56</v>
      </c>
      <c r="C148" s="33" t="s">
        <v>168</v>
      </c>
      <c r="D148" s="34">
        <v>44525</v>
      </c>
      <c r="E148" s="40">
        <v>18962.8</v>
      </c>
      <c r="F148" s="40">
        <v>18957.733333333334</v>
      </c>
      <c r="G148" s="41">
        <v>18839.166666666668</v>
      </c>
      <c r="H148" s="41">
        <v>18715.533333333333</v>
      </c>
      <c r="I148" s="41">
        <v>18596.966666666667</v>
      </c>
      <c r="J148" s="41">
        <v>19081.366666666669</v>
      </c>
      <c r="K148" s="41">
        <v>19199.933333333334</v>
      </c>
      <c r="L148" s="41">
        <v>19323.566666666669</v>
      </c>
      <c r="M148" s="31">
        <v>19076.3</v>
      </c>
      <c r="N148" s="31">
        <v>18834.099999999999</v>
      </c>
      <c r="O148" s="42">
        <v>263100</v>
      </c>
      <c r="P148" s="43">
        <v>-5.6689342403628117E-3</v>
      </c>
    </row>
    <row r="149" spans="1:16" ht="12.75" customHeight="1">
      <c r="A149" s="31">
        <v>139</v>
      </c>
      <c r="B149" s="32" t="s">
        <v>120</v>
      </c>
      <c r="C149" s="33" t="s">
        <v>169</v>
      </c>
      <c r="D149" s="34">
        <v>44525</v>
      </c>
      <c r="E149" s="40">
        <v>148.4</v>
      </c>
      <c r="F149" s="40">
        <v>147.61666666666667</v>
      </c>
      <c r="G149" s="41">
        <v>146.03333333333336</v>
      </c>
      <c r="H149" s="41">
        <v>143.66666666666669</v>
      </c>
      <c r="I149" s="41">
        <v>142.08333333333337</v>
      </c>
      <c r="J149" s="41">
        <v>149.98333333333335</v>
      </c>
      <c r="K149" s="41">
        <v>151.56666666666666</v>
      </c>
      <c r="L149" s="41">
        <v>153.93333333333334</v>
      </c>
      <c r="M149" s="31">
        <v>149.19999999999999</v>
      </c>
      <c r="N149" s="31">
        <v>145.25</v>
      </c>
      <c r="O149" s="42">
        <v>92895500</v>
      </c>
      <c r="P149" s="43">
        <v>-3.3067356768025306E-3</v>
      </c>
    </row>
    <row r="150" spans="1:16" ht="12.75" customHeight="1">
      <c r="A150" s="31">
        <v>140</v>
      </c>
      <c r="B150" s="32" t="s">
        <v>170</v>
      </c>
      <c r="C150" s="33" t="s">
        <v>171</v>
      </c>
      <c r="D150" s="34">
        <v>44525</v>
      </c>
      <c r="E150" s="40">
        <v>139.15</v>
      </c>
      <c r="F150" s="40">
        <v>139.9</v>
      </c>
      <c r="G150" s="41">
        <v>138.15</v>
      </c>
      <c r="H150" s="41">
        <v>137.15</v>
      </c>
      <c r="I150" s="41">
        <v>135.4</v>
      </c>
      <c r="J150" s="41">
        <v>140.9</v>
      </c>
      <c r="K150" s="41">
        <v>142.65</v>
      </c>
      <c r="L150" s="41">
        <v>143.65</v>
      </c>
      <c r="M150" s="31">
        <v>141.65</v>
      </c>
      <c r="N150" s="31">
        <v>138.9</v>
      </c>
      <c r="O150" s="42">
        <v>47862900</v>
      </c>
      <c r="P150" s="43">
        <v>2.0291616038882139E-2</v>
      </c>
    </row>
    <row r="151" spans="1:16" ht="12.75" customHeight="1">
      <c r="A151" s="31">
        <v>141</v>
      </c>
      <c r="B151" s="32" t="s">
        <v>97</v>
      </c>
      <c r="C151" s="33" t="s">
        <v>270</v>
      </c>
      <c r="D151" s="34">
        <v>44525</v>
      </c>
      <c r="E151" s="40">
        <v>1019.2</v>
      </c>
      <c r="F151" s="40">
        <v>1017.5333333333334</v>
      </c>
      <c r="G151" s="41">
        <v>998.16666666666674</v>
      </c>
      <c r="H151" s="41">
        <v>977.13333333333333</v>
      </c>
      <c r="I151" s="41">
        <v>957.76666666666665</v>
      </c>
      <c r="J151" s="41">
        <v>1038.5666666666668</v>
      </c>
      <c r="K151" s="41">
        <v>1057.9333333333334</v>
      </c>
      <c r="L151" s="41">
        <v>1078.9666666666669</v>
      </c>
      <c r="M151" s="31">
        <v>1036.9000000000001</v>
      </c>
      <c r="N151" s="31">
        <v>996.5</v>
      </c>
      <c r="O151" s="42">
        <v>2300200</v>
      </c>
      <c r="P151" s="43">
        <v>6.7923301917452064E-2</v>
      </c>
    </row>
    <row r="152" spans="1:16" ht="12.75" customHeight="1">
      <c r="A152" s="31">
        <v>142</v>
      </c>
      <c r="B152" s="32" t="s">
        <v>87</v>
      </c>
      <c r="C152" s="33" t="s">
        <v>470</v>
      </c>
      <c r="D152" s="34">
        <v>44525</v>
      </c>
      <c r="E152" s="40">
        <v>4459.55</v>
      </c>
      <c r="F152" s="40">
        <v>4470.666666666667</v>
      </c>
      <c r="G152" s="41">
        <v>4436.8833333333341</v>
      </c>
      <c r="H152" s="41">
        <v>4414.2166666666672</v>
      </c>
      <c r="I152" s="41">
        <v>4380.4333333333343</v>
      </c>
      <c r="J152" s="41">
        <v>4493.3333333333339</v>
      </c>
      <c r="K152" s="41">
        <v>4527.1166666666668</v>
      </c>
      <c r="L152" s="41">
        <v>4549.7833333333338</v>
      </c>
      <c r="M152" s="31">
        <v>4504.45</v>
      </c>
      <c r="N152" s="31">
        <v>4448</v>
      </c>
      <c r="O152" s="42">
        <v>786375</v>
      </c>
      <c r="P152" s="43">
        <v>1.5898251192368839E-4</v>
      </c>
    </row>
    <row r="153" spans="1:16" ht="12.75" customHeight="1">
      <c r="A153" s="31">
        <v>143</v>
      </c>
      <c r="B153" s="32" t="s">
        <v>79</v>
      </c>
      <c r="C153" s="33" t="s">
        <v>172</v>
      </c>
      <c r="D153" s="34">
        <v>44525</v>
      </c>
      <c r="E153" s="40">
        <v>154.15</v>
      </c>
      <c r="F153" s="40">
        <v>154.46666666666667</v>
      </c>
      <c r="G153" s="41">
        <v>152.63333333333333</v>
      </c>
      <c r="H153" s="41">
        <v>151.11666666666665</v>
      </c>
      <c r="I153" s="41">
        <v>149.2833333333333</v>
      </c>
      <c r="J153" s="41">
        <v>155.98333333333335</v>
      </c>
      <c r="K153" s="41">
        <v>157.81666666666666</v>
      </c>
      <c r="L153" s="41">
        <v>159.33333333333337</v>
      </c>
      <c r="M153" s="31">
        <v>156.30000000000001</v>
      </c>
      <c r="N153" s="31">
        <v>152.94999999999999</v>
      </c>
      <c r="O153" s="42">
        <v>46777500</v>
      </c>
      <c r="P153" s="43">
        <v>-3.0636668262326472E-2</v>
      </c>
    </row>
    <row r="154" spans="1:16" ht="12.75" customHeight="1">
      <c r="A154" s="31">
        <v>144</v>
      </c>
      <c r="B154" s="32" t="s">
        <v>40</v>
      </c>
      <c r="C154" s="33" t="s">
        <v>173</v>
      </c>
      <c r="D154" s="34">
        <v>44525</v>
      </c>
      <c r="E154" s="40">
        <v>39775.949999999997</v>
      </c>
      <c r="F154" s="40">
        <v>39714.883333333331</v>
      </c>
      <c r="G154" s="41">
        <v>39418.766666666663</v>
      </c>
      <c r="H154" s="41">
        <v>39061.583333333328</v>
      </c>
      <c r="I154" s="41">
        <v>38765.46666666666</v>
      </c>
      <c r="J154" s="41">
        <v>40072.066666666666</v>
      </c>
      <c r="K154" s="41">
        <v>40368.183333333334</v>
      </c>
      <c r="L154" s="41">
        <v>40725.366666666669</v>
      </c>
      <c r="M154" s="31">
        <v>40011</v>
      </c>
      <c r="N154" s="31">
        <v>39357.699999999997</v>
      </c>
      <c r="O154" s="42">
        <v>99240</v>
      </c>
      <c r="P154" s="43">
        <v>-2.8487518355359766E-2</v>
      </c>
    </row>
    <row r="155" spans="1:16" ht="12.75" customHeight="1">
      <c r="A155" s="31">
        <v>145</v>
      </c>
      <c r="B155" s="331" t="s">
        <v>47</v>
      </c>
      <c r="C155" s="33" t="s">
        <v>174</v>
      </c>
      <c r="D155" s="34">
        <v>44525</v>
      </c>
      <c r="E155" s="40">
        <v>2784</v>
      </c>
      <c r="F155" s="40">
        <v>2780.4666666666667</v>
      </c>
      <c r="G155" s="41">
        <v>2755.5333333333333</v>
      </c>
      <c r="H155" s="41">
        <v>2727.0666666666666</v>
      </c>
      <c r="I155" s="41">
        <v>2702.1333333333332</v>
      </c>
      <c r="J155" s="41">
        <v>2808.9333333333334</v>
      </c>
      <c r="K155" s="41">
        <v>2833.8666666666668</v>
      </c>
      <c r="L155" s="41">
        <v>2862.3333333333335</v>
      </c>
      <c r="M155" s="31">
        <v>2805.4</v>
      </c>
      <c r="N155" s="31">
        <v>2752</v>
      </c>
      <c r="O155" s="42">
        <v>3555200</v>
      </c>
      <c r="P155" s="43">
        <v>-1.5309619925356082E-2</v>
      </c>
    </row>
    <row r="156" spans="1:16" ht="12.75" customHeight="1">
      <c r="A156" s="31">
        <v>146</v>
      </c>
      <c r="B156" s="32" t="s">
        <v>87</v>
      </c>
      <c r="C156" s="33" t="s">
        <v>475</v>
      </c>
      <c r="D156" s="34">
        <v>44525</v>
      </c>
      <c r="E156" s="40">
        <v>4144.1000000000004</v>
      </c>
      <c r="F156" s="40">
        <v>4141.05</v>
      </c>
      <c r="G156" s="41">
        <v>4108.4000000000005</v>
      </c>
      <c r="H156" s="41">
        <v>4072.7000000000007</v>
      </c>
      <c r="I156" s="41">
        <v>4040.0500000000011</v>
      </c>
      <c r="J156" s="41">
        <v>4176.75</v>
      </c>
      <c r="K156" s="41">
        <v>4209.3999999999996</v>
      </c>
      <c r="L156" s="41">
        <v>4245.0999999999995</v>
      </c>
      <c r="M156" s="31">
        <v>4173.7</v>
      </c>
      <c r="N156" s="31">
        <v>4105.3500000000004</v>
      </c>
      <c r="O156" s="42">
        <v>331050</v>
      </c>
      <c r="P156" s="43">
        <v>4.7958214624881292E-2</v>
      </c>
    </row>
    <row r="157" spans="1:16" ht="12.75" customHeight="1">
      <c r="A157" s="31">
        <v>147</v>
      </c>
      <c r="B157" s="32" t="s">
        <v>79</v>
      </c>
      <c r="C157" s="33" t="s">
        <v>175</v>
      </c>
      <c r="D157" s="34">
        <v>44525</v>
      </c>
      <c r="E157" s="40">
        <v>229.6</v>
      </c>
      <c r="F157" s="40">
        <v>229.54999999999998</v>
      </c>
      <c r="G157" s="41">
        <v>228.29999999999995</v>
      </c>
      <c r="H157" s="41">
        <v>226.99999999999997</v>
      </c>
      <c r="I157" s="41">
        <v>225.74999999999994</v>
      </c>
      <c r="J157" s="41">
        <v>230.84999999999997</v>
      </c>
      <c r="K157" s="41">
        <v>232.10000000000002</v>
      </c>
      <c r="L157" s="41">
        <v>233.39999999999998</v>
      </c>
      <c r="M157" s="31">
        <v>230.8</v>
      </c>
      <c r="N157" s="31">
        <v>228.25</v>
      </c>
      <c r="O157" s="42">
        <v>18336000</v>
      </c>
      <c r="P157" s="43">
        <v>1.5113768476997176E-2</v>
      </c>
    </row>
    <row r="158" spans="1:16" ht="12.75" customHeight="1">
      <c r="A158" s="31">
        <v>148</v>
      </c>
      <c r="B158" s="32" t="s">
        <v>63</v>
      </c>
      <c r="C158" s="33" t="s">
        <v>176</v>
      </c>
      <c r="D158" s="34">
        <v>44525</v>
      </c>
      <c r="E158" s="40">
        <v>138.69999999999999</v>
      </c>
      <c r="F158" s="40">
        <v>139.1</v>
      </c>
      <c r="G158" s="41">
        <v>137.14999999999998</v>
      </c>
      <c r="H158" s="41">
        <v>135.6</v>
      </c>
      <c r="I158" s="41">
        <v>133.64999999999998</v>
      </c>
      <c r="J158" s="41">
        <v>140.64999999999998</v>
      </c>
      <c r="K158" s="41">
        <v>142.59999999999997</v>
      </c>
      <c r="L158" s="41">
        <v>144.14999999999998</v>
      </c>
      <c r="M158" s="31">
        <v>141.05000000000001</v>
      </c>
      <c r="N158" s="31">
        <v>137.55000000000001</v>
      </c>
      <c r="O158" s="42">
        <v>43691400</v>
      </c>
      <c r="P158" s="43">
        <v>0.1055851898336994</v>
      </c>
    </row>
    <row r="159" spans="1:16" ht="12.75" customHeight="1">
      <c r="A159" s="31">
        <v>149</v>
      </c>
      <c r="B159" s="32" t="s">
        <v>47</v>
      </c>
      <c r="C159" s="33" t="s">
        <v>177</v>
      </c>
      <c r="D159" s="34">
        <v>44525</v>
      </c>
      <c r="E159" s="40">
        <v>5266.65</v>
      </c>
      <c r="F159" s="40">
        <v>5250.3833333333332</v>
      </c>
      <c r="G159" s="41">
        <v>5211.7666666666664</v>
      </c>
      <c r="H159" s="41">
        <v>5156.8833333333332</v>
      </c>
      <c r="I159" s="41">
        <v>5118.2666666666664</v>
      </c>
      <c r="J159" s="41">
        <v>5305.2666666666664</v>
      </c>
      <c r="K159" s="41">
        <v>5343.8833333333332</v>
      </c>
      <c r="L159" s="41">
        <v>5398.7666666666664</v>
      </c>
      <c r="M159" s="31">
        <v>5289</v>
      </c>
      <c r="N159" s="31">
        <v>5195.5</v>
      </c>
      <c r="O159" s="42">
        <v>202875</v>
      </c>
      <c r="P159" s="43">
        <v>-4.9209138840070298E-2</v>
      </c>
    </row>
    <row r="160" spans="1:16" ht="12.75" customHeight="1">
      <c r="A160" s="31">
        <v>150</v>
      </c>
      <c r="B160" s="32" t="s">
        <v>56</v>
      </c>
      <c r="C160" s="33" t="s">
        <v>178</v>
      </c>
      <c r="D160" s="34">
        <v>44525</v>
      </c>
      <c r="E160" s="40">
        <v>2398.15</v>
      </c>
      <c r="F160" s="40">
        <v>2397.0666666666671</v>
      </c>
      <c r="G160" s="41">
        <v>2381.0833333333339</v>
      </c>
      <c r="H160" s="41">
        <v>2364.0166666666669</v>
      </c>
      <c r="I160" s="41">
        <v>2348.0333333333338</v>
      </c>
      <c r="J160" s="41">
        <v>2414.1333333333341</v>
      </c>
      <c r="K160" s="41">
        <v>2430.1166666666668</v>
      </c>
      <c r="L160" s="41">
        <v>2447.1833333333343</v>
      </c>
      <c r="M160" s="31">
        <v>2413.0500000000002</v>
      </c>
      <c r="N160" s="31">
        <v>2380</v>
      </c>
      <c r="O160" s="42">
        <v>2240250</v>
      </c>
      <c r="P160" s="43">
        <v>2.5872925014310245E-2</v>
      </c>
    </row>
    <row r="161" spans="1:16" ht="12.75" customHeight="1">
      <c r="A161" s="31">
        <v>151</v>
      </c>
      <c r="B161" s="32" t="s">
        <v>38</v>
      </c>
      <c r="C161" s="33" t="s">
        <v>179</v>
      </c>
      <c r="D161" s="34">
        <v>44525</v>
      </c>
      <c r="E161" s="40">
        <v>2800.55</v>
      </c>
      <c r="F161" s="40">
        <v>2787.5166666666664</v>
      </c>
      <c r="G161" s="41">
        <v>2767.0333333333328</v>
      </c>
      <c r="H161" s="41">
        <v>2733.5166666666664</v>
      </c>
      <c r="I161" s="41">
        <v>2713.0333333333328</v>
      </c>
      <c r="J161" s="41">
        <v>2821.0333333333328</v>
      </c>
      <c r="K161" s="41">
        <v>2841.5166666666664</v>
      </c>
      <c r="L161" s="41">
        <v>2875.0333333333328</v>
      </c>
      <c r="M161" s="31">
        <v>2808</v>
      </c>
      <c r="N161" s="31">
        <v>2754</v>
      </c>
      <c r="O161" s="42">
        <v>1511750</v>
      </c>
      <c r="P161" s="43">
        <v>-1.1562603237528907E-3</v>
      </c>
    </row>
    <row r="162" spans="1:16" ht="12.75" customHeight="1">
      <c r="A162" s="31">
        <v>152</v>
      </c>
      <c r="B162" s="32" t="s">
        <v>58</v>
      </c>
      <c r="C162" s="33" t="s">
        <v>180</v>
      </c>
      <c r="D162" s="34">
        <v>44525</v>
      </c>
      <c r="E162" s="40">
        <v>42.95</v>
      </c>
      <c r="F162" s="40">
        <v>42.983333333333341</v>
      </c>
      <c r="G162" s="41">
        <v>42.616666666666681</v>
      </c>
      <c r="H162" s="41">
        <v>42.283333333333339</v>
      </c>
      <c r="I162" s="41">
        <v>41.916666666666679</v>
      </c>
      <c r="J162" s="41">
        <v>43.316666666666684</v>
      </c>
      <c r="K162" s="41">
        <v>43.683333333333344</v>
      </c>
      <c r="L162" s="41">
        <v>44.016666666666687</v>
      </c>
      <c r="M162" s="31">
        <v>43.35</v>
      </c>
      <c r="N162" s="31">
        <v>42.65</v>
      </c>
      <c r="O162" s="42">
        <v>305536000</v>
      </c>
      <c r="P162" s="43">
        <v>-1.1389521640091117E-2</v>
      </c>
    </row>
    <row r="163" spans="1:16" ht="12.75" customHeight="1">
      <c r="A163" s="31">
        <v>153</v>
      </c>
      <c r="B163" s="32" t="s">
        <v>44</v>
      </c>
      <c r="C163" s="33" t="s">
        <v>272</v>
      </c>
      <c r="D163" s="34">
        <v>44525</v>
      </c>
      <c r="E163" s="40">
        <v>2484.4499999999998</v>
      </c>
      <c r="F163" s="40">
        <v>2449.7166666666667</v>
      </c>
      <c r="G163" s="41">
        <v>2409.4333333333334</v>
      </c>
      <c r="H163" s="41">
        <v>2334.4166666666665</v>
      </c>
      <c r="I163" s="41">
        <v>2294.1333333333332</v>
      </c>
      <c r="J163" s="41">
        <v>2524.7333333333336</v>
      </c>
      <c r="K163" s="41">
        <v>2565.0166666666673</v>
      </c>
      <c r="L163" s="41">
        <v>2640.0333333333338</v>
      </c>
      <c r="M163" s="31">
        <v>2490</v>
      </c>
      <c r="N163" s="31">
        <v>2374.6999999999998</v>
      </c>
      <c r="O163" s="42">
        <v>919200</v>
      </c>
      <c r="P163" s="43">
        <v>-2.6683608640406607E-2</v>
      </c>
    </row>
    <row r="164" spans="1:16" ht="12.75" customHeight="1">
      <c r="A164" s="31">
        <v>154</v>
      </c>
      <c r="B164" s="32" t="s">
        <v>170</v>
      </c>
      <c r="C164" s="33" t="s">
        <v>181</v>
      </c>
      <c r="D164" s="34">
        <v>44525</v>
      </c>
      <c r="E164" s="40">
        <v>187.65</v>
      </c>
      <c r="F164" s="40">
        <v>187.95000000000002</v>
      </c>
      <c r="G164" s="41">
        <v>186.00000000000003</v>
      </c>
      <c r="H164" s="41">
        <v>184.35000000000002</v>
      </c>
      <c r="I164" s="41">
        <v>182.40000000000003</v>
      </c>
      <c r="J164" s="41">
        <v>189.60000000000002</v>
      </c>
      <c r="K164" s="41">
        <v>191.55</v>
      </c>
      <c r="L164" s="41">
        <v>193.20000000000002</v>
      </c>
      <c r="M164" s="31">
        <v>189.9</v>
      </c>
      <c r="N164" s="31">
        <v>186.3</v>
      </c>
      <c r="O164" s="42">
        <v>23251880</v>
      </c>
      <c r="P164" s="43">
        <v>8.6468975828557185E-2</v>
      </c>
    </row>
    <row r="165" spans="1:16" ht="12.75" customHeight="1">
      <c r="A165" s="31">
        <v>155</v>
      </c>
      <c r="B165" s="32" t="s">
        <v>182</v>
      </c>
      <c r="C165" s="33" t="s">
        <v>183</v>
      </c>
      <c r="D165" s="34">
        <v>44525</v>
      </c>
      <c r="E165" s="40">
        <v>1802.55</v>
      </c>
      <c r="F165" s="40">
        <v>1809.5166666666667</v>
      </c>
      <c r="G165" s="41">
        <v>1790.0333333333333</v>
      </c>
      <c r="H165" s="41">
        <v>1777.5166666666667</v>
      </c>
      <c r="I165" s="41">
        <v>1758.0333333333333</v>
      </c>
      <c r="J165" s="41">
        <v>1822.0333333333333</v>
      </c>
      <c r="K165" s="41">
        <v>1841.5166666666664</v>
      </c>
      <c r="L165" s="41">
        <v>1854.0333333333333</v>
      </c>
      <c r="M165" s="31">
        <v>1829</v>
      </c>
      <c r="N165" s="31">
        <v>1797</v>
      </c>
      <c r="O165" s="42">
        <v>3107852</v>
      </c>
      <c r="P165" s="43">
        <v>2.4944203754759093E-3</v>
      </c>
    </row>
    <row r="166" spans="1:16" ht="12.75" customHeight="1">
      <c r="A166" s="31">
        <v>156</v>
      </c>
      <c r="B166" s="32" t="s">
        <v>42</v>
      </c>
      <c r="C166" s="33" t="s">
        <v>184</v>
      </c>
      <c r="D166" s="34">
        <v>44525</v>
      </c>
      <c r="E166" s="40">
        <v>1085.55</v>
      </c>
      <c r="F166" s="40">
        <v>1092.5666666666666</v>
      </c>
      <c r="G166" s="41">
        <v>1075.7333333333331</v>
      </c>
      <c r="H166" s="41">
        <v>1065.9166666666665</v>
      </c>
      <c r="I166" s="41">
        <v>1049.083333333333</v>
      </c>
      <c r="J166" s="41">
        <v>1102.3833333333332</v>
      </c>
      <c r="K166" s="41">
        <v>1119.2166666666667</v>
      </c>
      <c r="L166" s="41">
        <v>1129.0333333333333</v>
      </c>
      <c r="M166" s="31">
        <v>1109.4000000000001</v>
      </c>
      <c r="N166" s="31">
        <v>1082.75</v>
      </c>
      <c r="O166" s="42">
        <v>2741250</v>
      </c>
      <c r="P166" s="43">
        <v>4.2340012928248225E-2</v>
      </c>
    </row>
    <row r="167" spans="1:16" ht="12.75" customHeight="1">
      <c r="A167" s="31">
        <v>157</v>
      </c>
      <c r="B167" s="32" t="s">
        <v>58</v>
      </c>
      <c r="C167" s="33" t="s">
        <v>185</v>
      </c>
      <c r="D167" s="34">
        <v>44525</v>
      </c>
      <c r="E167" s="40">
        <v>218.5</v>
      </c>
      <c r="F167" s="40">
        <v>214.25</v>
      </c>
      <c r="G167" s="41">
        <v>207.9</v>
      </c>
      <c r="H167" s="41">
        <v>197.3</v>
      </c>
      <c r="I167" s="41">
        <v>190.95000000000002</v>
      </c>
      <c r="J167" s="41">
        <v>224.85</v>
      </c>
      <c r="K167" s="41">
        <v>231.20000000000002</v>
      </c>
      <c r="L167" s="41">
        <v>241.79999999999998</v>
      </c>
      <c r="M167" s="31">
        <v>220.6</v>
      </c>
      <c r="N167" s="31">
        <v>203.65</v>
      </c>
      <c r="O167" s="42">
        <v>31943500</v>
      </c>
      <c r="P167" s="43">
        <v>0.15910765021572135</v>
      </c>
    </row>
    <row r="168" spans="1:16" ht="12.75" customHeight="1">
      <c r="A168" s="31">
        <v>158</v>
      </c>
      <c r="B168" s="32" t="s">
        <v>170</v>
      </c>
      <c r="C168" s="33" t="s">
        <v>186</v>
      </c>
      <c r="D168" s="34">
        <v>44525</v>
      </c>
      <c r="E168" s="40">
        <v>151.05000000000001</v>
      </c>
      <c r="F168" s="40">
        <v>151.38333333333335</v>
      </c>
      <c r="G168" s="41">
        <v>149.6166666666667</v>
      </c>
      <c r="H168" s="41">
        <v>148.18333333333334</v>
      </c>
      <c r="I168" s="41">
        <v>146.41666666666669</v>
      </c>
      <c r="J168" s="41">
        <v>152.81666666666672</v>
      </c>
      <c r="K168" s="41">
        <v>154.58333333333337</v>
      </c>
      <c r="L168" s="41">
        <v>156.01666666666674</v>
      </c>
      <c r="M168" s="31">
        <v>153.15</v>
      </c>
      <c r="N168" s="31">
        <v>149.94999999999999</v>
      </c>
      <c r="O168" s="42">
        <v>32790000</v>
      </c>
      <c r="P168" s="43">
        <v>2.9966076140218619E-2</v>
      </c>
    </row>
    <row r="169" spans="1:16" ht="12.75" customHeight="1">
      <c r="A169" s="31">
        <v>159</v>
      </c>
      <c r="B169" s="332" t="s">
        <v>79</v>
      </c>
      <c r="C169" s="33" t="s">
        <v>187</v>
      </c>
      <c r="D169" s="34">
        <v>44525</v>
      </c>
      <c r="E169" s="40">
        <v>2528.15</v>
      </c>
      <c r="F169" s="40">
        <v>2517.9166666666665</v>
      </c>
      <c r="G169" s="41">
        <v>2502.2333333333331</v>
      </c>
      <c r="H169" s="41">
        <v>2476.3166666666666</v>
      </c>
      <c r="I169" s="41">
        <v>2460.6333333333332</v>
      </c>
      <c r="J169" s="41">
        <v>2543.833333333333</v>
      </c>
      <c r="K169" s="41">
        <v>2559.5166666666664</v>
      </c>
      <c r="L169" s="41">
        <v>2585.4333333333329</v>
      </c>
      <c r="M169" s="31">
        <v>2533.6</v>
      </c>
      <c r="N169" s="31">
        <v>2492</v>
      </c>
      <c r="O169" s="42">
        <v>35938500</v>
      </c>
      <c r="P169" s="43">
        <v>6.3776313855071652E-3</v>
      </c>
    </row>
    <row r="170" spans="1:16" ht="12.75" customHeight="1">
      <c r="A170" s="31">
        <v>160</v>
      </c>
      <c r="B170" s="32" t="s">
        <v>120</v>
      </c>
      <c r="C170" s="33" t="s">
        <v>188</v>
      </c>
      <c r="D170" s="34">
        <v>44525</v>
      </c>
      <c r="E170" s="40">
        <v>124.15</v>
      </c>
      <c r="F170" s="40">
        <v>123.3</v>
      </c>
      <c r="G170" s="41">
        <v>121.19999999999999</v>
      </c>
      <c r="H170" s="41">
        <v>118.24999999999999</v>
      </c>
      <c r="I170" s="41">
        <v>116.14999999999998</v>
      </c>
      <c r="J170" s="41">
        <v>126.25</v>
      </c>
      <c r="K170" s="41">
        <v>128.35</v>
      </c>
      <c r="L170" s="41">
        <v>131.30000000000001</v>
      </c>
      <c r="M170" s="31">
        <v>125.4</v>
      </c>
      <c r="N170" s="31">
        <v>120.35</v>
      </c>
      <c r="O170" s="42">
        <v>180609250</v>
      </c>
      <c r="P170" s="43">
        <v>1.4785556059675999E-2</v>
      </c>
    </row>
    <row r="171" spans="1:16" ht="12.75" customHeight="1">
      <c r="A171" s="31">
        <v>161</v>
      </c>
      <c r="B171" s="32" t="s">
        <v>58</v>
      </c>
      <c r="C171" s="33" t="s">
        <v>275</v>
      </c>
      <c r="D171" s="34">
        <v>44525</v>
      </c>
      <c r="E171" s="40">
        <v>1087.0999999999999</v>
      </c>
      <c r="F171" s="40">
        <v>1077.05</v>
      </c>
      <c r="G171" s="41">
        <v>1045.0999999999999</v>
      </c>
      <c r="H171" s="41">
        <v>1003.0999999999999</v>
      </c>
      <c r="I171" s="41">
        <v>971.14999999999986</v>
      </c>
      <c r="J171" s="41">
        <v>1119.05</v>
      </c>
      <c r="K171" s="41">
        <v>1151.0000000000002</v>
      </c>
      <c r="L171" s="41">
        <v>1193</v>
      </c>
      <c r="M171" s="31">
        <v>1109</v>
      </c>
      <c r="N171" s="31">
        <v>1035.05</v>
      </c>
      <c r="O171" s="42">
        <v>1398000</v>
      </c>
      <c r="P171" s="43">
        <v>0.24377224199288255</v>
      </c>
    </row>
    <row r="172" spans="1:16" ht="12.75" customHeight="1">
      <c r="A172" s="31">
        <v>162</v>
      </c>
      <c r="B172" s="32" t="s">
        <v>63</v>
      </c>
      <c r="C172" s="33" t="s">
        <v>189</v>
      </c>
      <c r="D172" s="34">
        <v>44525</v>
      </c>
      <c r="E172" s="40">
        <v>1209.45</v>
      </c>
      <c r="F172" s="40">
        <v>1205.3999999999999</v>
      </c>
      <c r="G172" s="41">
        <v>1198.5999999999997</v>
      </c>
      <c r="H172" s="41">
        <v>1187.7499999999998</v>
      </c>
      <c r="I172" s="41">
        <v>1180.9499999999996</v>
      </c>
      <c r="J172" s="41">
        <v>1216.2499999999998</v>
      </c>
      <c r="K172" s="41">
        <v>1223.05</v>
      </c>
      <c r="L172" s="41">
        <v>1233.8999999999999</v>
      </c>
      <c r="M172" s="31">
        <v>1212.2</v>
      </c>
      <c r="N172" s="31">
        <v>1194.55</v>
      </c>
      <c r="O172" s="42">
        <v>7216500</v>
      </c>
      <c r="P172" s="43">
        <v>-5.3604799842628108E-2</v>
      </c>
    </row>
    <row r="173" spans="1:16" ht="12.75" customHeight="1">
      <c r="A173" s="31">
        <v>163</v>
      </c>
      <c r="B173" s="32" t="s">
        <v>58</v>
      </c>
      <c r="C173" s="33" t="s">
        <v>190</v>
      </c>
      <c r="D173" s="34">
        <v>44525</v>
      </c>
      <c r="E173" s="40">
        <v>530.54999999999995</v>
      </c>
      <c r="F173" s="40">
        <v>529.11666666666667</v>
      </c>
      <c r="G173" s="41">
        <v>524.93333333333339</v>
      </c>
      <c r="H173" s="41">
        <v>519.31666666666672</v>
      </c>
      <c r="I173" s="41">
        <v>515.13333333333344</v>
      </c>
      <c r="J173" s="41">
        <v>534.73333333333335</v>
      </c>
      <c r="K173" s="41">
        <v>538.91666666666652</v>
      </c>
      <c r="L173" s="41">
        <v>544.5333333333333</v>
      </c>
      <c r="M173" s="31">
        <v>533.29999999999995</v>
      </c>
      <c r="N173" s="31">
        <v>523.5</v>
      </c>
      <c r="O173" s="42">
        <v>116005500</v>
      </c>
      <c r="P173" s="43">
        <v>-4.4455427194662382E-2</v>
      </c>
    </row>
    <row r="174" spans="1:16" ht="12.75" customHeight="1">
      <c r="A174" s="31">
        <v>164</v>
      </c>
      <c r="B174" s="32" t="s">
        <v>42</v>
      </c>
      <c r="C174" s="33" t="s">
        <v>191</v>
      </c>
      <c r="D174" s="34">
        <v>44525</v>
      </c>
      <c r="E174" s="40">
        <v>29380.35</v>
      </c>
      <c r="F174" s="40">
        <v>29530.383333333331</v>
      </c>
      <c r="G174" s="41">
        <v>29181.066666666662</v>
      </c>
      <c r="H174" s="41">
        <v>28981.783333333329</v>
      </c>
      <c r="I174" s="41">
        <v>28632.46666666666</v>
      </c>
      <c r="J174" s="41">
        <v>29729.666666666664</v>
      </c>
      <c r="K174" s="41">
        <v>30078.98333333333</v>
      </c>
      <c r="L174" s="41">
        <v>30278.266666666666</v>
      </c>
      <c r="M174" s="31">
        <v>29879.7</v>
      </c>
      <c r="N174" s="31">
        <v>29331.1</v>
      </c>
      <c r="O174" s="42">
        <v>151425</v>
      </c>
      <c r="P174" s="43">
        <v>1.8496721035816378E-2</v>
      </c>
    </row>
    <row r="175" spans="1:16" ht="12.75" customHeight="1">
      <c r="A175" s="31">
        <v>165</v>
      </c>
      <c r="B175" s="32" t="s">
        <v>70</v>
      </c>
      <c r="C175" s="33" t="s">
        <v>192</v>
      </c>
      <c r="D175" s="34">
        <v>44525</v>
      </c>
      <c r="E175" s="40">
        <v>2412.5</v>
      </c>
      <c r="F175" s="40">
        <v>2403.8333333333335</v>
      </c>
      <c r="G175" s="41">
        <v>2376.666666666667</v>
      </c>
      <c r="H175" s="41">
        <v>2340.8333333333335</v>
      </c>
      <c r="I175" s="41">
        <v>2313.666666666667</v>
      </c>
      <c r="J175" s="41">
        <v>2439.666666666667</v>
      </c>
      <c r="K175" s="41">
        <v>2466.8333333333339</v>
      </c>
      <c r="L175" s="41">
        <v>2502.666666666667</v>
      </c>
      <c r="M175" s="31">
        <v>2431</v>
      </c>
      <c r="N175" s="31">
        <v>2368</v>
      </c>
      <c r="O175" s="42">
        <v>1667050</v>
      </c>
      <c r="P175" s="43">
        <v>-1.1534025374855825E-3</v>
      </c>
    </row>
    <row r="176" spans="1:16" ht="12.75" customHeight="1">
      <c r="A176" s="31">
        <v>166</v>
      </c>
      <c r="B176" s="32" t="s">
        <v>40</v>
      </c>
      <c r="C176" s="33" t="s">
        <v>193</v>
      </c>
      <c r="D176" s="34">
        <v>44525</v>
      </c>
      <c r="E176" s="40">
        <v>2184.15</v>
      </c>
      <c r="F176" s="40">
        <v>2190.0166666666669</v>
      </c>
      <c r="G176" s="41">
        <v>2146.1833333333338</v>
      </c>
      <c r="H176" s="41">
        <v>2108.2166666666672</v>
      </c>
      <c r="I176" s="41">
        <v>2064.3833333333341</v>
      </c>
      <c r="J176" s="41">
        <v>2227.9833333333336</v>
      </c>
      <c r="K176" s="41">
        <v>2271.8166666666666</v>
      </c>
      <c r="L176" s="41">
        <v>2309.7833333333333</v>
      </c>
      <c r="M176" s="31">
        <v>2233.85</v>
      </c>
      <c r="N176" s="31">
        <v>2152.0500000000002</v>
      </c>
      <c r="O176" s="42">
        <v>3844500</v>
      </c>
      <c r="P176" s="43">
        <v>1.9457058570055356E-2</v>
      </c>
    </row>
    <row r="177" spans="1:16" ht="12.75" customHeight="1">
      <c r="A177" s="31">
        <v>167</v>
      </c>
      <c r="B177" s="32" t="s">
        <v>63</v>
      </c>
      <c r="C177" s="33" t="s">
        <v>194</v>
      </c>
      <c r="D177" s="34">
        <v>44525</v>
      </c>
      <c r="E177" s="40">
        <v>1619.55</v>
      </c>
      <c r="F177" s="40">
        <v>1633.4833333333333</v>
      </c>
      <c r="G177" s="41">
        <v>1568.8166666666666</v>
      </c>
      <c r="H177" s="41">
        <v>1518.0833333333333</v>
      </c>
      <c r="I177" s="41">
        <v>1453.4166666666665</v>
      </c>
      <c r="J177" s="41">
        <v>1684.2166666666667</v>
      </c>
      <c r="K177" s="41">
        <v>1748.8833333333332</v>
      </c>
      <c r="L177" s="41">
        <v>1799.6166666666668</v>
      </c>
      <c r="M177" s="31">
        <v>1698.15</v>
      </c>
      <c r="N177" s="31">
        <v>1582.75</v>
      </c>
      <c r="O177" s="42">
        <v>3120800</v>
      </c>
      <c r="P177" s="43">
        <v>-4.6792913866829565E-2</v>
      </c>
    </row>
    <row r="178" spans="1:16" ht="12.75" customHeight="1">
      <c r="A178" s="31">
        <v>168</v>
      </c>
      <c r="B178" s="32" t="s">
        <v>47</v>
      </c>
      <c r="C178" s="33" t="s">
        <v>516</v>
      </c>
      <c r="D178" s="34">
        <v>44525</v>
      </c>
      <c r="E178" s="40">
        <v>553.65</v>
      </c>
      <c r="F178" s="40">
        <v>554.48333333333335</v>
      </c>
      <c r="G178" s="41">
        <v>547.11666666666667</v>
      </c>
      <c r="H178" s="41">
        <v>540.58333333333337</v>
      </c>
      <c r="I178" s="41">
        <v>533.2166666666667</v>
      </c>
      <c r="J178" s="41">
        <v>561.01666666666665</v>
      </c>
      <c r="K178" s="41">
        <v>568.38333333333344</v>
      </c>
      <c r="L178" s="41">
        <v>574.91666666666663</v>
      </c>
      <c r="M178" s="31">
        <v>561.85</v>
      </c>
      <c r="N178" s="31">
        <v>547.95000000000005</v>
      </c>
      <c r="O178" s="42">
        <v>3113100</v>
      </c>
      <c r="P178" s="43">
        <v>-2.1499292786421501E-2</v>
      </c>
    </row>
    <row r="179" spans="1:16" ht="12.75" customHeight="1">
      <c r="A179" s="31">
        <v>169</v>
      </c>
      <c r="B179" s="32" t="s">
        <v>47</v>
      </c>
      <c r="C179" s="33" t="s">
        <v>195</v>
      </c>
      <c r="D179" s="34">
        <v>44525</v>
      </c>
      <c r="E179" s="40">
        <v>803</v>
      </c>
      <c r="F179" s="40">
        <v>805.41666666666663</v>
      </c>
      <c r="G179" s="41">
        <v>795.83333333333326</v>
      </c>
      <c r="H179" s="41">
        <v>788.66666666666663</v>
      </c>
      <c r="I179" s="41">
        <v>779.08333333333326</v>
      </c>
      <c r="J179" s="41">
        <v>812.58333333333326</v>
      </c>
      <c r="K179" s="41">
        <v>822.16666666666652</v>
      </c>
      <c r="L179" s="41">
        <v>829.33333333333326</v>
      </c>
      <c r="M179" s="31">
        <v>815</v>
      </c>
      <c r="N179" s="31">
        <v>798.25</v>
      </c>
      <c r="O179" s="42">
        <v>33389300</v>
      </c>
      <c r="P179" s="43">
        <v>-3.4296357783491591E-2</v>
      </c>
    </row>
    <row r="180" spans="1:16" ht="12.75" customHeight="1">
      <c r="A180" s="31">
        <v>170</v>
      </c>
      <c r="B180" s="32" t="s">
        <v>182</v>
      </c>
      <c r="C180" s="33" t="s">
        <v>196</v>
      </c>
      <c r="D180" s="34">
        <v>44525</v>
      </c>
      <c r="E180" s="40">
        <v>579.54999999999995</v>
      </c>
      <c r="F180" s="40">
        <v>577.01666666666665</v>
      </c>
      <c r="G180" s="41">
        <v>572.5333333333333</v>
      </c>
      <c r="H180" s="41">
        <v>565.51666666666665</v>
      </c>
      <c r="I180" s="41">
        <v>561.0333333333333</v>
      </c>
      <c r="J180" s="41">
        <v>584.0333333333333</v>
      </c>
      <c r="K180" s="41">
        <v>588.51666666666665</v>
      </c>
      <c r="L180" s="41">
        <v>595.5333333333333</v>
      </c>
      <c r="M180" s="31">
        <v>581.5</v>
      </c>
      <c r="N180" s="31">
        <v>570</v>
      </c>
      <c r="O180" s="42">
        <v>13939500</v>
      </c>
      <c r="P180" s="43">
        <v>-4.9114908421160342E-2</v>
      </c>
    </row>
    <row r="181" spans="1:16" ht="12.75" customHeight="1">
      <c r="A181" s="31">
        <v>171</v>
      </c>
      <c r="B181" s="32" t="s">
        <v>47</v>
      </c>
      <c r="C181" s="33" t="s">
        <v>277</v>
      </c>
      <c r="D181" s="34">
        <v>44525</v>
      </c>
      <c r="E181" s="40">
        <v>554.20000000000005</v>
      </c>
      <c r="F181" s="40">
        <v>552.86666666666667</v>
      </c>
      <c r="G181" s="41">
        <v>548.83333333333337</v>
      </c>
      <c r="H181" s="41">
        <v>543.4666666666667</v>
      </c>
      <c r="I181" s="41">
        <v>539.43333333333339</v>
      </c>
      <c r="J181" s="41">
        <v>558.23333333333335</v>
      </c>
      <c r="K181" s="41">
        <v>562.26666666666665</v>
      </c>
      <c r="L181" s="41">
        <v>567.63333333333333</v>
      </c>
      <c r="M181" s="31">
        <v>556.9</v>
      </c>
      <c r="N181" s="31">
        <v>547.5</v>
      </c>
      <c r="O181" s="42">
        <v>1916750</v>
      </c>
      <c r="P181" s="43">
        <v>-2.8017241379310345E-2</v>
      </c>
    </row>
    <row r="182" spans="1:16" ht="12.75" customHeight="1">
      <c r="A182" s="31">
        <v>172</v>
      </c>
      <c r="B182" s="32" t="s">
        <v>38</v>
      </c>
      <c r="C182" s="33" t="s">
        <v>197</v>
      </c>
      <c r="D182" s="34">
        <v>44525</v>
      </c>
      <c r="E182" s="40">
        <v>949.4</v>
      </c>
      <c r="F182" s="40">
        <v>944.30000000000007</v>
      </c>
      <c r="G182" s="41">
        <v>933.10000000000014</v>
      </c>
      <c r="H182" s="41">
        <v>916.80000000000007</v>
      </c>
      <c r="I182" s="41">
        <v>905.60000000000014</v>
      </c>
      <c r="J182" s="41">
        <v>960.60000000000014</v>
      </c>
      <c r="K182" s="41">
        <v>971.80000000000018</v>
      </c>
      <c r="L182" s="41">
        <v>988.10000000000014</v>
      </c>
      <c r="M182" s="31">
        <v>955.5</v>
      </c>
      <c r="N182" s="31">
        <v>928</v>
      </c>
      <c r="O182" s="42">
        <v>8745000</v>
      </c>
      <c r="P182" s="43">
        <v>-3.657596122066762E-2</v>
      </c>
    </row>
    <row r="183" spans="1:16" ht="12.75" customHeight="1">
      <c r="A183" s="31">
        <v>173</v>
      </c>
      <c r="B183" s="32" t="s">
        <v>56</v>
      </c>
      <c r="C183" s="33" t="s">
        <v>198</v>
      </c>
      <c r="D183" s="34">
        <v>44525</v>
      </c>
      <c r="E183" s="40">
        <v>837.4</v>
      </c>
      <c r="F183" s="40">
        <v>836.11666666666667</v>
      </c>
      <c r="G183" s="41">
        <v>829.18333333333339</v>
      </c>
      <c r="H183" s="41">
        <v>820.9666666666667</v>
      </c>
      <c r="I183" s="41">
        <v>814.03333333333342</v>
      </c>
      <c r="J183" s="41">
        <v>844.33333333333337</v>
      </c>
      <c r="K183" s="41">
        <v>851.26666666666654</v>
      </c>
      <c r="L183" s="41">
        <v>859.48333333333335</v>
      </c>
      <c r="M183" s="31">
        <v>843.05</v>
      </c>
      <c r="N183" s="31">
        <v>827.9</v>
      </c>
      <c r="O183" s="42">
        <v>9464850</v>
      </c>
      <c r="P183" s="43">
        <v>-2.2925231691171347E-2</v>
      </c>
    </row>
    <row r="184" spans="1:16" ht="12.75" customHeight="1">
      <c r="A184" s="31">
        <v>174</v>
      </c>
      <c r="B184" s="32" t="s">
        <v>49</v>
      </c>
      <c r="C184" s="33" t="s">
        <v>199</v>
      </c>
      <c r="D184" s="34">
        <v>44525</v>
      </c>
      <c r="E184" s="40">
        <v>512.15</v>
      </c>
      <c r="F184" s="40">
        <v>513.36666666666667</v>
      </c>
      <c r="G184" s="41">
        <v>503.98333333333335</v>
      </c>
      <c r="H184" s="41">
        <v>495.81666666666666</v>
      </c>
      <c r="I184" s="41">
        <v>486.43333333333334</v>
      </c>
      <c r="J184" s="41">
        <v>521.5333333333333</v>
      </c>
      <c r="K184" s="41">
        <v>530.91666666666674</v>
      </c>
      <c r="L184" s="41">
        <v>539.08333333333337</v>
      </c>
      <c r="M184" s="31">
        <v>522.75</v>
      </c>
      <c r="N184" s="31">
        <v>505.2</v>
      </c>
      <c r="O184" s="42">
        <v>89301900</v>
      </c>
      <c r="P184" s="43">
        <v>6.1329993899110558E-3</v>
      </c>
    </row>
    <row r="185" spans="1:16" ht="12.75" customHeight="1">
      <c r="A185" s="31">
        <v>175</v>
      </c>
      <c r="B185" s="32" t="s">
        <v>170</v>
      </c>
      <c r="C185" s="33" t="s">
        <v>200</v>
      </c>
      <c r="D185" s="34">
        <v>44525</v>
      </c>
      <c r="E185" s="40">
        <v>242.65</v>
      </c>
      <c r="F185" s="40">
        <v>242.31666666666669</v>
      </c>
      <c r="G185" s="41">
        <v>235.43333333333339</v>
      </c>
      <c r="H185" s="41">
        <v>228.2166666666667</v>
      </c>
      <c r="I185" s="41">
        <v>221.3333333333334</v>
      </c>
      <c r="J185" s="41">
        <v>249.53333333333339</v>
      </c>
      <c r="K185" s="41">
        <v>256.41666666666663</v>
      </c>
      <c r="L185" s="41">
        <v>263.63333333333338</v>
      </c>
      <c r="M185" s="31">
        <v>249.2</v>
      </c>
      <c r="N185" s="31">
        <v>235.1</v>
      </c>
      <c r="O185" s="42">
        <v>113332500</v>
      </c>
      <c r="P185" s="43">
        <v>3.39943342776204E-2</v>
      </c>
    </row>
    <row r="186" spans="1:16" ht="12.75" customHeight="1">
      <c r="A186" s="31">
        <v>176</v>
      </c>
      <c r="B186" s="32" t="s">
        <v>120</v>
      </c>
      <c r="C186" s="33" t="s">
        <v>201</v>
      </c>
      <c r="D186" s="34">
        <v>44525</v>
      </c>
      <c r="E186" s="40">
        <v>1342.3</v>
      </c>
      <c r="F186" s="40">
        <v>1346.3166666666666</v>
      </c>
      <c r="G186" s="41">
        <v>1328.9833333333331</v>
      </c>
      <c r="H186" s="41">
        <v>1315.6666666666665</v>
      </c>
      <c r="I186" s="41">
        <v>1298.333333333333</v>
      </c>
      <c r="J186" s="41">
        <v>1359.6333333333332</v>
      </c>
      <c r="K186" s="41">
        <v>1376.9666666666667</v>
      </c>
      <c r="L186" s="41">
        <v>1390.2833333333333</v>
      </c>
      <c r="M186" s="31">
        <v>1363.65</v>
      </c>
      <c r="N186" s="31">
        <v>1333</v>
      </c>
      <c r="O186" s="42">
        <v>40113625</v>
      </c>
      <c r="P186" s="43">
        <v>1.3290819886845523E-2</v>
      </c>
    </row>
    <row r="187" spans="1:16" ht="12.75" customHeight="1">
      <c r="A187" s="31">
        <v>177</v>
      </c>
      <c r="B187" s="32" t="s">
        <v>87</v>
      </c>
      <c r="C187" s="33" t="s">
        <v>202</v>
      </c>
      <c r="D187" s="34">
        <v>44525</v>
      </c>
      <c r="E187" s="40">
        <v>3519.35</v>
      </c>
      <c r="F187" s="40">
        <v>3526.0499999999997</v>
      </c>
      <c r="G187" s="41">
        <v>3504.3999999999996</v>
      </c>
      <c r="H187" s="41">
        <v>3489.45</v>
      </c>
      <c r="I187" s="41">
        <v>3467.7999999999997</v>
      </c>
      <c r="J187" s="41">
        <v>3540.9999999999995</v>
      </c>
      <c r="K187" s="41">
        <v>3562.65</v>
      </c>
      <c r="L187" s="41">
        <v>3577.5999999999995</v>
      </c>
      <c r="M187" s="31">
        <v>3547.7</v>
      </c>
      <c r="N187" s="31">
        <v>3511.1</v>
      </c>
      <c r="O187" s="42">
        <v>16819350</v>
      </c>
      <c r="P187" s="43">
        <v>8.2636453556334862E-3</v>
      </c>
    </row>
    <row r="188" spans="1:16" ht="12.75" customHeight="1">
      <c r="A188" s="31">
        <v>178</v>
      </c>
      <c r="B188" s="32" t="s">
        <v>87</v>
      </c>
      <c r="C188" s="33" t="s">
        <v>203</v>
      </c>
      <c r="D188" s="34">
        <v>44525</v>
      </c>
      <c r="E188" s="40">
        <v>1562.45</v>
      </c>
      <c r="F188" s="40">
        <v>1564</v>
      </c>
      <c r="G188" s="41">
        <v>1553.65</v>
      </c>
      <c r="H188" s="41">
        <v>1544.8500000000001</v>
      </c>
      <c r="I188" s="41">
        <v>1534.5000000000002</v>
      </c>
      <c r="J188" s="41">
        <v>1572.8</v>
      </c>
      <c r="K188" s="41">
        <v>1583.1499999999999</v>
      </c>
      <c r="L188" s="41">
        <v>1591.9499999999998</v>
      </c>
      <c r="M188" s="31">
        <v>1574.35</v>
      </c>
      <c r="N188" s="31">
        <v>1555.2</v>
      </c>
      <c r="O188" s="42">
        <v>10984800</v>
      </c>
      <c r="P188" s="43">
        <v>-1.8232518232518233E-2</v>
      </c>
    </row>
    <row r="189" spans="1:16" ht="12.75" customHeight="1">
      <c r="A189" s="31">
        <v>179</v>
      </c>
      <c r="B189" s="32" t="s">
        <v>56</v>
      </c>
      <c r="C189" s="33" t="s">
        <v>204</v>
      </c>
      <c r="D189" s="34">
        <v>44525</v>
      </c>
      <c r="E189" s="40">
        <v>2516.35</v>
      </c>
      <c r="F189" s="40">
        <v>2521.8333333333335</v>
      </c>
      <c r="G189" s="41">
        <v>2495.5166666666669</v>
      </c>
      <c r="H189" s="41">
        <v>2474.6833333333334</v>
      </c>
      <c r="I189" s="41">
        <v>2448.3666666666668</v>
      </c>
      <c r="J189" s="41">
        <v>2542.666666666667</v>
      </c>
      <c r="K189" s="41">
        <v>2568.9833333333336</v>
      </c>
      <c r="L189" s="41">
        <v>2589.8166666666671</v>
      </c>
      <c r="M189" s="31">
        <v>2548.15</v>
      </c>
      <c r="N189" s="31">
        <v>2501</v>
      </c>
      <c r="O189" s="42">
        <v>5897625</v>
      </c>
      <c r="P189" s="43">
        <v>-4.9351471053464095E-3</v>
      </c>
    </row>
    <row r="190" spans="1:16" ht="12.75" customHeight="1">
      <c r="A190" s="31">
        <v>180</v>
      </c>
      <c r="B190" s="32" t="s">
        <v>47</v>
      </c>
      <c r="C190" s="33" t="s">
        <v>205</v>
      </c>
      <c r="D190" s="34">
        <v>44525</v>
      </c>
      <c r="E190" s="40">
        <v>2863.4</v>
      </c>
      <c r="F190" s="40">
        <v>2879.5499999999997</v>
      </c>
      <c r="G190" s="41">
        <v>2834.0999999999995</v>
      </c>
      <c r="H190" s="41">
        <v>2804.7999999999997</v>
      </c>
      <c r="I190" s="41">
        <v>2759.3499999999995</v>
      </c>
      <c r="J190" s="41">
        <v>2908.8499999999995</v>
      </c>
      <c r="K190" s="41">
        <v>2954.2999999999993</v>
      </c>
      <c r="L190" s="41">
        <v>2983.5999999999995</v>
      </c>
      <c r="M190" s="31">
        <v>2925</v>
      </c>
      <c r="N190" s="31">
        <v>2850.25</v>
      </c>
      <c r="O190" s="42">
        <v>636500</v>
      </c>
      <c r="P190" s="43">
        <v>-3.5225048923679062E-3</v>
      </c>
    </row>
    <row r="191" spans="1:16" ht="12.75" customHeight="1">
      <c r="A191" s="31">
        <v>181</v>
      </c>
      <c r="B191" s="32" t="s">
        <v>170</v>
      </c>
      <c r="C191" s="33" t="s">
        <v>206</v>
      </c>
      <c r="D191" s="34">
        <v>44525</v>
      </c>
      <c r="E191" s="40">
        <v>531.85</v>
      </c>
      <c r="F191" s="40">
        <v>533.9666666666667</v>
      </c>
      <c r="G191" s="41">
        <v>528.03333333333342</v>
      </c>
      <c r="H191" s="41">
        <v>524.2166666666667</v>
      </c>
      <c r="I191" s="41">
        <v>518.28333333333342</v>
      </c>
      <c r="J191" s="41">
        <v>537.78333333333342</v>
      </c>
      <c r="K191" s="41">
        <v>543.71666666666681</v>
      </c>
      <c r="L191" s="41">
        <v>547.53333333333342</v>
      </c>
      <c r="M191" s="31">
        <v>539.9</v>
      </c>
      <c r="N191" s="31">
        <v>530.15</v>
      </c>
      <c r="O191" s="42">
        <v>3522000</v>
      </c>
      <c r="P191" s="43">
        <v>3.4188034188034188E-3</v>
      </c>
    </row>
    <row r="192" spans="1:16" ht="12.75" customHeight="1">
      <c r="A192" s="31">
        <v>182</v>
      </c>
      <c r="B192" s="32" t="s">
        <v>44</v>
      </c>
      <c r="C192" s="33" t="s">
        <v>207</v>
      </c>
      <c r="D192" s="34">
        <v>44525</v>
      </c>
      <c r="E192" s="40">
        <v>1132.8499999999999</v>
      </c>
      <c r="F192" s="40">
        <v>1122.5833333333333</v>
      </c>
      <c r="G192" s="41">
        <v>1107.5666666666666</v>
      </c>
      <c r="H192" s="41">
        <v>1082.2833333333333</v>
      </c>
      <c r="I192" s="41">
        <v>1067.2666666666667</v>
      </c>
      <c r="J192" s="41">
        <v>1147.8666666666666</v>
      </c>
      <c r="K192" s="41">
        <v>1162.8833333333334</v>
      </c>
      <c r="L192" s="41">
        <v>1188.1666666666665</v>
      </c>
      <c r="M192" s="31">
        <v>1137.5999999999999</v>
      </c>
      <c r="N192" s="31">
        <v>1097.3</v>
      </c>
      <c r="O192" s="42">
        <v>2469350</v>
      </c>
      <c r="P192" s="43">
        <v>4.0635502597005803E-2</v>
      </c>
    </row>
    <row r="193" spans="1:16" ht="12.75" customHeight="1">
      <c r="A193" s="31">
        <v>183</v>
      </c>
      <c r="B193" s="32" t="s">
        <v>49</v>
      </c>
      <c r="C193" s="33" t="s">
        <v>208</v>
      </c>
      <c r="D193" s="34">
        <v>44525</v>
      </c>
      <c r="E193" s="40">
        <v>730.4</v>
      </c>
      <c r="F193" s="40">
        <v>750.01666666666677</v>
      </c>
      <c r="G193" s="41">
        <v>706.13333333333355</v>
      </c>
      <c r="H193" s="41">
        <v>681.86666666666679</v>
      </c>
      <c r="I193" s="41">
        <v>637.98333333333358</v>
      </c>
      <c r="J193" s="41">
        <v>774.28333333333353</v>
      </c>
      <c r="K193" s="41">
        <v>818.16666666666674</v>
      </c>
      <c r="L193" s="41">
        <v>842.43333333333351</v>
      </c>
      <c r="M193" s="31">
        <v>793.9</v>
      </c>
      <c r="N193" s="31">
        <v>725.75</v>
      </c>
      <c r="O193" s="42">
        <v>8015000</v>
      </c>
      <c r="P193" s="43">
        <v>0.18874584717607973</v>
      </c>
    </row>
    <row r="194" spans="1:16" ht="12.75" customHeight="1">
      <c r="A194" s="31">
        <v>184</v>
      </c>
      <c r="B194" s="32" t="s">
        <v>56</v>
      </c>
      <c r="C194" s="33" t="s">
        <v>209</v>
      </c>
      <c r="D194" s="34">
        <v>44525</v>
      </c>
      <c r="E194" s="40">
        <v>1781.85</v>
      </c>
      <c r="F194" s="40">
        <v>1763.6333333333332</v>
      </c>
      <c r="G194" s="41">
        <v>1738.2166666666665</v>
      </c>
      <c r="H194" s="41">
        <v>1694.5833333333333</v>
      </c>
      <c r="I194" s="41">
        <v>1669.1666666666665</v>
      </c>
      <c r="J194" s="41">
        <v>1807.2666666666664</v>
      </c>
      <c r="K194" s="41">
        <v>1832.6833333333334</v>
      </c>
      <c r="L194" s="41">
        <v>1876.3166666666664</v>
      </c>
      <c r="M194" s="31">
        <v>1789.05</v>
      </c>
      <c r="N194" s="31">
        <v>1720</v>
      </c>
      <c r="O194" s="42">
        <v>1345750</v>
      </c>
      <c r="P194" s="43">
        <v>-3.1242126480221719E-2</v>
      </c>
    </row>
    <row r="195" spans="1:16" ht="12.75" customHeight="1">
      <c r="A195" s="31">
        <v>185</v>
      </c>
      <c r="B195" s="32" t="s">
        <v>42</v>
      </c>
      <c r="C195" s="33" t="s">
        <v>210</v>
      </c>
      <c r="D195" s="34">
        <v>44525</v>
      </c>
      <c r="E195" s="40">
        <v>8179</v>
      </c>
      <c r="F195" s="40">
        <v>8202.0666666666675</v>
      </c>
      <c r="G195" s="41">
        <v>8136.9333333333343</v>
      </c>
      <c r="H195" s="41">
        <v>8094.8666666666668</v>
      </c>
      <c r="I195" s="41">
        <v>8029.7333333333336</v>
      </c>
      <c r="J195" s="41">
        <v>8244.133333333335</v>
      </c>
      <c r="K195" s="41">
        <v>8309.2666666666701</v>
      </c>
      <c r="L195" s="41">
        <v>8351.3333333333358</v>
      </c>
      <c r="M195" s="31">
        <v>8267.2000000000007</v>
      </c>
      <c r="N195" s="31">
        <v>8160</v>
      </c>
      <c r="O195" s="42">
        <v>1699500</v>
      </c>
      <c r="P195" s="43">
        <v>-6.63626874690985E-2</v>
      </c>
    </row>
    <row r="196" spans="1:16" ht="12.75" customHeight="1">
      <c r="A196" s="31">
        <v>186</v>
      </c>
      <c r="B196" s="32" t="s">
        <v>38</v>
      </c>
      <c r="C196" s="33" t="s">
        <v>211</v>
      </c>
      <c r="D196" s="34">
        <v>44525</v>
      </c>
      <c r="E196" s="40">
        <v>750.2</v>
      </c>
      <c r="F196" s="40">
        <v>749.01666666666677</v>
      </c>
      <c r="G196" s="41">
        <v>741.63333333333355</v>
      </c>
      <c r="H196" s="41">
        <v>733.06666666666683</v>
      </c>
      <c r="I196" s="41">
        <v>725.68333333333362</v>
      </c>
      <c r="J196" s="41">
        <v>757.58333333333348</v>
      </c>
      <c r="K196" s="41">
        <v>764.9666666666667</v>
      </c>
      <c r="L196" s="41">
        <v>773.53333333333342</v>
      </c>
      <c r="M196" s="31">
        <v>756.4</v>
      </c>
      <c r="N196" s="31">
        <v>740.45</v>
      </c>
      <c r="O196" s="42">
        <v>24696100</v>
      </c>
      <c r="P196" s="43">
        <v>3.6453930684699916E-3</v>
      </c>
    </row>
    <row r="197" spans="1:16" ht="12.75" customHeight="1">
      <c r="A197" s="31">
        <v>187</v>
      </c>
      <c r="B197" s="32" t="s">
        <v>120</v>
      </c>
      <c r="C197" s="33" t="s">
        <v>212</v>
      </c>
      <c r="D197" s="34">
        <v>44525</v>
      </c>
      <c r="E197" s="40">
        <v>320.25</v>
      </c>
      <c r="F197" s="40">
        <v>320.65000000000003</v>
      </c>
      <c r="G197" s="41">
        <v>315.40000000000009</v>
      </c>
      <c r="H197" s="41">
        <v>310.55000000000007</v>
      </c>
      <c r="I197" s="41">
        <v>305.30000000000013</v>
      </c>
      <c r="J197" s="41">
        <v>325.50000000000006</v>
      </c>
      <c r="K197" s="41">
        <v>330.74999999999994</v>
      </c>
      <c r="L197" s="41">
        <v>335.6</v>
      </c>
      <c r="M197" s="31">
        <v>325.89999999999998</v>
      </c>
      <c r="N197" s="31">
        <v>315.8</v>
      </c>
      <c r="O197" s="42">
        <v>158149600</v>
      </c>
      <c r="P197" s="43">
        <v>6.3409346729478469E-2</v>
      </c>
    </row>
    <row r="198" spans="1:16" ht="12.75" customHeight="1">
      <c r="A198" s="31">
        <v>188</v>
      </c>
      <c r="B198" s="32" t="s">
        <v>70</v>
      </c>
      <c r="C198" s="33" t="s">
        <v>213</v>
      </c>
      <c r="D198" s="34">
        <v>44525</v>
      </c>
      <c r="E198" s="40">
        <v>1256.8</v>
      </c>
      <c r="F198" s="40">
        <v>1257.7</v>
      </c>
      <c r="G198" s="41">
        <v>1243.4000000000001</v>
      </c>
      <c r="H198" s="41">
        <v>1230</v>
      </c>
      <c r="I198" s="41">
        <v>1215.7</v>
      </c>
      <c r="J198" s="41">
        <v>1271.1000000000001</v>
      </c>
      <c r="K198" s="41">
        <v>1285.3999999999999</v>
      </c>
      <c r="L198" s="41">
        <v>1298.8000000000002</v>
      </c>
      <c r="M198" s="31">
        <v>1272</v>
      </c>
      <c r="N198" s="31">
        <v>1244.3</v>
      </c>
      <c r="O198" s="42">
        <v>2201500</v>
      </c>
      <c r="P198" s="43">
        <v>-5.7173447537473235E-2</v>
      </c>
    </row>
    <row r="199" spans="1:16" ht="12.75" customHeight="1">
      <c r="A199" s="31">
        <v>189</v>
      </c>
      <c r="B199" s="32" t="s">
        <v>70</v>
      </c>
      <c r="C199" s="33" t="s">
        <v>282</v>
      </c>
      <c r="D199" s="34">
        <v>44525</v>
      </c>
      <c r="E199" s="40">
        <v>2312.5500000000002</v>
      </c>
      <c r="F199" s="40">
        <v>2304.1833333333334</v>
      </c>
      <c r="G199" s="41">
        <v>2274.3666666666668</v>
      </c>
      <c r="H199" s="41">
        <v>2236.1833333333334</v>
      </c>
      <c r="I199" s="41">
        <v>2206.3666666666668</v>
      </c>
      <c r="J199" s="41">
        <v>2342.3666666666668</v>
      </c>
      <c r="K199" s="41">
        <v>2372.1833333333334</v>
      </c>
      <c r="L199" s="41">
        <v>2410.3666666666668</v>
      </c>
      <c r="M199" s="31">
        <v>2334</v>
      </c>
      <c r="N199" s="31">
        <v>2266</v>
      </c>
      <c r="O199" s="42">
        <v>379250</v>
      </c>
      <c r="P199" s="43">
        <v>3.761969904240766E-2</v>
      </c>
    </row>
    <row r="200" spans="1:16" ht="12.75" customHeight="1">
      <c r="A200" s="31">
        <v>190</v>
      </c>
      <c r="B200" s="32" t="s">
        <v>87</v>
      </c>
      <c r="C200" s="33" t="s">
        <v>214</v>
      </c>
      <c r="D200" s="34">
        <v>44525</v>
      </c>
      <c r="E200" s="40">
        <v>661</v>
      </c>
      <c r="F200" s="40">
        <v>662.56666666666661</v>
      </c>
      <c r="G200" s="41">
        <v>657.83333333333326</v>
      </c>
      <c r="H200" s="41">
        <v>654.66666666666663</v>
      </c>
      <c r="I200" s="41">
        <v>649.93333333333328</v>
      </c>
      <c r="J200" s="41">
        <v>665.73333333333323</v>
      </c>
      <c r="K200" s="41">
        <v>670.46666666666658</v>
      </c>
      <c r="L200" s="41">
        <v>673.63333333333321</v>
      </c>
      <c r="M200" s="31">
        <v>667.3</v>
      </c>
      <c r="N200" s="31">
        <v>659.4</v>
      </c>
      <c r="O200" s="42">
        <v>30581600</v>
      </c>
      <c r="P200" s="43">
        <v>-1.2801755669348939E-3</v>
      </c>
    </row>
    <row r="201" spans="1:16" ht="12.75" customHeight="1">
      <c r="A201" s="31">
        <v>191</v>
      </c>
      <c r="B201" s="32" t="s">
        <v>182</v>
      </c>
      <c r="C201" s="33" t="s">
        <v>215</v>
      </c>
      <c r="D201" s="34">
        <v>44525</v>
      </c>
      <c r="E201" s="40">
        <v>326.14999999999998</v>
      </c>
      <c r="F201" s="40">
        <v>323.06666666666666</v>
      </c>
      <c r="G201" s="41">
        <v>316.63333333333333</v>
      </c>
      <c r="H201" s="41">
        <v>307.11666666666667</v>
      </c>
      <c r="I201" s="41">
        <v>300.68333333333334</v>
      </c>
      <c r="J201" s="41">
        <v>332.58333333333331</v>
      </c>
      <c r="K201" s="41">
        <v>339.01666666666659</v>
      </c>
      <c r="L201" s="41">
        <v>348.5333333333333</v>
      </c>
      <c r="M201" s="31">
        <v>329.5</v>
      </c>
      <c r="N201" s="31">
        <v>313.55</v>
      </c>
      <c r="O201" s="42">
        <v>73878000</v>
      </c>
      <c r="P201" s="43">
        <v>2.6040581642431566E-2</v>
      </c>
    </row>
    <row r="202" spans="1:16" ht="12.75" customHeight="1">
      <c r="A202" s="31"/>
      <c r="B202" s="32"/>
      <c r="C202" s="33"/>
      <c r="D202" s="34"/>
      <c r="E202" s="40"/>
      <c r="F202" s="40"/>
      <c r="G202" s="41"/>
      <c r="H202" s="41"/>
      <c r="I202" s="41"/>
      <c r="J202" s="41"/>
      <c r="K202" s="41"/>
      <c r="L202" s="41"/>
      <c r="M202" s="31"/>
      <c r="N202" s="31"/>
      <c r="O202" s="42"/>
      <c r="P202" s="43"/>
    </row>
    <row r="203" spans="1:16" ht="12.75" customHeight="1">
      <c r="B203" s="45"/>
      <c r="C203" s="44"/>
      <c r="D203" s="46"/>
      <c r="E203" s="47"/>
      <c r="F203" s="47"/>
      <c r="G203" s="48"/>
      <c r="H203" s="48"/>
      <c r="I203" s="48"/>
      <c r="J203" s="48"/>
      <c r="K203" s="48"/>
      <c r="L203" s="1"/>
      <c r="M203" s="1"/>
      <c r="N203" s="1"/>
      <c r="O203" s="1"/>
      <c r="P203" s="1"/>
    </row>
    <row r="204" spans="1:16" ht="12.75" customHeight="1">
      <c r="A204" s="44"/>
      <c r="B204" s="45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1"/>
      <c r="B205" s="45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1"/>
      <c r="B206" s="45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1"/>
      <c r="B207" s="45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9" t="s">
        <v>216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9" t="s">
        <v>217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9" t="s">
        <v>218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9" t="s">
        <v>219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9" t="s">
        <v>220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24" t="s">
        <v>221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50" t="s">
        <v>222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50" t="s">
        <v>223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50" t="s">
        <v>224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50" t="s">
        <v>225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50" t="s">
        <v>226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50" t="s">
        <v>227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50" t="s">
        <v>228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50" t="s">
        <v>229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50" t="s">
        <v>230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F19" sqref="F19"/>
    </sheetView>
  </sheetViews>
  <sheetFormatPr defaultColWidth="17.28515625" defaultRowHeight="15" customHeight="1"/>
  <cols>
    <col min="1" max="1" width="5.855468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44510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502" t="s">
        <v>16</v>
      </c>
      <c r="B8" s="504"/>
      <c r="C8" s="508" t="s">
        <v>20</v>
      </c>
      <c r="D8" s="508" t="s">
        <v>21</v>
      </c>
      <c r="E8" s="499" t="s">
        <v>22</v>
      </c>
      <c r="F8" s="500"/>
      <c r="G8" s="501"/>
      <c r="H8" s="499" t="s">
        <v>23</v>
      </c>
      <c r="I8" s="500"/>
      <c r="J8" s="501"/>
      <c r="K8" s="26"/>
      <c r="L8" s="53"/>
      <c r="M8" s="53"/>
      <c r="N8" s="1"/>
      <c r="O8" s="1"/>
    </row>
    <row r="9" spans="1:15" ht="36" customHeight="1">
      <c r="A9" s="506"/>
      <c r="B9" s="507"/>
      <c r="C9" s="507"/>
      <c r="D9" s="507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231</v>
      </c>
      <c r="N9" s="1"/>
      <c r="O9" s="1"/>
    </row>
    <row r="10" spans="1:15" ht="12.75" customHeight="1">
      <c r="A10" s="56">
        <v>1</v>
      </c>
      <c r="B10" s="31" t="s">
        <v>232</v>
      </c>
      <c r="C10" s="37">
        <v>18044.25</v>
      </c>
      <c r="D10" s="35">
        <v>18046.633333333331</v>
      </c>
      <c r="E10" s="35">
        <v>17980.666666666664</v>
      </c>
      <c r="F10" s="35">
        <v>17917.083333333332</v>
      </c>
      <c r="G10" s="35">
        <v>17851.116666666665</v>
      </c>
      <c r="H10" s="35">
        <v>18110.216666666664</v>
      </c>
      <c r="I10" s="35">
        <v>18176.183333333331</v>
      </c>
      <c r="J10" s="35">
        <v>18239.766666666663</v>
      </c>
      <c r="K10" s="37">
        <v>18112.599999999999</v>
      </c>
      <c r="L10" s="37">
        <v>17983.05</v>
      </c>
      <c r="M10" s="57"/>
      <c r="N10" s="1"/>
      <c r="O10" s="1"/>
    </row>
    <row r="11" spans="1:15" ht="12.75" customHeight="1">
      <c r="A11" s="56">
        <v>2</v>
      </c>
      <c r="B11" s="31" t="s">
        <v>233</v>
      </c>
      <c r="C11" s="31">
        <v>39368.800000000003</v>
      </c>
      <c r="D11" s="40">
        <v>39384.266666666663</v>
      </c>
      <c r="E11" s="40">
        <v>39207.933333333327</v>
      </c>
      <c r="F11" s="40">
        <v>39047.066666666666</v>
      </c>
      <c r="G11" s="40">
        <v>38870.73333333333</v>
      </c>
      <c r="H11" s="40">
        <v>39545.133333333324</v>
      </c>
      <c r="I11" s="40">
        <v>39721.466666666667</v>
      </c>
      <c r="J11" s="40">
        <v>39882.333333333321</v>
      </c>
      <c r="K11" s="31">
        <v>39560.6</v>
      </c>
      <c r="L11" s="31">
        <v>39223.4</v>
      </c>
      <c r="M11" s="57"/>
      <c r="N11" s="1"/>
      <c r="O11" s="1"/>
    </row>
    <row r="12" spans="1:15" ht="12.75" customHeight="1">
      <c r="A12" s="56">
        <v>3</v>
      </c>
      <c r="B12" s="44" t="s">
        <v>234</v>
      </c>
      <c r="C12" s="31">
        <v>2372.85</v>
      </c>
      <c r="D12" s="40">
        <v>2374.8166666666666</v>
      </c>
      <c r="E12" s="40">
        <v>2360.7333333333331</v>
      </c>
      <c r="F12" s="40">
        <v>2348.6166666666663</v>
      </c>
      <c r="G12" s="40">
        <v>2334.5333333333328</v>
      </c>
      <c r="H12" s="40">
        <v>2386.9333333333334</v>
      </c>
      <c r="I12" s="40">
        <v>2401.0166666666673</v>
      </c>
      <c r="J12" s="40">
        <v>2413.1333333333337</v>
      </c>
      <c r="K12" s="31">
        <v>2388.9</v>
      </c>
      <c r="L12" s="31">
        <v>2362.6999999999998</v>
      </c>
      <c r="M12" s="57"/>
      <c r="N12" s="1"/>
      <c r="O12" s="1"/>
    </row>
    <row r="13" spans="1:15" ht="12.75" customHeight="1">
      <c r="A13" s="56">
        <v>4</v>
      </c>
      <c r="B13" s="31" t="s">
        <v>235</v>
      </c>
      <c r="C13" s="31">
        <v>5289.9</v>
      </c>
      <c r="D13" s="40">
        <v>5285.5</v>
      </c>
      <c r="E13" s="40">
        <v>5271.85</v>
      </c>
      <c r="F13" s="40">
        <v>5253.8</v>
      </c>
      <c r="G13" s="40">
        <v>5240.1500000000005</v>
      </c>
      <c r="H13" s="40">
        <v>5303.55</v>
      </c>
      <c r="I13" s="40">
        <v>5317.2</v>
      </c>
      <c r="J13" s="40">
        <v>5335.25</v>
      </c>
      <c r="K13" s="31">
        <v>5299.15</v>
      </c>
      <c r="L13" s="31">
        <v>5267.45</v>
      </c>
      <c r="M13" s="57"/>
      <c r="N13" s="1"/>
      <c r="O13" s="1"/>
    </row>
    <row r="14" spans="1:15" ht="12.75" customHeight="1">
      <c r="A14" s="56">
        <v>5</v>
      </c>
      <c r="B14" s="31" t="s">
        <v>236</v>
      </c>
      <c r="C14" s="31">
        <v>35815.1</v>
      </c>
      <c r="D14" s="40">
        <v>35898.966666666667</v>
      </c>
      <c r="E14" s="40">
        <v>35679.983333333337</v>
      </c>
      <c r="F14" s="40">
        <v>35544.866666666669</v>
      </c>
      <c r="G14" s="40">
        <v>35325.883333333339</v>
      </c>
      <c r="H14" s="40">
        <v>36034.083333333336</v>
      </c>
      <c r="I14" s="40">
        <v>36253.066666666658</v>
      </c>
      <c r="J14" s="40">
        <v>36388.183333333334</v>
      </c>
      <c r="K14" s="31">
        <v>36117.949999999997</v>
      </c>
      <c r="L14" s="31">
        <v>35763.85</v>
      </c>
      <c r="M14" s="57"/>
      <c r="N14" s="1"/>
      <c r="O14" s="1"/>
    </row>
    <row r="15" spans="1:15" ht="12.75" customHeight="1">
      <c r="A15" s="56">
        <v>6</v>
      </c>
      <c r="B15" s="31" t="s">
        <v>237</v>
      </c>
      <c r="C15" s="31">
        <v>4179.05</v>
      </c>
      <c r="D15" s="40">
        <v>4179.95</v>
      </c>
      <c r="E15" s="40">
        <v>4160.3999999999996</v>
      </c>
      <c r="F15" s="40">
        <v>4141.75</v>
      </c>
      <c r="G15" s="40">
        <v>4122.2</v>
      </c>
      <c r="H15" s="40">
        <v>4198.5999999999995</v>
      </c>
      <c r="I15" s="40">
        <v>4218.1500000000005</v>
      </c>
      <c r="J15" s="40">
        <v>4236.7999999999993</v>
      </c>
      <c r="K15" s="31">
        <v>4199.5</v>
      </c>
      <c r="L15" s="31">
        <v>4161.3</v>
      </c>
      <c r="M15" s="57"/>
      <c r="N15" s="1"/>
      <c r="O15" s="1"/>
    </row>
    <row r="16" spans="1:15" ht="12.75" customHeight="1">
      <c r="A16" s="56">
        <v>7</v>
      </c>
      <c r="B16" s="31" t="s">
        <v>238</v>
      </c>
      <c r="C16" s="31">
        <v>9017.7999999999993</v>
      </c>
      <c r="D16" s="40">
        <v>9011.3333333333321</v>
      </c>
      <c r="E16" s="40">
        <v>8955.5166666666646</v>
      </c>
      <c r="F16" s="40">
        <v>8893.2333333333318</v>
      </c>
      <c r="G16" s="40">
        <v>8837.4166666666642</v>
      </c>
      <c r="H16" s="40">
        <v>9073.616666666665</v>
      </c>
      <c r="I16" s="40">
        <v>9129.4333333333307</v>
      </c>
      <c r="J16" s="40">
        <v>9191.7166666666653</v>
      </c>
      <c r="K16" s="31">
        <v>9067.15</v>
      </c>
      <c r="L16" s="31">
        <v>8949.0499999999993</v>
      </c>
      <c r="M16" s="57"/>
      <c r="N16" s="1"/>
      <c r="O16" s="1"/>
    </row>
    <row r="17" spans="1:15" ht="12.75" customHeight="1">
      <c r="A17" s="56">
        <v>8</v>
      </c>
      <c r="B17" s="31" t="s">
        <v>43</v>
      </c>
      <c r="C17" s="31">
        <v>2538.3000000000002</v>
      </c>
      <c r="D17" s="40">
        <v>2530.9500000000003</v>
      </c>
      <c r="E17" s="40">
        <v>2509.4000000000005</v>
      </c>
      <c r="F17" s="40">
        <v>2480.5000000000005</v>
      </c>
      <c r="G17" s="40">
        <v>2458.9500000000007</v>
      </c>
      <c r="H17" s="40">
        <v>2559.8500000000004</v>
      </c>
      <c r="I17" s="40">
        <v>2581.4000000000005</v>
      </c>
      <c r="J17" s="40">
        <v>2610.3000000000002</v>
      </c>
      <c r="K17" s="31">
        <v>2552.5</v>
      </c>
      <c r="L17" s="31">
        <v>2502.0500000000002</v>
      </c>
      <c r="M17" s="31">
        <v>5.3151999999999999</v>
      </c>
      <c r="N17" s="1"/>
      <c r="O17" s="1"/>
    </row>
    <row r="18" spans="1:15" ht="12.75" customHeight="1">
      <c r="A18" s="56">
        <v>9</v>
      </c>
      <c r="B18" s="31" t="s">
        <v>59</v>
      </c>
      <c r="C18" s="31">
        <v>1239.5</v>
      </c>
      <c r="D18" s="40">
        <v>1241.4333333333334</v>
      </c>
      <c r="E18" s="40">
        <v>1229.8666666666668</v>
      </c>
      <c r="F18" s="40">
        <v>1220.2333333333333</v>
      </c>
      <c r="G18" s="40">
        <v>1208.6666666666667</v>
      </c>
      <c r="H18" s="40">
        <v>1251.0666666666668</v>
      </c>
      <c r="I18" s="40">
        <v>1262.6333333333334</v>
      </c>
      <c r="J18" s="40">
        <v>1272.2666666666669</v>
      </c>
      <c r="K18" s="31">
        <v>1253</v>
      </c>
      <c r="L18" s="31">
        <v>1231.8</v>
      </c>
      <c r="M18" s="31">
        <v>5.4133199999999997</v>
      </c>
      <c r="N18" s="1"/>
      <c r="O18" s="1"/>
    </row>
    <row r="19" spans="1:15" ht="12.75" customHeight="1">
      <c r="A19" s="56">
        <v>10</v>
      </c>
      <c r="B19" s="31" t="s">
        <v>39</v>
      </c>
      <c r="C19" s="58">
        <v>953.85</v>
      </c>
      <c r="D19" s="40">
        <v>957.23333333333323</v>
      </c>
      <c r="E19" s="40">
        <v>947.81666666666649</v>
      </c>
      <c r="F19" s="40">
        <v>941.7833333333333</v>
      </c>
      <c r="G19" s="40">
        <v>932.36666666666656</v>
      </c>
      <c r="H19" s="40">
        <v>963.26666666666642</v>
      </c>
      <c r="I19" s="40">
        <v>972.68333333333317</v>
      </c>
      <c r="J19" s="40">
        <v>978.71666666666636</v>
      </c>
      <c r="K19" s="31">
        <v>966.65</v>
      </c>
      <c r="L19" s="31">
        <v>951.2</v>
      </c>
      <c r="M19" s="31">
        <v>3.9820600000000002</v>
      </c>
      <c r="N19" s="1"/>
      <c r="O19" s="1"/>
    </row>
    <row r="20" spans="1:15" ht="12.75" customHeight="1">
      <c r="A20" s="56">
        <v>11</v>
      </c>
      <c r="B20" s="31" t="s">
        <v>45</v>
      </c>
      <c r="C20" s="31">
        <v>1635.45</v>
      </c>
      <c r="D20" s="40">
        <v>1616.4666666666665</v>
      </c>
      <c r="E20" s="40">
        <v>1573.9333333333329</v>
      </c>
      <c r="F20" s="40">
        <v>1512.4166666666665</v>
      </c>
      <c r="G20" s="40">
        <v>1469.883333333333</v>
      </c>
      <c r="H20" s="40">
        <v>1677.9833333333329</v>
      </c>
      <c r="I20" s="40">
        <v>1720.5166666666662</v>
      </c>
      <c r="J20" s="40">
        <v>1782.0333333333328</v>
      </c>
      <c r="K20" s="31">
        <v>1659</v>
      </c>
      <c r="L20" s="31">
        <v>1554.95</v>
      </c>
      <c r="M20" s="31">
        <v>47.137079999999997</v>
      </c>
      <c r="N20" s="1"/>
      <c r="O20" s="1"/>
    </row>
    <row r="21" spans="1:15" ht="12.75" customHeight="1">
      <c r="A21" s="56">
        <v>12</v>
      </c>
      <c r="B21" s="31" t="s">
        <v>240</v>
      </c>
      <c r="C21" s="31">
        <v>1230.8</v>
      </c>
      <c r="D21" s="40">
        <v>1222.95</v>
      </c>
      <c r="E21" s="40">
        <v>1210.9000000000001</v>
      </c>
      <c r="F21" s="40">
        <v>1191</v>
      </c>
      <c r="G21" s="40">
        <v>1178.95</v>
      </c>
      <c r="H21" s="40">
        <v>1242.8500000000001</v>
      </c>
      <c r="I21" s="40">
        <v>1254.8999999999999</v>
      </c>
      <c r="J21" s="40">
        <v>1274.8000000000002</v>
      </c>
      <c r="K21" s="31">
        <v>1235</v>
      </c>
      <c r="L21" s="31">
        <v>1203.05</v>
      </c>
      <c r="M21" s="31">
        <v>22.203810000000001</v>
      </c>
      <c r="N21" s="1"/>
      <c r="O21" s="1"/>
    </row>
    <row r="22" spans="1:15" ht="12.75" customHeight="1">
      <c r="A22" s="56">
        <v>13</v>
      </c>
      <c r="B22" s="31" t="s">
        <v>46</v>
      </c>
      <c r="C22" s="31">
        <v>737.35</v>
      </c>
      <c r="D22" s="40">
        <v>736.54999999999984</v>
      </c>
      <c r="E22" s="40">
        <v>728.59999999999968</v>
      </c>
      <c r="F22" s="40">
        <v>719.8499999999998</v>
      </c>
      <c r="G22" s="40">
        <v>711.89999999999964</v>
      </c>
      <c r="H22" s="40">
        <v>745.29999999999973</v>
      </c>
      <c r="I22" s="40">
        <v>753.24999999999977</v>
      </c>
      <c r="J22" s="40">
        <v>761.99999999999977</v>
      </c>
      <c r="K22" s="31">
        <v>744.5</v>
      </c>
      <c r="L22" s="31">
        <v>727.8</v>
      </c>
      <c r="M22" s="31">
        <v>34.566139999999997</v>
      </c>
      <c r="N22" s="1"/>
      <c r="O22" s="1"/>
    </row>
    <row r="23" spans="1:15" ht="12.75" customHeight="1">
      <c r="A23" s="56">
        <v>14</v>
      </c>
      <c r="B23" s="31" t="s">
        <v>241</v>
      </c>
      <c r="C23" s="31">
        <v>1575.1</v>
      </c>
      <c r="D23" s="40">
        <v>1552.8333333333333</v>
      </c>
      <c r="E23" s="40">
        <v>1529.0166666666664</v>
      </c>
      <c r="F23" s="40">
        <v>1482.9333333333332</v>
      </c>
      <c r="G23" s="40">
        <v>1459.1166666666663</v>
      </c>
      <c r="H23" s="40">
        <v>1598.9166666666665</v>
      </c>
      <c r="I23" s="40">
        <v>1622.7333333333336</v>
      </c>
      <c r="J23" s="40">
        <v>1668.8166666666666</v>
      </c>
      <c r="K23" s="31">
        <v>1576.65</v>
      </c>
      <c r="L23" s="31">
        <v>1506.75</v>
      </c>
      <c r="M23" s="31">
        <v>2.5769700000000002</v>
      </c>
      <c r="N23" s="1"/>
      <c r="O23" s="1"/>
    </row>
    <row r="24" spans="1:15" ht="12.75" customHeight="1">
      <c r="A24" s="56">
        <v>15</v>
      </c>
      <c r="B24" s="31" t="s">
        <v>242</v>
      </c>
      <c r="C24" s="31">
        <v>1859.8</v>
      </c>
      <c r="D24" s="40">
        <v>1852.2666666666667</v>
      </c>
      <c r="E24" s="40">
        <v>1816.5333333333333</v>
      </c>
      <c r="F24" s="40">
        <v>1773.2666666666667</v>
      </c>
      <c r="G24" s="40">
        <v>1737.5333333333333</v>
      </c>
      <c r="H24" s="40">
        <v>1895.5333333333333</v>
      </c>
      <c r="I24" s="40">
        <v>1931.2666666666664</v>
      </c>
      <c r="J24" s="40">
        <v>1974.5333333333333</v>
      </c>
      <c r="K24" s="31">
        <v>1888</v>
      </c>
      <c r="L24" s="31">
        <v>1809</v>
      </c>
      <c r="M24" s="31">
        <v>0.65202000000000004</v>
      </c>
      <c r="N24" s="1"/>
      <c r="O24" s="1"/>
    </row>
    <row r="25" spans="1:15" ht="12.75" customHeight="1">
      <c r="A25" s="56">
        <v>16</v>
      </c>
      <c r="B25" s="31" t="s">
        <v>243</v>
      </c>
      <c r="C25" s="31">
        <v>112.75</v>
      </c>
      <c r="D25" s="40">
        <v>110.98333333333333</v>
      </c>
      <c r="E25" s="40">
        <v>108.76666666666667</v>
      </c>
      <c r="F25" s="40">
        <v>104.78333333333333</v>
      </c>
      <c r="G25" s="40">
        <v>102.56666666666666</v>
      </c>
      <c r="H25" s="40">
        <v>114.96666666666667</v>
      </c>
      <c r="I25" s="40">
        <v>117.18333333333334</v>
      </c>
      <c r="J25" s="40">
        <v>121.16666666666667</v>
      </c>
      <c r="K25" s="31">
        <v>113.2</v>
      </c>
      <c r="L25" s="31">
        <v>107</v>
      </c>
      <c r="M25" s="31">
        <v>97.00179</v>
      </c>
      <c r="N25" s="1"/>
      <c r="O25" s="1"/>
    </row>
    <row r="26" spans="1:15" ht="12.75" customHeight="1">
      <c r="A26" s="56">
        <v>17</v>
      </c>
      <c r="B26" s="31" t="s">
        <v>41</v>
      </c>
      <c r="C26" s="31">
        <v>305.75</v>
      </c>
      <c r="D26" s="40">
        <v>300.65000000000003</v>
      </c>
      <c r="E26" s="40">
        <v>294.40000000000009</v>
      </c>
      <c r="F26" s="40">
        <v>283.05000000000007</v>
      </c>
      <c r="G26" s="40">
        <v>276.80000000000013</v>
      </c>
      <c r="H26" s="40">
        <v>312.00000000000006</v>
      </c>
      <c r="I26" s="40">
        <v>318.24999999999994</v>
      </c>
      <c r="J26" s="40">
        <v>329.6</v>
      </c>
      <c r="K26" s="31">
        <v>306.89999999999998</v>
      </c>
      <c r="L26" s="31">
        <v>289.3</v>
      </c>
      <c r="M26" s="31">
        <v>97.394509999999997</v>
      </c>
      <c r="N26" s="1"/>
      <c r="O26" s="1"/>
    </row>
    <row r="27" spans="1:15" ht="12.75" customHeight="1">
      <c r="A27" s="56">
        <v>18</v>
      </c>
      <c r="B27" s="31" t="s">
        <v>244</v>
      </c>
      <c r="C27" s="31">
        <v>2153.25</v>
      </c>
      <c r="D27" s="40">
        <v>2163.3333333333335</v>
      </c>
      <c r="E27" s="40">
        <v>2125.666666666667</v>
      </c>
      <c r="F27" s="40">
        <v>2098.0833333333335</v>
      </c>
      <c r="G27" s="40">
        <v>2060.416666666667</v>
      </c>
      <c r="H27" s="40">
        <v>2190.916666666667</v>
      </c>
      <c r="I27" s="40">
        <v>2228.5833333333339</v>
      </c>
      <c r="J27" s="40">
        <v>2256.166666666667</v>
      </c>
      <c r="K27" s="31">
        <v>2201</v>
      </c>
      <c r="L27" s="31">
        <v>2135.75</v>
      </c>
      <c r="M27" s="31">
        <v>0.63380000000000003</v>
      </c>
      <c r="N27" s="1"/>
      <c r="O27" s="1"/>
    </row>
    <row r="28" spans="1:15" ht="12.75" customHeight="1">
      <c r="A28" s="56">
        <v>19</v>
      </c>
      <c r="B28" s="31" t="s">
        <v>52</v>
      </c>
      <c r="C28" s="31">
        <v>780.35</v>
      </c>
      <c r="D28" s="40">
        <v>784.81666666666661</v>
      </c>
      <c r="E28" s="40">
        <v>771.63333333333321</v>
      </c>
      <c r="F28" s="40">
        <v>762.91666666666663</v>
      </c>
      <c r="G28" s="40">
        <v>749.73333333333323</v>
      </c>
      <c r="H28" s="40">
        <v>793.53333333333319</v>
      </c>
      <c r="I28" s="40">
        <v>806.71666666666658</v>
      </c>
      <c r="J28" s="40">
        <v>815.43333333333317</v>
      </c>
      <c r="K28" s="31">
        <v>798</v>
      </c>
      <c r="L28" s="31">
        <v>776.1</v>
      </c>
      <c r="M28" s="31">
        <v>1.59921</v>
      </c>
      <c r="N28" s="1"/>
      <c r="O28" s="1"/>
    </row>
    <row r="29" spans="1:15" ht="12.75" customHeight="1">
      <c r="A29" s="56">
        <v>20</v>
      </c>
      <c r="B29" s="31" t="s">
        <v>48</v>
      </c>
      <c r="C29" s="31">
        <v>3583.4</v>
      </c>
      <c r="D29" s="40">
        <v>3594.4333333333329</v>
      </c>
      <c r="E29" s="40">
        <v>3558.9666666666658</v>
      </c>
      <c r="F29" s="40">
        <v>3534.5333333333328</v>
      </c>
      <c r="G29" s="40">
        <v>3499.0666666666657</v>
      </c>
      <c r="H29" s="40">
        <v>3618.8666666666659</v>
      </c>
      <c r="I29" s="40">
        <v>3654.333333333333</v>
      </c>
      <c r="J29" s="40">
        <v>3678.766666666666</v>
      </c>
      <c r="K29" s="31">
        <v>3629.9</v>
      </c>
      <c r="L29" s="31">
        <v>3570</v>
      </c>
      <c r="M29" s="31">
        <v>0.39055000000000001</v>
      </c>
      <c r="N29" s="1"/>
      <c r="O29" s="1"/>
    </row>
    <row r="30" spans="1:15" ht="12.75" customHeight="1">
      <c r="A30" s="56">
        <v>21</v>
      </c>
      <c r="B30" s="31" t="s">
        <v>50</v>
      </c>
      <c r="C30" s="31">
        <v>707.05</v>
      </c>
      <c r="D30" s="40">
        <v>707.69999999999993</v>
      </c>
      <c r="E30" s="40">
        <v>703.44999999999982</v>
      </c>
      <c r="F30" s="40">
        <v>699.84999999999991</v>
      </c>
      <c r="G30" s="40">
        <v>695.5999999999998</v>
      </c>
      <c r="H30" s="40">
        <v>711.29999999999984</v>
      </c>
      <c r="I30" s="40">
        <v>715.55000000000007</v>
      </c>
      <c r="J30" s="40">
        <v>719.14999999999986</v>
      </c>
      <c r="K30" s="31">
        <v>711.95</v>
      </c>
      <c r="L30" s="31">
        <v>704.1</v>
      </c>
      <c r="M30" s="31">
        <v>6.9965999999999999</v>
      </c>
      <c r="N30" s="1"/>
      <c r="O30" s="1"/>
    </row>
    <row r="31" spans="1:15" ht="12.75" customHeight="1">
      <c r="A31" s="56">
        <v>22</v>
      </c>
      <c r="B31" s="31" t="s">
        <v>51</v>
      </c>
      <c r="C31" s="31">
        <v>431.25</v>
      </c>
      <c r="D31" s="40">
        <v>430.91666666666669</v>
      </c>
      <c r="E31" s="40">
        <v>426.83333333333337</v>
      </c>
      <c r="F31" s="40">
        <v>422.41666666666669</v>
      </c>
      <c r="G31" s="40">
        <v>418.33333333333337</v>
      </c>
      <c r="H31" s="40">
        <v>435.33333333333337</v>
      </c>
      <c r="I31" s="40">
        <v>439.41666666666674</v>
      </c>
      <c r="J31" s="40">
        <v>443.83333333333337</v>
      </c>
      <c r="K31" s="31">
        <v>435</v>
      </c>
      <c r="L31" s="31">
        <v>426.5</v>
      </c>
      <c r="M31" s="31">
        <v>23.781310000000001</v>
      </c>
      <c r="N31" s="1"/>
      <c r="O31" s="1"/>
    </row>
    <row r="32" spans="1:15" ht="12.75" customHeight="1">
      <c r="A32" s="56">
        <v>23</v>
      </c>
      <c r="B32" s="31" t="s">
        <v>53</v>
      </c>
      <c r="C32" s="31">
        <v>4532.8999999999996</v>
      </c>
      <c r="D32" s="40">
        <v>4502.8166666666666</v>
      </c>
      <c r="E32" s="40">
        <v>4450.083333333333</v>
      </c>
      <c r="F32" s="40">
        <v>4367.2666666666664</v>
      </c>
      <c r="G32" s="40">
        <v>4314.5333333333328</v>
      </c>
      <c r="H32" s="40">
        <v>4585.6333333333332</v>
      </c>
      <c r="I32" s="40">
        <v>4638.3666666666668</v>
      </c>
      <c r="J32" s="40">
        <v>4721.1833333333334</v>
      </c>
      <c r="K32" s="31">
        <v>4555.55</v>
      </c>
      <c r="L32" s="31">
        <v>4420</v>
      </c>
      <c r="M32" s="31">
        <v>5.4747599999999998</v>
      </c>
      <c r="N32" s="1"/>
      <c r="O32" s="1"/>
    </row>
    <row r="33" spans="1:15" ht="12.75" customHeight="1">
      <c r="A33" s="56">
        <v>24</v>
      </c>
      <c r="B33" s="31" t="s">
        <v>54</v>
      </c>
      <c r="C33" s="31">
        <v>231.3</v>
      </c>
      <c r="D33" s="40">
        <v>230.65</v>
      </c>
      <c r="E33" s="40">
        <v>228.8</v>
      </c>
      <c r="F33" s="40">
        <v>226.3</v>
      </c>
      <c r="G33" s="40">
        <v>224.45000000000002</v>
      </c>
      <c r="H33" s="40">
        <v>233.15</v>
      </c>
      <c r="I33" s="40">
        <v>234.99999999999997</v>
      </c>
      <c r="J33" s="40">
        <v>237.5</v>
      </c>
      <c r="K33" s="31">
        <v>232.5</v>
      </c>
      <c r="L33" s="31">
        <v>228.15</v>
      </c>
      <c r="M33" s="31">
        <v>29.007180000000002</v>
      </c>
      <c r="N33" s="1"/>
      <c r="O33" s="1"/>
    </row>
    <row r="34" spans="1:15" ht="12.75" customHeight="1">
      <c r="A34" s="56">
        <v>25</v>
      </c>
      <c r="B34" s="31" t="s">
        <v>55</v>
      </c>
      <c r="C34" s="31">
        <v>149.85</v>
      </c>
      <c r="D34" s="40">
        <v>149.58333333333331</v>
      </c>
      <c r="E34" s="40">
        <v>146.46666666666664</v>
      </c>
      <c r="F34" s="40">
        <v>143.08333333333331</v>
      </c>
      <c r="G34" s="40">
        <v>139.96666666666664</v>
      </c>
      <c r="H34" s="40">
        <v>152.96666666666664</v>
      </c>
      <c r="I34" s="40">
        <v>156.08333333333331</v>
      </c>
      <c r="J34" s="40">
        <v>159.46666666666664</v>
      </c>
      <c r="K34" s="31">
        <v>152.69999999999999</v>
      </c>
      <c r="L34" s="31">
        <v>146.19999999999999</v>
      </c>
      <c r="M34" s="31">
        <v>310.41777999999999</v>
      </c>
      <c r="N34" s="1"/>
      <c r="O34" s="1"/>
    </row>
    <row r="35" spans="1:15" ht="12.75" customHeight="1">
      <c r="A35" s="56">
        <v>26</v>
      </c>
      <c r="B35" s="31" t="s">
        <v>57</v>
      </c>
      <c r="C35" s="31">
        <v>3145.15</v>
      </c>
      <c r="D35" s="40">
        <v>3140.0499999999997</v>
      </c>
      <c r="E35" s="40">
        <v>3125.0999999999995</v>
      </c>
      <c r="F35" s="40">
        <v>3105.0499999999997</v>
      </c>
      <c r="G35" s="40">
        <v>3090.0999999999995</v>
      </c>
      <c r="H35" s="40">
        <v>3160.0999999999995</v>
      </c>
      <c r="I35" s="40">
        <v>3175.0499999999993</v>
      </c>
      <c r="J35" s="40">
        <v>3195.0999999999995</v>
      </c>
      <c r="K35" s="31">
        <v>3155</v>
      </c>
      <c r="L35" s="31">
        <v>3120</v>
      </c>
      <c r="M35" s="31">
        <v>6.6883999999999997</v>
      </c>
      <c r="N35" s="1"/>
      <c r="O35" s="1"/>
    </row>
    <row r="36" spans="1:15" ht="12.75" customHeight="1">
      <c r="A36" s="56">
        <v>27</v>
      </c>
      <c r="B36" s="31" t="s">
        <v>309</v>
      </c>
      <c r="C36" s="31">
        <v>2299.15</v>
      </c>
      <c r="D36" s="40">
        <v>2287.0333333333333</v>
      </c>
      <c r="E36" s="40">
        <v>2265.1166666666668</v>
      </c>
      <c r="F36" s="40">
        <v>2231.0833333333335</v>
      </c>
      <c r="G36" s="40">
        <v>2209.166666666667</v>
      </c>
      <c r="H36" s="40">
        <v>2321.0666666666666</v>
      </c>
      <c r="I36" s="40">
        <v>2342.9833333333336</v>
      </c>
      <c r="J36" s="40">
        <v>2377.0166666666664</v>
      </c>
      <c r="K36" s="31">
        <v>2308.9499999999998</v>
      </c>
      <c r="L36" s="31">
        <v>2253</v>
      </c>
      <c r="M36" s="31">
        <v>3.2440000000000002</v>
      </c>
      <c r="N36" s="1"/>
      <c r="O36" s="1"/>
    </row>
    <row r="37" spans="1:15" ht="12.75" customHeight="1">
      <c r="A37" s="56">
        <v>28</v>
      </c>
      <c r="B37" s="31" t="s">
        <v>60</v>
      </c>
      <c r="C37" s="31">
        <v>677</v>
      </c>
      <c r="D37" s="40">
        <v>688.08333333333337</v>
      </c>
      <c r="E37" s="40">
        <v>662.66666666666674</v>
      </c>
      <c r="F37" s="40">
        <v>648.33333333333337</v>
      </c>
      <c r="G37" s="40">
        <v>622.91666666666674</v>
      </c>
      <c r="H37" s="40">
        <v>702.41666666666674</v>
      </c>
      <c r="I37" s="40">
        <v>727.83333333333348</v>
      </c>
      <c r="J37" s="40">
        <v>742.16666666666674</v>
      </c>
      <c r="K37" s="31">
        <v>713.5</v>
      </c>
      <c r="L37" s="31">
        <v>673.75</v>
      </c>
      <c r="M37" s="31">
        <v>105.08221</v>
      </c>
      <c r="N37" s="1"/>
      <c r="O37" s="1"/>
    </row>
    <row r="38" spans="1:15" ht="12.75" customHeight="1">
      <c r="A38" s="56">
        <v>29</v>
      </c>
      <c r="B38" s="31" t="s">
        <v>245</v>
      </c>
      <c r="C38" s="31">
        <v>4757.1499999999996</v>
      </c>
      <c r="D38" s="40">
        <v>4751.7166666666672</v>
      </c>
      <c r="E38" s="40">
        <v>4729.1333333333341</v>
      </c>
      <c r="F38" s="40">
        <v>4701.1166666666668</v>
      </c>
      <c r="G38" s="40">
        <v>4678.5333333333338</v>
      </c>
      <c r="H38" s="40">
        <v>4779.7333333333345</v>
      </c>
      <c r="I38" s="40">
        <v>4802.3166666666666</v>
      </c>
      <c r="J38" s="40">
        <v>4830.3333333333348</v>
      </c>
      <c r="K38" s="31">
        <v>4774.3</v>
      </c>
      <c r="L38" s="31">
        <v>4723.7</v>
      </c>
      <c r="M38" s="31">
        <v>1.8036300000000001</v>
      </c>
      <c r="N38" s="1"/>
      <c r="O38" s="1"/>
    </row>
    <row r="39" spans="1:15" ht="12.75" customHeight="1">
      <c r="A39" s="56">
        <v>30</v>
      </c>
      <c r="B39" s="31" t="s">
        <v>61</v>
      </c>
      <c r="C39" s="31">
        <v>745.05</v>
      </c>
      <c r="D39" s="40">
        <v>747.44999999999993</v>
      </c>
      <c r="E39" s="40">
        <v>740.94999999999982</v>
      </c>
      <c r="F39" s="40">
        <v>736.84999999999991</v>
      </c>
      <c r="G39" s="40">
        <v>730.3499999999998</v>
      </c>
      <c r="H39" s="40">
        <v>751.54999999999984</v>
      </c>
      <c r="I39" s="40">
        <v>758.05000000000007</v>
      </c>
      <c r="J39" s="40">
        <v>762.14999999999986</v>
      </c>
      <c r="K39" s="31">
        <v>753.95</v>
      </c>
      <c r="L39" s="31">
        <v>743.35</v>
      </c>
      <c r="M39" s="31">
        <v>121.20207000000001</v>
      </c>
      <c r="N39" s="1"/>
      <c r="O39" s="1"/>
    </row>
    <row r="40" spans="1:15" ht="12.75" customHeight="1">
      <c r="A40" s="56">
        <v>31</v>
      </c>
      <c r="B40" s="31" t="s">
        <v>62</v>
      </c>
      <c r="C40" s="31">
        <v>3794.45</v>
      </c>
      <c r="D40" s="40">
        <v>3803.8166666666671</v>
      </c>
      <c r="E40" s="40">
        <v>3762.6333333333341</v>
      </c>
      <c r="F40" s="40">
        <v>3730.8166666666671</v>
      </c>
      <c r="G40" s="40">
        <v>3689.6333333333341</v>
      </c>
      <c r="H40" s="40">
        <v>3835.6333333333341</v>
      </c>
      <c r="I40" s="40">
        <v>3876.8166666666675</v>
      </c>
      <c r="J40" s="40">
        <v>3908.6333333333341</v>
      </c>
      <c r="K40" s="31">
        <v>3845</v>
      </c>
      <c r="L40" s="31">
        <v>3772</v>
      </c>
      <c r="M40" s="31">
        <v>5.2191999999999998</v>
      </c>
      <c r="N40" s="1"/>
      <c r="O40" s="1"/>
    </row>
    <row r="41" spans="1:15" ht="12.75" customHeight="1">
      <c r="A41" s="56">
        <v>32</v>
      </c>
      <c r="B41" s="31" t="s">
        <v>65</v>
      </c>
      <c r="C41" s="31">
        <v>7577.5</v>
      </c>
      <c r="D41" s="40">
        <v>7627.3</v>
      </c>
      <c r="E41" s="40">
        <v>7500.2000000000007</v>
      </c>
      <c r="F41" s="40">
        <v>7422.9000000000005</v>
      </c>
      <c r="G41" s="40">
        <v>7295.8000000000011</v>
      </c>
      <c r="H41" s="40">
        <v>7704.6</v>
      </c>
      <c r="I41" s="40">
        <v>7831.7000000000007</v>
      </c>
      <c r="J41" s="40">
        <v>7909</v>
      </c>
      <c r="K41" s="31">
        <v>7754.4</v>
      </c>
      <c r="L41" s="31">
        <v>7550</v>
      </c>
      <c r="M41" s="31">
        <v>8.0024700000000006</v>
      </c>
      <c r="N41" s="1"/>
      <c r="O41" s="1"/>
    </row>
    <row r="42" spans="1:15" ht="12.75" customHeight="1">
      <c r="A42" s="56">
        <v>33</v>
      </c>
      <c r="B42" s="31" t="s">
        <v>64</v>
      </c>
      <c r="C42" s="31">
        <v>18172.5</v>
      </c>
      <c r="D42" s="40">
        <v>18242.5</v>
      </c>
      <c r="E42" s="40">
        <v>18010</v>
      </c>
      <c r="F42" s="40">
        <v>17847.5</v>
      </c>
      <c r="G42" s="40">
        <v>17615</v>
      </c>
      <c r="H42" s="40">
        <v>18405</v>
      </c>
      <c r="I42" s="40">
        <v>18637.5</v>
      </c>
      <c r="J42" s="40">
        <v>18800</v>
      </c>
      <c r="K42" s="31">
        <v>18475</v>
      </c>
      <c r="L42" s="31">
        <v>18080</v>
      </c>
      <c r="M42" s="31">
        <v>1.9808699999999999</v>
      </c>
      <c r="N42" s="1"/>
      <c r="O42" s="1"/>
    </row>
    <row r="43" spans="1:15" ht="12.75" customHeight="1">
      <c r="A43" s="56">
        <v>34</v>
      </c>
      <c r="B43" s="31" t="s">
        <v>246</v>
      </c>
      <c r="C43" s="31">
        <v>5018.7</v>
      </c>
      <c r="D43" s="40">
        <v>5029.5666666666666</v>
      </c>
      <c r="E43" s="40">
        <v>4969.1333333333332</v>
      </c>
      <c r="F43" s="40">
        <v>4919.5666666666666</v>
      </c>
      <c r="G43" s="40">
        <v>4859.1333333333332</v>
      </c>
      <c r="H43" s="40">
        <v>5079.1333333333332</v>
      </c>
      <c r="I43" s="40">
        <v>5139.5666666666657</v>
      </c>
      <c r="J43" s="40">
        <v>5189.1333333333332</v>
      </c>
      <c r="K43" s="31">
        <v>5090</v>
      </c>
      <c r="L43" s="31">
        <v>4980</v>
      </c>
      <c r="M43" s="31">
        <v>0.28775000000000001</v>
      </c>
      <c r="N43" s="1"/>
      <c r="O43" s="1"/>
    </row>
    <row r="44" spans="1:15" ht="12.75" customHeight="1">
      <c r="A44" s="56">
        <v>35</v>
      </c>
      <c r="B44" s="31" t="s">
        <v>66</v>
      </c>
      <c r="C44" s="31">
        <v>2496.9499999999998</v>
      </c>
      <c r="D44" s="40">
        <v>2486.7999999999997</v>
      </c>
      <c r="E44" s="40">
        <v>2460.8999999999996</v>
      </c>
      <c r="F44" s="40">
        <v>2424.85</v>
      </c>
      <c r="G44" s="40">
        <v>2398.9499999999998</v>
      </c>
      <c r="H44" s="40">
        <v>2522.8499999999995</v>
      </c>
      <c r="I44" s="40">
        <v>2548.75</v>
      </c>
      <c r="J44" s="40">
        <v>2584.7999999999993</v>
      </c>
      <c r="K44" s="31">
        <v>2512.6999999999998</v>
      </c>
      <c r="L44" s="31">
        <v>2450.75</v>
      </c>
      <c r="M44" s="31">
        <v>2.9942000000000002</v>
      </c>
      <c r="N44" s="1"/>
      <c r="O44" s="1"/>
    </row>
    <row r="45" spans="1:15" ht="12.75" customHeight="1">
      <c r="A45" s="56">
        <v>36</v>
      </c>
      <c r="B45" s="31" t="s">
        <v>67</v>
      </c>
      <c r="C45" s="31">
        <v>306.89999999999998</v>
      </c>
      <c r="D45" s="40">
        <v>303.65000000000003</v>
      </c>
      <c r="E45" s="40">
        <v>298.80000000000007</v>
      </c>
      <c r="F45" s="40">
        <v>290.70000000000005</v>
      </c>
      <c r="G45" s="40">
        <v>285.85000000000008</v>
      </c>
      <c r="H45" s="40">
        <v>311.75000000000006</v>
      </c>
      <c r="I45" s="40">
        <v>316.60000000000008</v>
      </c>
      <c r="J45" s="40">
        <v>324.70000000000005</v>
      </c>
      <c r="K45" s="31">
        <v>308.5</v>
      </c>
      <c r="L45" s="31">
        <v>295.55</v>
      </c>
      <c r="M45" s="31">
        <v>132.58081000000001</v>
      </c>
      <c r="N45" s="1"/>
      <c r="O45" s="1"/>
    </row>
    <row r="46" spans="1:15" ht="12.75" customHeight="1">
      <c r="A46" s="56">
        <v>37</v>
      </c>
      <c r="B46" s="31" t="s">
        <v>68</v>
      </c>
      <c r="C46" s="31">
        <v>106.35</v>
      </c>
      <c r="D46" s="40">
        <v>106.08333333333333</v>
      </c>
      <c r="E46" s="40">
        <v>104.96666666666665</v>
      </c>
      <c r="F46" s="40">
        <v>103.58333333333333</v>
      </c>
      <c r="G46" s="40">
        <v>102.46666666666665</v>
      </c>
      <c r="H46" s="40">
        <v>107.46666666666665</v>
      </c>
      <c r="I46" s="40">
        <v>108.58333333333333</v>
      </c>
      <c r="J46" s="40">
        <v>109.96666666666665</v>
      </c>
      <c r="K46" s="31">
        <v>107.2</v>
      </c>
      <c r="L46" s="31">
        <v>104.7</v>
      </c>
      <c r="M46" s="31">
        <v>536.88615000000004</v>
      </c>
      <c r="N46" s="1"/>
      <c r="O46" s="1"/>
    </row>
    <row r="47" spans="1:15" ht="12.75" customHeight="1">
      <c r="A47" s="56">
        <v>38</v>
      </c>
      <c r="B47" s="31" t="s">
        <v>247</v>
      </c>
      <c r="C47" s="31">
        <v>64.95</v>
      </c>
      <c r="D47" s="40">
        <v>64.55</v>
      </c>
      <c r="E47" s="40">
        <v>63.55</v>
      </c>
      <c r="F47" s="40">
        <v>62.15</v>
      </c>
      <c r="G47" s="40">
        <v>61.15</v>
      </c>
      <c r="H47" s="40">
        <v>65.949999999999989</v>
      </c>
      <c r="I47" s="40">
        <v>66.949999999999989</v>
      </c>
      <c r="J47" s="40">
        <v>68.349999999999994</v>
      </c>
      <c r="K47" s="31">
        <v>65.55</v>
      </c>
      <c r="L47" s="31">
        <v>63.15</v>
      </c>
      <c r="M47" s="31">
        <v>189.59425999999999</v>
      </c>
      <c r="N47" s="1"/>
      <c r="O47" s="1"/>
    </row>
    <row r="48" spans="1:15" ht="12.75" customHeight="1">
      <c r="A48" s="56">
        <v>39</v>
      </c>
      <c r="B48" s="31" t="s">
        <v>69</v>
      </c>
      <c r="C48" s="31">
        <v>2167.6999999999998</v>
      </c>
      <c r="D48" s="40">
        <v>2157.5</v>
      </c>
      <c r="E48" s="40">
        <v>2135.75</v>
      </c>
      <c r="F48" s="40">
        <v>2103.8000000000002</v>
      </c>
      <c r="G48" s="40">
        <v>2082.0500000000002</v>
      </c>
      <c r="H48" s="40">
        <v>2189.4499999999998</v>
      </c>
      <c r="I48" s="40">
        <v>2211.1999999999998</v>
      </c>
      <c r="J48" s="40">
        <v>2243.1499999999996</v>
      </c>
      <c r="K48" s="31">
        <v>2179.25</v>
      </c>
      <c r="L48" s="31">
        <v>2125.5500000000002</v>
      </c>
      <c r="M48" s="31">
        <v>7.00997</v>
      </c>
      <c r="N48" s="1"/>
      <c r="O48" s="1"/>
    </row>
    <row r="49" spans="1:15" ht="12.75" customHeight="1">
      <c r="A49" s="56">
        <v>40</v>
      </c>
      <c r="B49" s="31" t="s">
        <v>72</v>
      </c>
      <c r="C49" s="31">
        <v>774.95</v>
      </c>
      <c r="D49" s="40">
        <v>768.35</v>
      </c>
      <c r="E49" s="40">
        <v>758.65000000000009</v>
      </c>
      <c r="F49" s="40">
        <v>742.35</v>
      </c>
      <c r="G49" s="40">
        <v>732.65000000000009</v>
      </c>
      <c r="H49" s="40">
        <v>784.65000000000009</v>
      </c>
      <c r="I49" s="40">
        <v>794.35000000000014</v>
      </c>
      <c r="J49" s="40">
        <v>810.65000000000009</v>
      </c>
      <c r="K49" s="31">
        <v>778.05</v>
      </c>
      <c r="L49" s="31">
        <v>752.05</v>
      </c>
      <c r="M49" s="31">
        <v>9.2604000000000006</v>
      </c>
      <c r="N49" s="1"/>
      <c r="O49" s="1"/>
    </row>
    <row r="50" spans="1:15" ht="12.75" customHeight="1">
      <c r="A50" s="56">
        <v>41</v>
      </c>
      <c r="B50" s="31" t="s">
        <v>71</v>
      </c>
      <c r="C50" s="31">
        <v>220.8</v>
      </c>
      <c r="D50" s="40">
        <v>219.15</v>
      </c>
      <c r="E50" s="40">
        <v>214.10000000000002</v>
      </c>
      <c r="F50" s="40">
        <v>207.4</v>
      </c>
      <c r="G50" s="40">
        <v>202.35000000000002</v>
      </c>
      <c r="H50" s="40">
        <v>225.85000000000002</v>
      </c>
      <c r="I50" s="40">
        <v>230.90000000000003</v>
      </c>
      <c r="J50" s="40">
        <v>237.60000000000002</v>
      </c>
      <c r="K50" s="31">
        <v>224.2</v>
      </c>
      <c r="L50" s="31">
        <v>212.45</v>
      </c>
      <c r="M50" s="31">
        <v>172.52199999999999</v>
      </c>
      <c r="N50" s="1"/>
      <c r="O50" s="1"/>
    </row>
    <row r="51" spans="1:15" ht="12.75" customHeight="1">
      <c r="A51" s="56">
        <v>42</v>
      </c>
      <c r="B51" s="31" t="s">
        <v>73</v>
      </c>
      <c r="C51" s="31">
        <v>834.05</v>
      </c>
      <c r="D51" s="40">
        <v>828.65</v>
      </c>
      <c r="E51" s="40">
        <v>820.05</v>
      </c>
      <c r="F51" s="40">
        <v>806.05</v>
      </c>
      <c r="G51" s="40">
        <v>797.44999999999993</v>
      </c>
      <c r="H51" s="40">
        <v>842.65</v>
      </c>
      <c r="I51" s="40">
        <v>851.25000000000011</v>
      </c>
      <c r="J51" s="40">
        <v>865.25</v>
      </c>
      <c r="K51" s="31">
        <v>837.25</v>
      </c>
      <c r="L51" s="31">
        <v>814.65</v>
      </c>
      <c r="M51" s="31">
        <v>29.858969999999999</v>
      </c>
      <c r="N51" s="1"/>
      <c r="O51" s="1"/>
    </row>
    <row r="52" spans="1:15" ht="12.75" customHeight="1">
      <c r="A52" s="56">
        <v>43</v>
      </c>
      <c r="B52" s="31" t="s">
        <v>76</v>
      </c>
      <c r="C52" s="31">
        <v>72.099999999999994</v>
      </c>
      <c r="D52" s="40">
        <v>72.733333333333334</v>
      </c>
      <c r="E52" s="40">
        <v>70.966666666666669</v>
      </c>
      <c r="F52" s="40">
        <v>69.833333333333329</v>
      </c>
      <c r="G52" s="40">
        <v>68.066666666666663</v>
      </c>
      <c r="H52" s="40">
        <v>73.866666666666674</v>
      </c>
      <c r="I52" s="40">
        <v>75.633333333333354</v>
      </c>
      <c r="J52" s="40">
        <v>76.76666666666668</v>
      </c>
      <c r="K52" s="31">
        <v>74.5</v>
      </c>
      <c r="L52" s="31">
        <v>71.599999999999994</v>
      </c>
      <c r="M52" s="31">
        <v>603.35360000000003</v>
      </c>
      <c r="N52" s="1"/>
      <c r="O52" s="1"/>
    </row>
    <row r="53" spans="1:15" ht="12.75" customHeight="1">
      <c r="A53" s="56">
        <v>44</v>
      </c>
      <c r="B53" s="31" t="s">
        <v>80</v>
      </c>
      <c r="C53" s="31">
        <v>430.5</v>
      </c>
      <c r="D53" s="40">
        <v>430.08333333333331</v>
      </c>
      <c r="E53" s="40">
        <v>427.41666666666663</v>
      </c>
      <c r="F53" s="40">
        <v>424.33333333333331</v>
      </c>
      <c r="G53" s="40">
        <v>421.66666666666663</v>
      </c>
      <c r="H53" s="40">
        <v>433.16666666666663</v>
      </c>
      <c r="I53" s="40">
        <v>435.83333333333326</v>
      </c>
      <c r="J53" s="40">
        <v>438.91666666666663</v>
      </c>
      <c r="K53" s="31">
        <v>432.75</v>
      </c>
      <c r="L53" s="31">
        <v>427</v>
      </c>
      <c r="M53" s="31">
        <v>29.335899999999999</v>
      </c>
      <c r="N53" s="1"/>
      <c r="O53" s="1"/>
    </row>
    <row r="54" spans="1:15" ht="12.75" customHeight="1">
      <c r="A54" s="56">
        <v>45</v>
      </c>
      <c r="B54" s="31" t="s">
        <v>75</v>
      </c>
      <c r="C54" s="31">
        <v>713.2</v>
      </c>
      <c r="D54" s="40">
        <v>711.6</v>
      </c>
      <c r="E54" s="40">
        <v>706.75</v>
      </c>
      <c r="F54" s="40">
        <v>700.3</v>
      </c>
      <c r="G54" s="40">
        <v>695.44999999999993</v>
      </c>
      <c r="H54" s="40">
        <v>718.05000000000007</v>
      </c>
      <c r="I54" s="40">
        <v>722.9000000000002</v>
      </c>
      <c r="J54" s="40">
        <v>729.35000000000014</v>
      </c>
      <c r="K54" s="31">
        <v>716.45</v>
      </c>
      <c r="L54" s="31">
        <v>705.15</v>
      </c>
      <c r="M54" s="31">
        <v>52.781309999999998</v>
      </c>
      <c r="N54" s="1"/>
      <c r="O54" s="1"/>
    </row>
    <row r="55" spans="1:15" ht="12.75" customHeight="1">
      <c r="A55" s="56">
        <v>46</v>
      </c>
      <c r="B55" s="31" t="s">
        <v>77</v>
      </c>
      <c r="C55" s="31">
        <v>347</v>
      </c>
      <c r="D55" s="40">
        <v>348.40000000000003</v>
      </c>
      <c r="E55" s="40">
        <v>344.40000000000009</v>
      </c>
      <c r="F55" s="40">
        <v>341.80000000000007</v>
      </c>
      <c r="G55" s="40">
        <v>337.80000000000013</v>
      </c>
      <c r="H55" s="40">
        <v>351.00000000000006</v>
      </c>
      <c r="I55" s="40">
        <v>354.99999999999994</v>
      </c>
      <c r="J55" s="40">
        <v>357.6</v>
      </c>
      <c r="K55" s="31">
        <v>352.4</v>
      </c>
      <c r="L55" s="31">
        <v>345.8</v>
      </c>
      <c r="M55" s="31">
        <v>10.79524</v>
      </c>
      <c r="N55" s="1"/>
      <c r="O55" s="1"/>
    </row>
    <row r="56" spans="1:15" ht="12.75" customHeight="1">
      <c r="A56" s="56">
        <v>47</v>
      </c>
      <c r="B56" s="31" t="s">
        <v>78</v>
      </c>
      <c r="C56" s="31">
        <v>18762</v>
      </c>
      <c r="D56" s="40">
        <v>18640.666666666668</v>
      </c>
      <c r="E56" s="40">
        <v>18392.333333333336</v>
      </c>
      <c r="F56" s="40">
        <v>18022.666666666668</v>
      </c>
      <c r="G56" s="40">
        <v>17774.333333333336</v>
      </c>
      <c r="H56" s="40">
        <v>19010.333333333336</v>
      </c>
      <c r="I56" s="40">
        <v>19258.666666666672</v>
      </c>
      <c r="J56" s="40">
        <v>19628.333333333336</v>
      </c>
      <c r="K56" s="31">
        <v>18889</v>
      </c>
      <c r="L56" s="31">
        <v>18271</v>
      </c>
      <c r="M56" s="31">
        <v>1.07274</v>
      </c>
      <c r="N56" s="1"/>
      <c r="O56" s="1"/>
    </row>
    <row r="57" spans="1:15" ht="12.75" customHeight="1">
      <c r="A57" s="56">
        <v>48</v>
      </c>
      <c r="B57" s="31" t="s">
        <v>81</v>
      </c>
      <c r="C57" s="31">
        <v>3621.6</v>
      </c>
      <c r="D57" s="40">
        <v>3598.5833333333335</v>
      </c>
      <c r="E57" s="40">
        <v>3558.166666666667</v>
      </c>
      <c r="F57" s="40">
        <v>3494.7333333333336</v>
      </c>
      <c r="G57" s="40">
        <v>3454.3166666666671</v>
      </c>
      <c r="H57" s="40">
        <v>3662.0166666666669</v>
      </c>
      <c r="I57" s="40">
        <v>3702.4333333333338</v>
      </c>
      <c r="J57" s="40">
        <v>3765.8666666666668</v>
      </c>
      <c r="K57" s="31">
        <v>3639</v>
      </c>
      <c r="L57" s="31">
        <v>3535.15</v>
      </c>
      <c r="M57" s="31">
        <v>13.99094</v>
      </c>
      <c r="N57" s="1"/>
      <c r="O57" s="1"/>
    </row>
    <row r="58" spans="1:15" ht="12.75" customHeight="1">
      <c r="A58" s="56">
        <v>49</v>
      </c>
      <c r="B58" s="31" t="s">
        <v>82</v>
      </c>
      <c r="C58" s="31">
        <v>498.4</v>
      </c>
      <c r="D58" s="40">
        <v>500.7833333333333</v>
      </c>
      <c r="E58" s="40">
        <v>491.61666666666662</v>
      </c>
      <c r="F58" s="40">
        <v>484.83333333333331</v>
      </c>
      <c r="G58" s="40">
        <v>475.66666666666663</v>
      </c>
      <c r="H58" s="40">
        <v>507.56666666666661</v>
      </c>
      <c r="I58" s="40">
        <v>516.73333333333335</v>
      </c>
      <c r="J58" s="40">
        <v>523.51666666666665</v>
      </c>
      <c r="K58" s="31">
        <v>509.95</v>
      </c>
      <c r="L58" s="31">
        <v>494</v>
      </c>
      <c r="M58" s="31">
        <v>48.414259999999999</v>
      </c>
      <c r="N58" s="1"/>
      <c r="O58" s="1"/>
    </row>
    <row r="59" spans="1:15" ht="12.75" customHeight="1">
      <c r="A59" s="56">
        <v>50</v>
      </c>
      <c r="B59" s="31" t="s">
        <v>83</v>
      </c>
      <c r="C59" s="31">
        <v>242.8</v>
      </c>
      <c r="D59" s="40">
        <v>243.79999999999998</v>
      </c>
      <c r="E59" s="40">
        <v>239.99999999999997</v>
      </c>
      <c r="F59" s="40">
        <v>237.2</v>
      </c>
      <c r="G59" s="40">
        <v>233.39999999999998</v>
      </c>
      <c r="H59" s="40">
        <v>246.59999999999997</v>
      </c>
      <c r="I59" s="40">
        <v>250.39999999999998</v>
      </c>
      <c r="J59" s="40">
        <v>253.19999999999996</v>
      </c>
      <c r="K59" s="31">
        <v>247.6</v>
      </c>
      <c r="L59" s="31">
        <v>241</v>
      </c>
      <c r="M59" s="31">
        <v>231.06634</v>
      </c>
      <c r="N59" s="1"/>
      <c r="O59" s="1"/>
    </row>
    <row r="60" spans="1:15" ht="12.75" customHeight="1">
      <c r="A60" s="56">
        <v>51</v>
      </c>
      <c r="B60" s="31" t="s">
        <v>250</v>
      </c>
      <c r="C60" s="31">
        <v>139.55000000000001</v>
      </c>
      <c r="D60" s="40">
        <v>139.31666666666666</v>
      </c>
      <c r="E60" s="40">
        <v>138.03333333333333</v>
      </c>
      <c r="F60" s="40">
        <v>136.51666666666668</v>
      </c>
      <c r="G60" s="40">
        <v>135.23333333333335</v>
      </c>
      <c r="H60" s="40">
        <v>140.83333333333331</v>
      </c>
      <c r="I60" s="40">
        <v>142.11666666666662</v>
      </c>
      <c r="J60" s="40">
        <v>143.6333333333333</v>
      </c>
      <c r="K60" s="31">
        <v>140.6</v>
      </c>
      <c r="L60" s="31">
        <v>137.80000000000001</v>
      </c>
      <c r="M60" s="31">
        <v>7.6985099999999997</v>
      </c>
      <c r="N60" s="1"/>
      <c r="O60" s="1"/>
    </row>
    <row r="61" spans="1:15" ht="12.75" customHeight="1">
      <c r="A61" s="56">
        <v>52</v>
      </c>
      <c r="B61" s="31" t="s">
        <v>84</v>
      </c>
      <c r="C61" s="31">
        <v>640</v>
      </c>
      <c r="D61" s="40">
        <v>642.15</v>
      </c>
      <c r="E61" s="40">
        <v>632.84999999999991</v>
      </c>
      <c r="F61" s="40">
        <v>625.69999999999993</v>
      </c>
      <c r="G61" s="40">
        <v>616.39999999999986</v>
      </c>
      <c r="H61" s="40">
        <v>649.29999999999995</v>
      </c>
      <c r="I61" s="40">
        <v>658.59999999999991</v>
      </c>
      <c r="J61" s="40">
        <v>665.75</v>
      </c>
      <c r="K61" s="31">
        <v>651.45000000000005</v>
      </c>
      <c r="L61" s="31">
        <v>635</v>
      </c>
      <c r="M61" s="31">
        <v>21.483519999999999</v>
      </c>
      <c r="N61" s="1"/>
      <c r="O61" s="1"/>
    </row>
    <row r="62" spans="1:15" ht="12.75" customHeight="1">
      <c r="A62" s="56">
        <v>53</v>
      </c>
      <c r="B62" s="31" t="s">
        <v>85</v>
      </c>
      <c r="C62" s="31">
        <v>914.15</v>
      </c>
      <c r="D62" s="40">
        <v>916.26666666666677</v>
      </c>
      <c r="E62" s="40">
        <v>907.53333333333353</v>
      </c>
      <c r="F62" s="40">
        <v>900.91666666666674</v>
      </c>
      <c r="G62" s="40">
        <v>892.18333333333351</v>
      </c>
      <c r="H62" s="40">
        <v>922.88333333333355</v>
      </c>
      <c r="I62" s="40">
        <v>931.6166666666669</v>
      </c>
      <c r="J62" s="40">
        <v>938.23333333333358</v>
      </c>
      <c r="K62" s="31">
        <v>925</v>
      </c>
      <c r="L62" s="31">
        <v>909.65</v>
      </c>
      <c r="M62" s="31">
        <v>8.4391099999999994</v>
      </c>
      <c r="N62" s="1"/>
      <c r="O62" s="1"/>
    </row>
    <row r="63" spans="1:15" ht="12.75" customHeight="1">
      <c r="A63" s="56">
        <v>54</v>
      </c>
      <c r="B63" s="31" t="s">
        <v>92</v>
      </c>
      <c r="C63" s="31">
        <v>170.5</v>
      </c>
      <c r="D63" s="40">
        <v>170.91666666666666</v>
      </c>
      <c r="E63" s="40">
        <v>168.23333333333332</v>
      </c>
      <c r="F63" s="40">
        <v>165.96666666666667</v>
      </c>
      <c r="G63" s="40">
        <v>163.28333333333333</v>
      </c>
      <c r="H63" s="40">
        <v>173.18333333333331</v>
      </c>
      <c r="I63" s="40">
        <v>175.86666666666665</v>
      </c>
      <c r="J63" s="40">
        <v>178.1333333333333</v>
      </c>
      <c r="K63" s="31">
        <v>173.6</v>
      </c>
      <c r="L63" s="31">
        <v>168.65</v>
      </c>
      <c r="M63" s="31">
        <v>10.30383</v>
      </c>
      <c r="N63" s="1"/>
      <c r="O63" s="1"/>
    </row>
    <row r="64" spans="1:15" ht="12.75" customHeight="1">
      <c r="A64" s="56">
        <v>55</v>
      </c>
      <c r="B64" s="31" t="s">
        <v>86</v>
      </c>
      <c r="C64" s="31">
        <v>170.5</v>
      </c>
      <c r="D64" s="40">
        <v>170.83333333333334</v>
      </c>
      <c r="E64" s="40">
        <v>169.26666666666668</v>
      </c>
      <c r="F64" s="40">
        <v>168.03333333333333</v>
      </c>
      <c r="G64" s="40">
        <v>166.46666666666667</v>
      </c>
      <c r="H64" s="40">
        <v>172.06666666666669</v>
      </c>
      <c r="I64" s="40">
        <v>173.63333333333335</v>
      </c>
      <c r="J64" s="40">
        <v>174.8666666666667</v>
      </c>
      <c r="K64" s="31">
        <v>172.4</v>
      </c>
      <c r="L64" s="31">
        <v>169.6</v>
      </c>
      <c r="M64" s="31">
        <v>57.233080000000001</v>
      </c>
      <c r="N64" s="1"/>
      <c r="O64" s="1"/>
    </row>
    <row r="65" spans="1:15" ht="12.75" customHeight="1">
      <c r="A65" s="56">
        <v>56</v>
      </c>
      <c r="B65" s="31" t="s">
        <v>88</v>
      </c>
      <c r="C65" s="31">
        <v>5381.95</v>
      </c>
      <c r="D65" s="40">
        <v>5335.666666666667</v>
      </c>
      <c r="E65" s="40">
        <v>5257.3833333333341</v>
      </c>
      <c r="F65" s="40">
        <v>5132.8166666666675</v>
      </c>
      <c r="G65" s="40">
        <v>5054.5333333333347</v>
      </c>
      <c r="H65" s="40">
        <v>5460.2333333333336</v>
      </c>
      <c r="I65" s="40">
        <v>5538.5166666666664</v>
      </c>
      <c r="J65" s="40">
        <v>5663.083333333333</v>
      </c>
      <c r="K65" s="31">
        <v>5413.95</v>
      </c>
      <c r="L65" s="31">
        <v>5211.1000000000004</v>
      </c>
      <c r="M65" s="31">
        <v>3.7741600000000002</v>
      </c>
      <c r="N65" s="1"/>
      <c r="O65" s="1"/>
    </row>
    <row r="66" spans="1:15" ht="12.75" customHeight="1">
      <c r="A66" s="56">
        <v>57</v>
      </c>
      <c r="B66" s="31" t="s">
        <v>89</v>
      </c>
      <c r="C66" s="31">
        <v>1539.25</v>
      </c>
      <c r="D66" s="40">
        <v>1540.1166666666668</v>
      </c>
      <c r="E66" s="40">
        <v>1529.4333333333336</v>
      </c>
      <c r="F66" s="40">
        <v>1519.6166666666668</v>
      </c>
      <c r="G66" s="40">
        <v>1508.9333333333336</v>
      </c>
      <c r="H66" s="40">
        <v>1549.9333333333336</v>
      </c>
      <c r="I66" s="40">
        <v>1560.616666666667</v>
      </c>
      <c r="J66" s="40">
        <v>1570.4333333333336</v>
      </c>
      <c r="K66" s="31">
        <v>1550.8</v>
      </c>
      <c r="L66" s="31">
        <v>1530.3</v>
      </c>
      <c r="M66" s="31">
        <v>2.4621200000000001</v>
      </c>
      <c r="N66" s="1"/>
      <c r="O66" s="1"/>
    </row>
    <row r="67" spans="1:15" ht="12.75" customHeight="1">
      <c r="A67" s="56">
        <v>58</v>
      </c>
      <c r="B67" s="31" t="s">
        <v>90</v>
      </c>
      <c r="C67" s="31">
        <v>701.45</v>
      </c>
      <c r="D67" s="40">
        <v>699</v>
      </c>
      <c r="E67" s="40">
        <v>687.45</v>
      </c>
      <c r="F67" s="40">
        <v>673.45</v>
      </c>
      <c r="G67" s="40">
        <v>661.90000000000009</v>
      </c>
      <c r="H67" s="40">
        <v>713</v>
      </c>
      <c r="I67" s="40">
        <v>724.55</v>
      </c>
      <c r="J67" s="40">
        <v>738.55</v>
      </c>
      <c r="K67" s="31">
        <v>710.55</v>
      </c>
      <c r="L67" s="31">
        <v>685</v>
      </c>
      <c r="M67" s="31">
        <v>29.993849999999998</v>
      </c>
      <c r="N67" s="1"/>
      <c r="O67" s="1"/>
    </row>
    <row r="68" spans="1:15" ht="12.75" customHeight="1">
      <c r="A68" s="56">
        <v>59</v>
      </c>
      <c r="B68" s="31" t="s">
        <v>91</v>
      </c>
      <c r="C68" s="31">
        <v>791.05</v>
      </c>
      <c r="D68" s="40">
        <v>787.86666666666667</v>
      </c>
      <c r="E68" s="40">
        <v>779.33333333333337</v>
      </c>
      <c r="F68" s="40">
        <v>767.61666666666667</v>
      </c>
      <c r="G68" s="40">
        <v>759.08333333333337</v>
      </c>
      <c r="H68" s="40">
        <v>799.58333333333337</v>
      </c>
      <c r="I68" s="40">
        <v>808.11666666666667</v>
      </c>
      <c r="J68" s="40">
        <v>819.83333333333337</v>
      </c>
      <c r="K68" s="31">
        <v>796.4</v>
      </c>
      <c r="L68" s="31">
        <v>776.15</v>
      </c>
      <c r="M68" s="31">
        <v>5.85222</v>
      </c>
      <c r="N68" s="1"/>
      <c r="O68" s="1"/>
    </row>
    <row r="69" spans="1:15" ht="12.75" customHeight="1">
      <c r="A69" s="56">
        <v>60</v>
      </c>
      <c r="B69" s="31" t="s">
        <v>251</v>
      </c>
      <c r="C69" s="31">
        <v>461.85</v>
      </c>
      <c r="D69" s="40">
        <v>462.68333333333339</v>
      </c>
      <c r="E69" s="40">
        <v>455.26666666666677</v>
      </c>
      <c r="F69" s="40">
        <v>448.68333333333339</v>
      </c>
      <c r="G69" s="40">
        <v>441.26666666666677</v>
      </c>
      <c r="H69" s="40">
        <v>469.26666666666677</v>
      </c>
      <c r="I69" s="40">
        <v>476.68333333333339</v>
      </c>
      <c r="J69" s="40">
        <v>483.26666666666677</v>
      </c>
      <c r="K69" s="31">
        <v>470.1</v>
      </c>
      <c r="L69" s="31">
        <v>456.1</v>
      </c>
      <c r="M69" s="31">
        <v>24.735520000000001</v>
      </c>
      <c r="N69" s="1"/>
      <c r="O69" s="1"/>
    </row>
    <row r="70" spans="1:15" ht="12.75" customHeight="1">
      <c r="A70" s="56">
        <v>61</v>
      </c>
      <c r="B70" s="31" t="s">
        <v>93</v>
      </c>
      <c r="C70" s="31">
        <v>921.95</v>
      </c>
      <c r="D70" s="40">
        <v>918.9666666666667</v>
      </c>
      <c r="E70" s="40">
        <v>912.98333333333335</v>
      </c>
      <c r="F70" s="40">
        <v>904.01666666666665</v>
      </c>
      <c r="G70" s="40">
        <v>898.0333333333333</v>
      </c>
      <c r="H70" s="40">
        <v>927.93333333333339</v>
      </c>
      <c r="I70" s="40">
        <v>933.91666666666674</v>
      </c>
      <c r="J70" s="40">
        <v>942.88333333333344</v>
      </c>
      <c r="K70" s="31">
        <v>924.95</v>
      </c>
      <c r="L70" s="31">
        <v>910</v>
      </c>
      <c r="M70" s="31">
        <v>10.40287</v>
      </c>
      <c r="N70" s="1"/>
      <c r="O70" s="1"/>
    </row>
    <row r="71" spans="1:15" ht="12.75" customHeight="1">
      <c r="A71" s="56">
        <v>62</v>
      </c>
      <c r="B71" s="31" t="s">
        <v>98</v>
      </c>
      <c r="C71" s="31">
        <v>437.4</v>
      </c>
      <c r="D71" s="40">
        <v>437.59999999999997</v>
      </c>
      <c r="E71" s="40">
        <v>432.84999999999991</v>
      </c>
      <c r="F71" s="40">
        <v>428.29999999999995</v>
      </c>
      <c r="G71" s="40">
        <v>423.5499999999999</v>
      </c>
      <c r="H71" s="40">
        <v>442.14999999999992</v>
      </c>
      <c r="I71" s="40">
        <v>446.90000000000003</v>
      </c>
      <c r="J71" s="40">
        <v>451.44999999999993</v>
      </c>
      <c r="K71" s="31">
        <v>442.35</v>
      </c>
      <c r="L71" s="31">
        <v>433.05</v>
      </c>
      <c r="M71" s="31">
        <v>55.581389999999999</v>
      </c>
      <c r="N71" s="1"/>
      <c r="O71" s="1"/>
    </row>
    <row r="72" spans="1:15" ht="12.75" customHeight="1">
      <c r="A72" s="56">
        <v>63</v>
      </c>
      <c r="B72" s="31" t="s">
        <v>94</v>
      </c>
      <c r="C72" s="31">
        <v>603.20000000000005</v>
      </c>
      <c r="D72" s="40">
        <v>604.25</v>
      </c>
      <c r="E72" s="40">
        <v>599.1</v>
      </c>
      <c r="F72" s="40">
        <v>595</v>
      </c>
      <c r="G72" s="40">
        <v>589.85</v>
      </c>
      <c r="H72" s="40">
        <v>608.35</v>
      </c>
      <c r="I72" s="40">
        <v>613.50000000000011</v>
      </c>
      <c r="J72" s="40">
        <v>617.6</v>
      </c>
      <c r="K72" s="31">
        <v>609.4</v>
      </c>
      <c r="L72" s="31">
        <v>600.15</v>
      </c>
      <c r="M72" s="31">
        <v>8.7625600000000006</v>
      </c>
      <c r="N72" s="1"/>
      <c r="O72" s="1"/>
    </row>
    <row r="73" spans="1:15" ht="12.75" customHeight="1">
      <c r="A73" s="56">
        <v>64</v>
      </c>
      <c r="B73" s="31" t="s">
        <v>252</v>
      </c>
      <c r="C73" s="31">
        <v>2132.5500000000002</v>
      </c>
      <c r="D73" s="40">
        <v>2116.8166666666671</v>
      </c>
      <c r="E73" s="40">
        <v>2090.733333333334</v>
      </c>
      <c r="F73" s="40">
        <v>2048.916666666667</v>
      </c>
      <c r="G73" s="40">
        <v>2022.8333333333339</v>
      </c>
      <c r="H73" s="40">
        <v>2158.6333333333341</v>
      </c>
      <c r="I73" s="40">
        <v>2184.7166666666672</v>
      </c>
      <c r="J73" s="40">
        <v>2226.5333333333342</v>
      </c>
      <c r="K73" s="31">
        <v>2142.9</v>
      </c>
      <c r="L73" s="31">
        <v>2075</v>
      </c>
      <c r="M73" s="31">
        <v>2.0531899999999998</v>
      </c>
      <c r="N73" s="1"/>
      <c r="O73" s="1"/>
    </row>
    <row r="74" spans="1:15" ht="12.75" customHeight="1">
      <c r="A74" s="56">
        <v>65</v>
      </c>
      <c r="B74" s="31" t="s">
        <v>95</v>
      </c>
      <c r="C74" s="31">
        <v>2363.35</v>
      </c>
      <c r="D74" s="40">
        <v>2341.85</v>
      </c>
      <c r="E74" s="40">
        <v>2310.35</v>
      </c>
      <c r="F74" s="40">
        <v>2257.35</v>
      </c>
      <c r="G74" s="40">
        <v>2225.85</v>
      </c>
      <c r="H74" s="40">
        <v>2394.85</v>
      </c>
      <c r="I74" s="40">
        <v>2426.35</v>
      </c>
      <c r="J74" s="40">
        <v>2479.35</v>
      </c>
      <c r="K74" s="31">
        <v>2373.35</v>
      </c>
      <c r="L74" s="31">
        <v>2288.85</v>
      </c>
      <c r="M74" s="31">
        <v>9.4425100000000004</v>
      </c>
      <c r="N74" s="1"/>
      <c r="O74" s="1"/>
    </row>
    <row r="75" spans="1:15" ht="12.75" customHeight="1">
      <c r="A75" s="56">
        <v>66</v>
      </c>
      <c r="B75" s="31" t="s">
        <v>253</v>
      </c>
      <c r="C75" s="31">
        <v>182.1</v>
      </c>
      <c r="D75" s="40">
        <v>183.76666666666665</v>
      </c>
      <c r="E75" s="40">
        <v>178.83333333333331</v>
      </c>
      <c r="F75" s="40">
        <v>175.56666666666666</v>
      </c>
      <c r="G75" s="40">
        <v>170.63333333333333</v>
      </c>
      <c r="H75" s="40">
        <v>187.0333333333333</v>
      </c>
      <c r="I75" s="40">
        <v>191.96666666666664</v>
      </c>
      <c r="J75" s="40">
        <v>195.23333333333329</v>
      </c>
      <c r="K75" s="31">
        <v>188.7</v>
      </c>
      <c r="L75" s="31">
        <v>180.5</v>
      </c>
      <c r="M75" s="31">
        <v>17.43383</v>
      </c>
      <c r="N75" s="1"/>
      <c r="O75" s="1"/>
    </row>
    <row r="76" spans="1:15" ht="12.75" customHeight="1">
      <c r="A76" s="56">
        <v>67</v>
      </c>
      <c r="B76" s="31" t="s">
        <v>96</v>
      </c>
      <c r="C76" s="31">
        <v>4951.3</v>
      </c>
      <c r="D76" s="40">
        <v>4986.666666666667</v>
      </c>
      <c r="E76" s="40">
        <v>4880.0833333333339</v>
      </c>
      <c r="F76" s="40">
        <v>4808.8666666666668</v>
      </c>
      <c r="G76" s="40">
        <v>4702.2833333333338</v>
      </c>
      <c r="H76" s="40">
        <v>5057.8833333333341</v>
      </c>
      <c r="I76" s="40">
        <v>5164.4666666666681</v>
      </c>
      <c r="J76" s="40">
        <v>5235.6833333333343</v>
      </c>
      <c r="K76" s="31">
        <v>5093.25</v>
      </c>
      <c r="L76" s="31">
        <v>4915.45</v>
      </c>
      <c r="M76" s="31">
        <v>14.410729999999999</v>
      </c>
      <c r="N76" s="1"/>
      <c r="O76" s="1"/>
    </row>
    <row r="77" spans="1:15" ht="12.75" customHeight="1">
      <c r="A77" s="56">
        <v>68</v>
      </c>
      <c r="B77" s="31" t="s">
        <v>254</v>
      </c>
      <c r="C77" s="31">
        <v>5595.25</v>
      </c>
      <c r="D77" s="40">
        <v>5606.9333333333343</v>
      </c>
      <c r="E77" s="40">
        <v>5489.4166666666688</v>
      </c>
      <c r="F77" s="40">
        <v>5383.5833333333348</v>
      </c>
      <c r="G77" s="40">
        <v>5266.0666666666693</v>
      </c>
      <c r="H77" s="40">
        <v>5712.7666666666682</v>
      </c>
      <c r="I77" s="40">
        <v>5830.2833333333347</v>
      </c>
      <c r="J77" s="40">
        <v>5936.1166666666677</v>
      </c>
      <c r="K77" s="31">
        <v>5724.45</v>
      </c>
      <c r="L77" s="31">
        <v>5501.1</v>
      </c>
      <c r="M77" s="31">
        <v>4.7892900000000003</v>
      </c>
      <c r="N77" s="1"/>
      <c r="O77" s="1"/>
    </row>
    <row r="78" spans="1:15" ht="12.75" customHeight="1">
      <c r="A78" s="56">
        <v>69</v>
      </c>
      <c r="B78" s="31" t="s">
        <v>144</v>
      </c>
      <c r="C78" s="31">
        <v>3645.2</v>
      </c>
      <c r="D78" s="40">
        <v>3643.7166666666667</v>
      </c>
      <c r="E78" s="40">
        <v>3604.3333333333335</v>
      </c>
      <c r="F78" s="40">
        <v>3563.4666666666667</v>
      </c>
      <c r="G78" s="40">
        <v>3524.0833333333335</v>
      </c>
      <c r="H78" s="40">
        <v>3684.5833333333335</v>
      </c>
      <c r="I78" s="40">
        <v>3723.9666666666667</v>
      </c>
      <c r="J78" s="40">
        <v>3764.8333333333335</v>
      </c>
      <c r="K78" s="31">
        <v>3683.1</v>
      </c>
      <c r="L78" s="31">
        <v>3602.85</v>
      </c>
      <c r="M78" s="31">
        <v>0.67132999999999998</v>
      </c>
      <c r="N78" s="1"/>
      <c r="O78" s="1"/>
    </row>
    <row r="79" spans="1:15" ht="12.75" customHeight="1">
      <c r="A79" s="56">
        <v>70</v>
      </c>
      <c r="B79" s="31" t="s">
        <v>99</v>
      </c>
      <c r="C79" s="31">
        <v>4792.3500000000004</v>
      </c>
      <c r="D79" s="40">
        <v>4800.8833333333341</v>
      </c>
      <c r="E79" s="40">
        <v>4766.7666666666682</v>
      </c>
      <c r="F79" s="40">
        <v>4741.1833333333343</v>
      </c>
      <c r="G79" s="40">
        <v>4707.0666666666684</v>
      </c>
      <c r="H79" s="40">
        <v>4826.4666666666681</v>
      </c>
      <c r="I79" s="40">
        <v>4860.5833333333348</v>
      </c>
      <c r="J79" s="40">
        <v>4886.1666666666679</v>
      </c>
      <c r="K79" s="31">
        <v>4835</v>
      </c>
      <c r="L79" s="31">
        <v>4775.3</v>
      </c>
      <c r="M79" s="31">
        <v>2.4988700000000001</v>
      </c>
      <c r="N79" s="1"/>
      <c r="O79" s="1"/>
    </row>
    <row r="80" spans="1:15" ht="12.75" customHeight="1">
      <c r="A80" s="56">
        <v>71</v>
      </c>
      <c r="B80" s="31" t="s">
        <v>100</v>
      </c>
      <c r="C80" s="31">
        <v>2724.25</v>
      </c>
      <c r="D80" s="40">
        <v>2722.8333333333335</v>
      </c>
      <c r="E80" s="40">
        <v>2702.1166666666668</v>
      </c>
      <c r="F80" s="40">
        <v>2679.9833333333331</v>
      </c>
      <c r="G80" s="40">
        <v>2659.2666666666664</v>
      </c>
      <c r="H80" s="40">
        <v>2744.9666666666672</v>
      </c>
      <c r="I80" s="40">
        <v>2765.6833333333334</v>
      </c>
      <c r="J80" s="40">
        <v>2787.8166666666675</v>
      </c>
      <c r="K80" s="31">
        <v>2743.55</v>
      </c>
      <c r="L80" s="31">
        <v>2700.7</v>
      </c>
      <c r="M80" s="31">
        <v>7.2639199999999997</v>
      </c>
      <c r="N80" s="1"/>
      <c r="O80" s="1"/>
    </row>
    <row r="81" spans="1:15" ht="12.75" customHeight="1">
      <c r="A81" s="56">
        <v>72</v>
      </c>
      <c r="B81" s="31" t="s">
        <v>255</v>
      </c>
      <c r="C81" s="31">
        <v>569.95000000000005</v>
      </c>
      <c r="D81" s="40">
        <v>567.9666666666667</v>
      </c>
      <c r="E81" s="40">
        <v>557.43333333333339</v>
      </c>
      <c r="F81" s="40">
        <v>544.91666666666674</v>
      </c>
      <c r="G81" s="40">
        <v>534.38333333333344</v>
      </c>
      <c r="H81" s="40">
        <v>580.48333333333335</v>
      </c>
      <c r="I81" s="40">
        <v>591.01666666666665</v>
      </c>
      <c r="J81" s="40">
        <v>603.5333333333333</v>
      </c>
      <c r="K81" s="31">
        <v>578.5</v>
      </c>
      <c r="L81" s="31">
        <v>555.45000000000005</v>
      </c>
      <c r="M81" s="31">
        <v>8.2493200000000009</v>
      </c>
      <c r="N81" s="1"/>
      <c r="O81" s="1"/>
    </row>
    <row r="82" spans="1:15" ht="12.75" customHeight="1">
      <c r="A82" s="56">
        <v>73</v>
      </c>
      <c r="B82" s="31" t="s">
        <v>256</v>
      </c>
      <c r="C82" s="31">
        <v>1854.05</v>
      </c>
      <c r="D82" s="40">
        <v>1865.2333333333336</v>
      </c>
      <c r="E82" s="40">
        <v>1835.4666666666672</v>
      </c>
      <c r="F82" s="40">
        <v>1816.8833333333337</v>
      </c>
      <c r="G82" s="40">
        <v>1787.1166666666672</v>
      </c>
      <c r="H82" s="40">
        <v>1883.8166666666671</v>
      </c>
      <c r="I82" s="40">
        <v>1913.5833333333335</v>
      </c>
      <c r="J82" s="40">
        <v>1932.166666666667</v>
      </c>
      <c r="K82" s="31">
        <v>1895</v>
      </c>
      <c r="L82" s="31">
        <v>1846.65</v>
      </c>
      <c r="M82" s="31">
        <v>0.45272000000000001</v>
      </c>
      <c r="N82" s="1"/>
      <c r="O82" s="1"/>
    </row>
    <row r="83" spans="1:15" ht="12.75" customHeight="1">
      <c r="A83" s="56">
        <v>74</v>
      </c>
      <c r="B83" s="31" t="s">
        <v>101</v>
      </c>
      <c r="C83" s="31">
        <v>1570.75</v>
      </c>
      <c r="D83" s="40">
        <v>1555.2</v>
      </c>
      <c r="E83" s="40">
        <v>1530.5500000000002</v>
      </c>
      <c r="F83" s="40">
        <v>1490.3500000000001</v>
      </c>
      <c r="G83" s="40">
        <v>1465.7000000000003</v>
      </c>
      <c r="H83" s="40">
        <v>1595.4</v>
      </c>
      <c r="I83" s="40">
        <v>1620.0500000000002</v>
      </c>
      <c r="J83" s="40">
        <v>1660.25</v>
      </c>
      <c r="K83" s="31">
        <v>1579.85</v>
      </c>
      <c r="L83" s="31">
        <v>1515</v>
      </c>
      <c r="M83" s="31">
        <v>17.534030000000001</v>
      </c>
      <c r="N83" s="1"/>
      <c r="O83" s="1"/>
    </row>
    <row r="84" spans="1:15" ht="12.75" customHeight="1">
      <c r="A84" s="56">
        <v>75</v>
      </c>
      <c r="B84" s="31" t="s">
        <v>102</v>
      </c>
      <c r="C84" s="31">
        <v>184.05</v>
      </c>
      <c r="D84" s="40">
        <v>183.86666666666667</v>
      </c>
      <c r="E84" s="40">
        <v>182.83333333333334</v>
      </c>
      <c r="F84" s="40">
        <v>181.61666666666667</v>
      </c>
      <c r="G84" s="40">
        <v>180.58333333333334</v>
      </c>
      <c r="H84" s="40">
        <v>185.08333333333334</v>
      </c>
      <c r="I84" s="40">
        <v>186.11666666666665</v>
      </c>
      <c r="J84" s="40">
        <v>187.33333333333334</v>
      </c>
      <c r="K84" s="31">
        <v>184.9</v>
      </c>
      <c r="L84" s="31">
        <v>182.65</v>
      </c>
      <c r="M84" s="31">
        <v>18.588940000000001</v>
      </c>
      <c r="N84" s="1"/>
      <c r="O84" s="1"/>
    </row>
    <row r="85" spans="1:15" ht="12.75" customHeight="1">
      <c r="A85" s="56">
        <v>76</v>
      </c>
      <c r="B85" s="31" t="s">
        <v>103</v>
      </c>
      <c r="C85" s="31">
        <v>102.05</v>
      </c>
      <c r="D85" s="40">
        <v>102.05</v>
      </c>
      <c r="E85" s="40">
        <v>100.75</v>
      </c>
      <c r="F85" s="40">
        <v>99.45</v>
      </c>
      <c r="G85" s="40">
        <v>98.15</v>
      </c>
      <c r="H85" s="40">
        <v>103.35</v>
      </c>
      <c r="I85" s="40">
        <v>104.64999999999998</v>
      </c>
      <c r="J85" s="40">
        <v>105.94999999999999</v>
      </c>
      <c r="K85" s="31">
        <v>103.35</v>
      </c>
      <c r="L85" s="31">
        <v>100.75</v>
      </c>
      <c r="M85" s="31">
        <v>223.50613000000001</v>
      </c>
      <c r="N85" s="1"/>
      <c r="O85" s="1"/>
    </row>
    <row r="86" spans="1:15" ht="12.75" customHeight="1">
      <c r="A86" s="56">
        <v>77</v>
      </c>
      <c r="B86" s="31" t="s">
        <v>257</v>
      </c>
      <c r="C86" s="31">
        <v>268.10000000000002</v>
      </c>
      <c r="D86" s="40">
        <v>263.08333333333331</v>
      </c>
      <c r="E86" s="40">
        <v>256.26666666666665</v>
      </c>
      <c r="F86" s="40">
        <v>244.43333333333334</v>
      </c>
      <c r="G86" s="40">
        <v>237.61666666666667</v>
      </c>
      <c r="H86" s="40">
        <v>274.91666666666663</v>
      </c>
      <c r="I86" s="40">
        <v>281.73333333333335</v>
      </c>
      <c r="J86" s="40">
        <v>293.56666666666661</v>
      </c>
      <c r="K86" s="31">
        <v>269.89999999999998</v>
      </c>
      <c r="L86" s="31">
        <v>251.25</v>
      </c>
      <c r="M86" s="31">
        <v>36.771430000000002</v>
      </c>
      <c r="N86" s="1"/>
      <c r="O86" s="1"/>
    </row>
    <row r="87" spans="1:15" ht="12.75" customHeight="1">
      <c r="A87" s="56">
        <v>78</v>
      </c>
      <c r="B87" s="31" t="s">
        <v>104</v>
      </c>
      <c r="C87" s="31">
        <v>150.65</v>
      </c>
      <c r="D87" s="40">
        <v>151.18333333333334</v>
      </c>
      <c r="E87" s="40">
        <v>149.66666666666669</v>
      </c>
      <c r="F87" s="40">
        <v>148.68333333333334</v>
      </c>
      <c r="G87" s="40">
        <v>147.16666666666669</v>
      </c>
      <c r="H87" s="40">
        <v>152.16666666666669</v>
      </c>
      <c r="I87" s="40">
        <v>153.68333333333334</v>
      </c>
      <c r="J87" s="40">
        <v>154.66666666666669</v>
      </c>
      <c r="K87" s="31">
        <v>152.69999999999999</v>
      </c>
      <c r="L87" s="31">
        <v>150.19999999999999</v>
      </c>
      <c r="M87" s="31">
        <v>109.71902</v>
      </c>
      <c r="N87" s="1"/>
      <c r="O87" s="1"/>
    </row>
    <row r="88" spans="1:15" ht="12.75" customHeight="1">
      <c r="A88" s="56">
        <v>79</v>
      </c>
      <c r="B88" s="31" t="s">
        <v>107</v>
      </c>
      <c r="C88" s="31">
        <v>42.25</v>
      </c>
      <c r="D88" s="40">
        <v>42.283333333333339</v>
      </c>
      <c r="E88" s="40">
        <v>41.916666666666679</v>
      </c>
      <c r="F88" s="40">
        <v>41.583333333333343</v>
      </c>
      <c r="G88" s="40">
        <v>41.216666666666683</v>
      </c>
      <c r="H88" s="40">
        <v>42.616666666666674</v>
      </c>
      <c r="I88" s="40">
        <v>42.983333333333334</v>
      </c>
      <c r="J88" s="40">
        <v>43.31666666666667</v>
      </c>
      <c r="K88" s="31">
        <v>42.65</v>
      </c>
      <c r="L88" s="31">
        <v>41.95</v>
      </c>
      <c r="M88" s="31">
        <v>77.428259999999995</v>
      </c>
      <c r="N88" s="1"/>
      <c r="O88" s="1"/>
    </row>
    <row r="89" spans="1:15" ht="12.75" customHeight="1">
      <c r="A89" s="56">
        <v>80</v>
      </c>
      <c r="B89" s="31" t="s">
        <v>258</v>
      </c>
      <c r="C89" s="31">
        <v>3624.25</v>
      </c>
      <c r="D89" s="40">
        <v>3645.0666666666671</v>
      </c>
      <c r="E89" s="40">
        <v>3570.233333333334</v>
      </c>
      <c r="F89" s="40">
        <v>3516.2166666666672</v>
      </c>
      <c r="G89" s="40">
        <v>3441.3833333333341</v>
      </c>
      <c r="H89" s="40">
        <v>3699.0833333333339</v>
      </c>
      <c r="I89" s="40">
        <v>3773.916666666667</v>
      </c>
      <c r="J89" s="40">
        <v>3827.9333333333338</v>
      </c>
      <c r="K89" s="31">
        <v>3719.9</v>
      </c>
      <c r="L89" s="31">
        <v>3591.05</v>
      </c>
      <c r="M89" s="31">
        <v>1.9435800000000001</v>
      </c>
      <c r="N89" s="1"/>
      <c r="O89" s="1"/>
    </row>
    <row r="90" spans="1:15" ht="12.75" customHeight="1">
      <c r="A90" s="56">
        <v>81</v>
      </c>
      <c r="B90" s="31" t="s">
        <v>105</v>
      </c>
      <c r="C90" s="31">
        <v>524.54999999999995</v>
      </c>
      <c r="D90" s="40">
        <v>526.13333333333333</v>
      </c>
      <c r="E90" s="40">
        <v>520.01666666666665</v>
      </c>
      <c r="F90" s="40">
        <v>515.48333333333335</v>
      </c>
      <c r="G90" s="40">
        <v>509.36666666666667</v>
      </c>
      <c r="H90" s="40">
        <v>530.66666666666663</v>
      </c>
      <c r="I90" s="40">
        <v>536.78333333333319</v>
      </c>
      <c r="J90" s="40">
        <v>541.31666666666661</v>
      </c>
      <c r="K90" s="31">
        <v>532.25</v>
      </c>
      <c r="L90" s="31">
        <v>521.6</v>
      </c>
      <c r="M90" s="31">
        <v>7.1231499999999999</v>
      </c>
      <c r="N90" s="1"/>
      <c r="O90" s="1"/>
    </row>
    <row r="91" spans="1:15" ht="12.75" customHeight="1">
      <c r="A91" s="56">
        <v>82</v>
      </c>
      <c r="B91" s="31" t="s">
        <v>108</v>
      </c>
      <c r="C91" s="31">
        <v>960.3</v>
      </c>
      <c r="D91" s="40">
        <v>961.76666666666677</v>
      </c>
      <c r="E91" s="40">
        <v>948.53333333333353</v>
      </c>
      <c r="F91" s="40">
        <v>936.76666666666677</v>
      </c>
      <c r="G91" s="40">
        <v>923.53333333333353</v>
      </c>
      <c r="H91" s="40">
        <v>973.53333333333353</v>
      </c>
      <c r="I91" s="40">
        <v>986.76666666666688</v>
      </c>
      <c r="J91" s="40">
        <v>998.53333333333353</v>
      </c>
      <c r="K91" s="31">
        <v>975</v>
      </c>
      <c r="L91" s="31">
        <v>950</v>
      </c>
      <c r="M91" s="31">
        <v>6.3925299999999998</v>
      </c>
      <c r="N91" s="1"/>
      <c r="O91" s="1"/>
    </row>
    <row r="92" spans="1:15" ht="12.75" customHeight="1">
      <c r="A92" s="56">
        <v>83</v>
      </c>
      <c r="B92" s="31" t="s">
        <v>260</v>
      </c>
      <c r="C92" s="31">
        <v>643.5</v>
      </c>
      <c r="D92" s="40">
        <v>631.36666666666667</v>
      </c>
      <c r="E92" s="40">
        <v>614.63333333333333</v>
      </c>
      <c r="F92" s="40">
        <v>585.76666666666665</v>
      </c>
      <c r="G92" s="40">
        <v>569.0333333333333</v>
      </c>
      <c r="H92" s="40">
        <v>660.23333333333335</v>
      </c>
      <c r="I92" s="40">
        <v>676.9666666666667</v>
      </c>
      <c r="J92" s="40">
        <v>705.83333333333337</v>
      </c>
      <c r="K92" s="31">
        <v>648.1</v>
      </c>
      <c r="L92" s="31">
        <v>602.5</v>
      </c>
      <c r="M92" s="31">
        <v>20.459040000000002</v>
      </c>
      <c r="N92" s="1"/>
      <c r="O92" s="1"/>
    </row>
    <row r="93" spans="1:15" ht="12.75" customHeight="1">
      <c r="A93" s="56">
        <v>84</v>
      </c>
      <c r="B93" s="31" t="s">
        <v>109</v>
      </c>
      <c r="C93" s="31">
        <v>2420.9499999999998</v>
      </c>
      <c r="D93" s="40">
        <v>2438.3166666666666</v>
      </c>
      <c r="E93" s="40">
        <v>2392.6333333333332</v>
      </c>
      <c r="F93" s="40">
        <v>2364.3166666666666</v>
      </c>
      <c r="G93" s="40">
        <v>2318.6333333333332</v>
      </c>
      <c r="H93" s="40">
        <v>2466.6333333333332</v>
      </c>
      <c r="I93" s="40">
        <v>2512.3166666666666</v>
      </c>
      <c r="J93" s="40">
        <v>2540.6333333333332</v>
      </c>
      <c r="K93" s="31">
        <v>2484</v>
      </c>
      <c r="L93" s="31">
        <v>2410</v>
      </c>
      <c r="M93" s="31">
        <v>13.475519999999999</v>
      </c>
      <c r="N93" s="1"/>
      <c r="O93" s="1"/>
    </row>
    <row r="94" spans="1:15" ht="12.75" customHeight="1">
      <c r="A94" s="56">
        <v>85</v>
      </c>
      <c r="B94" s="31" t="s">
        <v>111</v>
      </c>
      <c r="C94" s="31">
        <v>1863.85</v>
      </c>
      <c r="D94" s="40">
        <v>1864.1000000000001</v>
      </c>
      <c r="E94" s="40">
        <v>1848.3000000000002</v>
      </c>
      <c r="F94" s="40">
        <v>1832.75</v>
      </c>
      <c r="G94" s="40">
        <v>1816.95</v>
      </c>
      <c r="H94" s="40">
        <v>1879.6500000000003</v>
      </c>
      <c r="I94" s="40">
        <v>1895.45</v>
      </c>
      <c r="J94" s="40">
        <v>1911.0000000000005</v>
      </c>
      <c r="K94" s="31">
        <v>1879.9</v>
      </c>
      <c r="L94" s="31">
        <v>1848.55</v>
      </c>
      <c r="M94" s="31">
        <v>10.4535</v>
      </c>
      <c r="N94" s="1"/>
      <c r="O94" s="1"/>
    </row>
    <row r="95" spans="1:15" ht="12.75" customHeight="1">
      <c r="A95" s="56">
        <v>86</v>
      </c>
      <c r="B95" s="31" t="s">
        <v>112</v>
      </c>
      <c r="C95" s="31">
        <v>645.25</v>
      </c>
      <c r="D95" s="40">
        <v>642.08333333333337</v>
      </c>
      <c r="E95" s="40">
        <v>630.16666666666674</v>
      </c>
      <c r="F95" s="40">
        <v>615.08333333333337</v>
      </c>
      <c r="G95" s="40">
        <v>603.16666666666674</v>
      </c>
      <c r="H95" s="40">
        <v>657.16666666666674</v>
      </c>
      <c r="I95" s="40">
        <v>669.08333333333348</v>
      </c>
      <c r="J95" s="40">
        <v>684.16666666666674</v>
      </c>
      <c r="K95" s="31">
        <v>654</v>
      </c>
      <c r="L95" s="31">
        <v>627</v>
      </c>
      <c r="M95" s="31">
        <v>22.737819999999999</v>
      </c>
      <c r="N95" s="1"/>
      <c r="O95" s="1"/>
    </row>
    <row r="96" spans="1:15" ht="12.75" customHeight="1">
      <c r="A96" s="56">
        <v>87</v>
      </c>
      <c r="B96" s="31" t="s">
        <v>261</v>
      </c>
      <c r="C96" s="31">
        <v>317.3</v>
      </c>
      <c r="D96" s="40">
        <v>319.66666666666669</v>
      </c>
      <c r="E96" s="40">
        <v>314.43333333333339</v>
      </c>
      <c r="F96" s="40">
        <v>311.56666666666672</v>
      </c>
      <c r="G96" s="40">
        <v>306.33333333333343</v>
      </c>
      <c r="H96" s="40">
        <v>322.53333333333336</v>
      </c>
      <c r="I96" s="40">
        <v>327.76666666666659</v>
      </c>
      <c r="J96" s="40">
        <v>330.63333333333333</v>
      </c>
      <c r="K96" s="31">
        <v>324.89999999999998</v>
      </c>
      <c r="L96" s="31">
        <v>316.8</v>
      </c>
      <c r="M96" s="31">
        <v>13.90973</v>
      </c>
      <c r="N96" s="1"/>
      <c r="O96" s="1"/>
    </row>
    <row r="97" spans="1:15" ht="12.75" customHeight="1">
      <c r="A97" s="56">
        <v>88</v>
      </c>
      <c r="B97" s="31" t="s">
        <v>114</v>
      </c>
      <c r="C97" s="31">
        <v>1172.8</v>
      </c>
      <c r="D97" s="40">
        <v>1178.0833333333333</v>
      </c>
      <c r="E97" s="40">
        <v>1165.1666666666665</v>
      </c>
      <c r="F97" s="40">
        <v>1157.5333333333333</v>
      </c>
      <c r="G97" s="40">
        <v>1144.6166666666666</v>
      </c>
      <c r="H97" s="40">
        <v>1185.7166666666665</v>
      </c>
      <c r="I97" s="40">
        <v>1198.633333333333</v>
      </c>
      <c r="J97" s="40">
        <v>1206.2666666666664</v>
      </c>
      <c r="K97" s="31">
        <v>1191</v>
      </c>
      <c r="L97" s="31">
        <v>1170.45</v>
      </c>
      <c r="M97" s="31">
        <v>35.654609999999998</v>
      </c>
      <c r="N97" s="1"/>
      <c r="O97" s="1"/>
    </row>
    <row r="98" spans="1:15" ht="12.75" customHeight="1">
      <c r="A98" s="56">
        <v>89</v>
      </c>
      <c r="B98" s="31" t="s">
        <v>116</v>
      </c>
      <c r="C98" s="31">
        <v>2672.9</v>
      </c>
      <c r="D98" s="40">
        <v>2667.25</v>
      </c>
      <c r="E98" s="40">
        <v>2653</v>
      </c>
      <c r="F98" s="40">
        <v>2633.1</v>
      </c>
      <c r="G98" s="40">
        <v>2618.85</v>
      </c>
      <c r="H98" s="40">
        <v>2687.15</v>
      </c>
      <c r="I98" s="40">
        <v>2701.4</v>
      </c>
      <c r="J98" s="40">
        <v>2721.3</v>
      </c>
      <c r="K98" s="31">
        <v>2681.5</v>
      </c>
      <c r="L98" s="31">
        <v>2647.35</v>
      </c>
      <c r="M98" s="31">
        <v>2.87046</v>
      </c>
      <c r="N98" s="1"/>
      <c r="O98" s="1"/>
    </row>
    <row r="99" spans="1:15" ht="12.75" customHeight="1">
      <c r="A99" s="56">
        <v>90</v>
      </c>
      <c r="B99" s="31" t="s">
        <v>117</v>
      </c>
      <c r="C99" s="31">
        <v>1572.25</v>
      </c>
      <c r="D99" s="40">
        <v>1578.6333333333332</v>
      </c>
      <c r="E99" s="40">
        <v>1562.6666666666665</v>
      </c>
      <c r="F99" s="40">
        <v>1553.0833333333333</v>
      </c>
      <c r="G99" s="40">
        <v>1537.1166666666666</v>
      </c>
      <c r="H99" s="40">
        <v>1588.2166666666665</v>
      </c>
      <c r="I99" s="40">
        <v>1604.1833333333332</v>
      </c>
      <c r="J99" s="40">
        <v>1613.7666666666664</v>
      </c>
      <c r="K99" s="31">
        <v>1594.6</v>
      </c>
      <c r="L99" s="31">
        <v>1569.05</v>
      </c>
      <c r="M99" s="31">
        <v>63.477379999999997</v>
      </c>
      <c r="N99" s="1"/>
      <c r="O99" s="1"/>
    </row>
    <row r="100" spans="1:15" ht="12.75" customHeight="1">
      <c r="A100" s="56">
        <v>91</v>
      </c>
      <c r="B100" s="31" t="s">
        <v>118</v>
      </c>
      <c r="C100" s="31">
        <v>706.45</v>
      </c>
      <c r="D100" s="40">
        <v>705.06666666666661</v>
      </c>
      <c r="E100" s="40">
        <v>700.18333333333317</v>
      </c>
      <c r="F100" s="40">
        <v>693.91666666666652</v>
      </c>
      <c r="G100" s="40">
        <v>689.03333333333308</v>
      </c>
      <c r="H100" s="40">
        <v>711.33333333333326</v>
      </c>
      <c r="I100" s="40">
        <v>716.2166666666667</v>
      </c>
      <c r="J100" s="40">
        <v>722.48333333333335</v>
      </c>
      <c r="K100" s="31">
        <v>709.95</v>
      </c>
      <c r="L100" s="31">
        <v>698.8</v>
      </c>
      <c r="M100" s="31">
        <v>26.477080000000001</v>
      </c>
      <c r="N100" s="1"/>
      <c r="O100" s="1"/>
    </row>
    <row r="101" spans="1:15" ht="12.75" customHeight="1">
      <c r="A101" s="56">
        <v>92</v>
      </c>
      <c r="B101" s="31" t="s">
        <v>113</v>
      </c>
      <c r="C101" s="31">
        <v>1326.9</v>
      </c>
      <c r="D101" s="40">
        <v>1325.9833333333333</v>
      </c>
      <c r="E101" s="40">
        <v>1312.9666666666667</v>
      </c>
      <c r="F101" s="40">
        <v>1299.0333333333333</v>
      </c>
      <c r="G101" s="40">
        <v>1286.0166666666667</v>
      </c>
      <c r="H101" s="40">
        <v>1339.9166666666667</v>
      </c>
      <c r="I101" s="40">
        <v>1352.9333333333336</v>
      </c>
      <c r="J101" s="40">
        <v>1366.8666666666668</v>
      </c>
      <c r="K101" s="31">
        <v>1339</v>
      </c>
      <c r="L101" s="31">
        <v>1312.05</v>
      </c>
      <c r="M101" s="31">
        <v>6.1332199999999997</v>
      </c>
      <c r="N101" s="1"/>
      <c r="O101" s="1"/>
    </row>
    <row r="102" spans="1:15" ht="12.75" customHeight="1">
      <c r="A102" s="56">
        <v>93</v>
      </c>
      <c r="B102" s="31" t="s">
        <v>119</v>
      </c>
      <c r="C102" s="31">
        <v>2714.35</v>
      </c>
      <c r="D102" s="40">
        <v>2715.9833333333336</v>
      </c>
      <c r="E102" s="40">
        <v>2681.9666666666672</v>
      </c>
      <c r="F102" s="40">
        <v>2649.5833333333335</v>
      </c>
      <c r="G102" s="40">
        <v>2615.5666666666671</v>
      </c>
      <c r="H102" s="40">
        <v>2748.3666666666672</v>
      </c>
      <c r="I102" s="40">
        <v>2782.3833333333337</v>
      </c>
      <c r="J102" s="40">
        <v>2814.7666666666673</v>
      </c>
      <c r="K102" s="31">
        <v>2750</v>
      </c>
      <c r="L102" s="31">
        <v>2683.6</v>
      </c>
      <c r="M102" s="31">
        <v>7.23569</v>
      </c>
      <c r="N102" s="1"/>
      <c r="O102" s="1"/>
    </row>
    <row r="103" spans="1:15" ht="12.75" customHeight="1">
      <c r="A103" s="56">
        <v>94</v>
      </c>
      <c r="B103" s="31" t="s">
        <v>121</v>
      </c>
      <c r="C103" s="31">
        <v>464.6</v>
      </c>
      <c r="D103" s="40">
        <v>467.7</v>
      </c>
      <c r="E103" s="40">
        <v>459.2</v>
      </c>
      <c r="F103" s="40">
        <v>453.8</v>
      </c>
      <c r="G103" s="40">
        <v>445.3</v>
      </c>
      <c r="H103" s="40">
        <v>473.09999999999997</v>
      </c>
      <c r="I103" s="40">
        <v>481.59999999999997</v>
      </c>
      <c r="J103" s="40">
        <v>486.99999999999994</v>
      </c>
      <c r="K103" s="31">
        <v>476.2</v>
      </c>
      <c r="L103" s="31">
        <v>462.3</v>
      </c>
      <c r="M103" s="31">
        <v>86.283270000000002</v>
      </c>
      <c r="N103" s="1"/>
      <c r="O103" s="1"/>
    </row>
    <row r="104" spans="1:15" ht="12.75" customHeight="1">
      <c r="A104" s="56">
        <v>95</v>
      </c>
      <c r="B104" s="31" t="s">
        <v>262</v>
      </c>
      <c r="C104" s="31">
        <v>1369</v>
      </c>
      <c r="D104" s="40">
        <v>1370.6833333333334</v>
      </c>
      <c r="E104" s="40">
        <v>1350.3666666666668</v>
      </c>
      <c r="F104" s="40">
        <v>1331.7333333333333</v>
      </c>
      <c r="G104" s="40">
        <v>1311.4166666666667</v>
      </c>
      <c r="H104" s="40">
        <v>1389.3166666666668</v>
      </c>
      <c r="I104" s="40">
        <v>1409.6333333333334</v>
      </c>
      <c r="J104" s="40">
        <v>1428.2666666666669</v>
      </c>
      <c r="K104" s="31">
        <v>1391</v>
      </c>
      <c r="L104" s="31">
        <v>1352.05</v>
      </c>
      <c r="M104" s="31">
        <v>7.8793600000000001</v>
      </c>
      <c r="N104" s="1"/>
      <c r="O104" s="1"/>
    </row>
    <row r="105" spans="1:15" ht="12.75" customHeight="1">
      <c r="A105" s="56">
        <v>96</v>
      </c>
      <c r="B105" s="31" t="s">
        <v>393</v>
      </c>
      <c r="C105" s="31">
        <v>133.1</v>
      </c>
      <c r="D105" s="40">
        <v>132.66666666666666</v>
      </c>
      <c r="E105" s="40">
        <v>130.88333333333333</v>
      </c>
      <c r="F105" s="40">
        <v>128.66666666666666</v>
      </c>
      <c r="G105" s="40">
        <v>126.88333333333333</v>
      </c>
      <c r="H105" s="40">
        <v>134.88333333333333</v>
      </c>
      <c r="I105" s="40">
        <v>136.66666666666669</v>
      </c>
      <c r="J105" s="40">
        <v>138.88333333333333</v>
      </c>
      <c r="K105" s="31">
        <v>134.44999999999999</v>
      </c>
      <c r="L105" s="31">
        <v>130.44999999999999</v>
      </c>
      <c r="M105" s="31">
        <v>40.134430000000002</v>
      </c>
      <c r="N105" s="1"/>
      <c r="O105" s="1"/>
    </row>
    <row r="106" spans="1:15" ht="12.75" customHeight="1">
      <c r="A106" s="56">
        <v>97</v>
      </c>
      <c r="B106" s="31" t="s">
        <v>122</v>
      </c>
      <c r="C106" s="31">
        <v>344.55</v>
      </c>
      <c r="D106" s="40">
        <v>345.0333333333333</v>
      </c>
      <c r="E106" s="40">
        <v>341.36666666666662</v>
      </c>
      <c r="F106" s="40">
        <v>338.18333333333334</v>
      </c>
      <c r="G106" s="40">
        <v>334.51666666666665</v>
      </c>
      <c r="H106" s="40">
        <v>348.21666666666658</v>
      </c>
      <c r="I106" s="40">
        <v>351.88333333333333</v>
      </c>
      <c r="J106" s="40">
        <v>355.06666666666655</v>
      </c>
      <c r="K106" s="31">
        <v>348.7</v>
      </c>
      <c r="L106" s="31">
        <v>341.85</v>
      </c>
      <c r="M106" s="31">
        <v>39.785870000000003</v>
      </c>
      <c r="N106" s="1"/>
      <c r="O106" s="1"/>
    </row>
    <row r="107" spans="1:15" ht="12.75" customHeight="1">
      <c r="A107" s="56">
        <v>98</v>
      </c>
      <c r="B107" s="31" t="s">
        <v>123</v>
      </c>
      <c r="C107" s="31">
        <v>2431.15</v>
      </c>
      <c r="D107" s="40">
        <v>2431.2666666666669</v>
      </c>
      <c r="E107" s="40">
        <v>2416.3333333333339</v>
      </c>
      <c r="F107" s="40">
        <v>2401.5166666666669</v>
      </c>
      <c r="G107" s="40">
        <v>2386.5833333333339</v>
      </c>
      <c r="H107" s="40">
        <v>2446.0833333333339</v>
      </c>
      <c r="I107" s="40">
        <v>2461.0166666666673</v>
      </c>
      <c r="J107" s="40">
        <v>2475.8333333333339</v>
      </c>
      <c r="K107" s="31">
        <v>2446.1999999999998</v>
      </c>
      <c r="L107" s="31">
        <v>2416.4499999999998</v>
      </c>
      <c r="M107" s="31">
        <v>16.96949</v>
      </c>
      <c r="N107" s="1"/>
      <c r="O107" s="1"/>
    </row>
    <row r="108" spans="1:15" ht="12.75" customHeight="1">
      <c r="A108" s="56">
        <v>99</v>
      </c>
      <c r="B108" s="31" t="s">
        <v>263</v>
      </c>
      <c r="C108" s="31">
        <v>317</v>
      </c>
      <c r="D108" s="40">
        <v>318.33333333333331</v>
      </c>
      <c r="E108" s="40">
        <v>313.91666666666663</v>
      </c>
      <c r="F108" s="40">
        <v>310.83333333333331</v>
      </c>
      <c r="G108" s="40">
        <v>306.41666666666663</v>
      </c>
      <c r="H108" s="40">
        <v>321.41666666666663</v>
      </c>
      <c r="I108" s="40">
        <v>325.83333333333326</v>
      </c>
      <c r="J108" s="40">
        <v>328.91666666666663</v>
      </c>
      <c r="K108" s="31">
        <v>322.75</v>
      </c>
      <c r="L108" s="31">
        <v>315.25</v>
      </c>
      <c r="M108" s="31">
        <v>7.11829</v>
      </c>
      <c r="N108" s="1"/>
      <c r="O108" s="1"/>
    </row>
    <row r="109" spans="1:15" ht="12.75" customHeight="1">
      <c r="A109" s="56">
        <v>100</v>
      </c>
      <c r="B109" s="31" t="s">
        <v>115</v>
      </c>
      <c r="C109" s="31">
        <v>2941.6</v>
      </c>
      <c r="D109" s="40">
        <v>2941.5499999999997</v>
      </c>
      <c r="E109" s="40">
        <v>2916.1499999999996</v>
      </c>
      <c r="F109" s="40">
        <v>2890.7</v>
      </c>
      <c r="G109" s="40">
        <v>2865.2999999999997</v>
      </c>
      <c r="H109" s="40">
        <v>2966.9999999999995</v>
      </c>
      <c r="I109" s="40">
        <v>2992.4</v>
      </c>
      <c r="J109" s="40">
        <v>3017.8499999999995</v>
      </c>
      <c r="K109" s="31">
        <v>2966.95</v>
      </c>
      <c r="L109" s="31">
        <v>2916.1</v>
      </c>
      <c r="M109" s="31">
        <v>29.477869999999999</v>
      </c>
      <c r="N109" s="1"/>
      <c r="O109" s="1"/>
    </row>
    <row r="110" spans="1:15" ht="12.75" customHeight="1">
      <c r="A110" s="56">
        <v>101</v>
      </c>
      <c r="B110" s="31" t="s">
        <v>125</v>
      </c>
      <c r="C110" s="31">
        <v>786.55</v>
      </c>
      <c r="D110" s="40">
        <v>784.78333333333342</v>
      </c>
      <c r="E110" s="40">
        <v>780.96666666666681</v>
      </c>
      <c r="F110" s="40">
        <v>775.38333333333344</v>
      </c>
      <c r="G110" s="40">
        <v>771.56666666666683</v>
      </c>
      <c r="H110" s="40">
        <v>790.36666666666679</v>
      </c>
      <c r="I110" s="40">
        <v>794.18333333333339</v>
      </c>
      <c r="J110" s="40">
        <v>799.76666666666677</v>
      </c>
      <c r="K110" s="31">
        <v>788.6</v>
      </c>
      <c r="L110" s="31">
        <v>779.2</v>
      </c>
      <c r="M110" s="31">
        <v>100.84357</v>
      </c>
      <c r="N110" s="1"/>
      <c r="O110" s="1"/>
    </row>
    <row r="111" spans="1:15" ht="12.75" customHeight="1">
      <c r="A111" s="56">
        <v>102</v>
      </c>
      <c r="B111" s="31" t="s">
        <v>126</v>
      </c>
      <c r="C111" s="31">
        <v>1508.9</v>
      </c>
      <c r="D111" s="40">
        <v>1511.3166666666666</v>
      </c>
      <c r="E111" s="40">
        <v>1502.6333333333332</v>
      </c>
      <c r="F111" s="40">
        <v>1496.3666666666666</v>
      </c>
      <c r="G111" s="40">
        <v>1487.6833333333332</v>
      </c>
      <c r="H111" s="40">
        <v>1517.5833333333333</v>
      </c>
      <c r="I111" s="40">
        <v>1526.2666666666667</v>
      </c>
      <c r="J111" s="40">
        <v>1532.5333333333333</v>
      </c>
      <c r="K111" s="31">
        <v>1520</v>
      </c>
      <c r="L111" s="31">
        <v>1505.05</v>
      </c>
      <c r="M111" s="31">
        <v>3.3260200000000002</v>
      </c>
      <c r="N111" s="1"/>
      <c r="O111" s="1"/>
    </row>
    <row r="112" spans="1:15" ht="12.75" customHeight="1">
      <c r="A112" s="56">
        <v>103</v>
      </c>
      <c r="B112" s="31" t="s">
        <v>127</v>
      </c>
      <c r="C112" s="31">
        <v>651.29999999999995</v>
      </c>
      <c r="D112" s="40">
        <v>652.94999999999993</v>
      </c>
      <c r="E112" s="40">
        <v>645.19999999999982</v>
      </c>
      <c r="F112" s="40">
        <v>639.09999999999991</v>
      </c>
      <c r="G112" s="40">
        <v>631.3499999999998</v>
      </c>
      <c r="H112" s="40">
        <v>659.04999999999984</v>
      </c>
      <c r="I112" s="40">
        <v>666.80000000000007</v>
      </c>
      <c r="J112" s="40">
        <v>672.89999999999986</v>
      </c>
      <c r="K112" s="31">
        <v>660.7</v>
      </c>
      <c r="L112" s="31">
        <v>646.85</v>
      </c>
      <c r="M112" s="31">
        <v>6.54373</v>
      </c>
      <c r="N112" s="1"/>
      <c r="O112" s="1"/>
    </row>
    <row r="113" spans="1:15" ht="12.75" customHeight="1">
      <c r="A113" s="56">
        <v>104</v>
      </c>
      <c r="B113" s="31" t="s">
        <v>264</v>
      </c>
      <c r="C113" s="31">
        <v>779.15</v>
      </c>
      <c r="D113" s="40">
        <v>782.1</v>
      </c>
      <c r="E113" s="40">
        <v>770.45</v>
      </c>
      <c r="F113" s="40">
        <v>761.75</v>
      </c>
      <c r="G113" s="40">
        <v>750.1</v>
      </c>
      <c r="H113" s="40">
        <v>790.80000000000007</v>
      </c>
      <c r="I113" s="40">
        <v>802.44999999999993</v>
      </c>
      <c r="J113" s="40">
        <v>811.15000000000009</v>
      </c>
      <c r="K113" s="31">
        <v>793.75</v>
      </c>
      <c r="L113" s="31">
        <v>773.4</v>
      </c>
      <c r="M113" s="31">
        <v>1.9391499999999999</v>
      </c>
      <c r="N113" s="1"/>
      <c r="O113" s="1"/>
    </row>
    <row r="114" spans="1:15" ht="12.75" customHeight="1">
      <c r="A114" s="56">
        <v>105</v>
      </c>
      <c r="B114" s="31" t="s">
        <v>129</v>
      </c>
      <c r="C114" s="31">
        <v>52.25</v>
      </c>
      <c r="D114" s="40">
        <v>52.050000000000004</v>
      </c>
      <c r="E114" s="40">
        <v>51.550000000000011</v>
      </c>
      <c r="F114" s="40">
        <v>50.850000000000009</v>
      </c>
      <c r="G114" s="40">
        <v>50.350000000000016</v>
      </c>
      <c r="H114" s="40">
        <v>52.750000000000007</v>
      </c>
      <c r="I114" s="40">
        <v>53.249999999999993</v>
      </c>
      <c r="J114" s="40">
        <v>53.95</v>
      </c>
      <c r="K114" s="31">
        <v>52.55</v>
      </c>
      <c r="L114" s="31">
        <v>51.35</v>
      </c>
      <c r="M114" s="31">
        <v>257.91926000000001</v>
      </c>
      <c r="N114" s="1"/>
      <c r="O114" s="1"/>
    </row>
    <row r="115" spans="1:15" ht="12.75" customHeight="1">
      <c r="A115" s="56">
        <v>106</v>
      </c>
      <c r="B115" s="31" t="s">
        <v>138</v>
      </c>
      <c r="C115" s="31">
        <v>228.75</v>
      </c>
      <c r="D115" s="40">
        <v>229.16666666666666</v>
      </c>
      <c r="E115" s="40">
        <v>227.43333333333331</v>
      </c>
      <c r="F115" s="40">
        <v>226.11666666666665</v>
      </c>
      <c r="G115" s="40">
        <v>224.3833333333333</v>
      </c>
      <c r="H115" s="40">
        <v>230.48333333333332</v>
      </c>
      <c r="I115" s="40">
        <v>232.21666666666667</v>
      </c>
      <c r="J115" s="40">
        <v>233.53333333333333</v>
      </c>
      <c r="K115" s="31">
        <v>230.9</v>
      </c>
      <c r="L115" s="31">
        <v>227.85</v>
      </c>
      <c r="M115" s="31">
        <v>115.20817</v>
      </c>
      <c r="N115" s="1"/>
      <c r="O115" s="1"/>
    </row>
    <row r="116" spans="1:15" ht="12.75" customHeight="1">
      <c r="A116" s="56">
        <v>107</v>
      </c>
      <c r="B116" s="31" t="s">
        <v>265</v>
      </c>
      <c r="C116" s="31">
        <v>7212.6</v>
      </c>
      <c r="D116" s="40">
        <v>7203.8</v>
      </c>
      <c r="E116" s="40">
        <v>7108.8</v>
      </c>
      <c r="F116" s="40">
        <v>7005</v>
      </c>
      <c r="G116" s="40">
        <v>6910</v>
      </c>
      <c r="H116" s="40">
        <v>7307.6</v>
      </c>
      <c r="I116" s="40">
        <v>7402.6</v>
      </c>
      <c r="J116" s="40">
        <v>7506.4000000000005</v>
      </c>
      <c r="K116" s="31">
        <v>7298.8</v>
      </c>
      <c r="L116" s="31">
        <v>7100</v>
      </c>
      <c r="M116" s="31">
        <v>2.74823</v>
      </c>
      <c r="N116" s="1"/>
      <c r="O116" s="1"/>
    </row>
    <row r="117" spans="1:15" ht="12.75" customHeight="1">
      <c r="A117" s="56">
        <v>108</v>
      </c>
      <c r="B117" s="31" t="s">
        <v>408</v>
      </c>
      <c r="C117" s="31">
        <v>179.05</v>
      </c>
      <c r="D117" s="40">
        <v>180</v>
      </c>
      <c r="E117" s="40">
        <v>175.4</v>
      </c>
      <c r="F117" s="40">
        <v>171.75</v>
      </c>
      <c r="G117" s="40">
        <v>167.15</v>
      </c>
      <c r="H117" s="40">
        <v>183.65</v>
      </c>
      <c r="I117" s="40">
        <v>188.25000000000003</v>
      </c>
      <c r="J117" s="40">
        <v>191.9</v>
      </c>
      <c r="K117" s="31">
        <v>184.6</v>
      </c>
      <c r="L117" s="31">
        <v>176.35</v>
      </c>
      <c r="M117" s="31">
        <v>68.043469999999999</v>
      </c>
      <c r="N117" s="1"/>
      <c r="O117" s="1"/>
    </row>
    <row r="118" spans="1:15" ht="12.75" customHeight="1">
      <c r="A118" s="56">
        <v>109</v>
      </c>
      <c r="B118" s="31" t="s">
        <v>131</v>
      </c>
      <c r="C118" s="31">
        <v>219.85</v>
      </c>
      <c r="D118" s="40">
        <v>219.58333333333334</v>
      </c>
      <c r="E118" s="40">
        <v>214.26666666666668</v>
      </c>
      <c r="F118" s="40">
        <v>208.68333333333334</v>
      </c>
      <c r="G118" s="40">
        <v>203.36666666666667</v>
      </c>
      <c r="H118" s="40">
        <v>225.16666666666669</v>
      </c>
      <c r="I118" s="40">
        <v>230.48333333333335</v>
      </c>
      <c r="J118" s="40">
        <v>236.06666666666669</v>
      </c>
      <c r="K118" s="31">
        <v>224.9</v>
      </c>
      <c r="L118" s="31">
        <v>214</v>
      </c>
      <c r="M118" s="31">
        <v>117.01669</v>
      </c>
      <c r="N118" s="1"/>
      <c r="O118" s="1"/>
    </row>
    <row r="119" spans="1:15" ht="12.75" customHeight="1">
      <c r="A119" s="56">
        <v>110</v>
      </c>
      <c r="B119" s="31" t="s">
        <v>136</v>
      </c>
      <c r="C119" s="31">
        <v>139.69999999999999</v>
      </c>
      <c r="D119" s="40">
        <v>140.04999999999998</v>
      </c>
      <c r="E119" s="40">
        <v>138.59999999999997</v>
      </c>
      <c r="F119" s="40">
        <v>137.49999999999997</v>
      </c>
      <c r="G119" s="40">
        <v>136.04999999999995</v>
      </c>
      <c r="H119" s="40">
        <v>141.14999999999998</v>
      </c>
      <c r="I119" s="40">
        <v>142.59999999999997</v>
      </c>
      <c r="J119" s="40">
        <v>143.69999999999999</v>
      </c>
      <c r="K119" s="31">
        <v>141.5</v>
      </c>
      <c r="L119" s="31">
        <v>138.94999999999999</v>
      </c>
      <c r="M119" s="31">
        <v>129.21754999999999</v>
      </c>
      <c r="N119" s="1"/>
      <c r="O119" s="1"/>
    </row>
    <row r="120" spans="1:15" ht="12.75" customHeight="1">
      <c r="A120" s="56">
        <v>111</v>
      </c>
      <c r="B120" s="31" t="s">
        <v>137</v>
      </c>
      <c r="C120" s="31">
        <v>856</v>
      </c>
      <c r="D120" s="40">
        <v>849.33333333333337</v>
      </c>
      <c r="E120" s="40">
        <v>840.66666666666674</v>
      </c>
      <c r="F120" s="40">
        <v>825.33333333333337</v>
      </c>
      <c r="G120" s="40">
        <v>816.66666666666674</v>
      </c>
      <c r="H120" s="40">
        <v>864.66666666666674</v>
      </c>
      <c r="I120" s="40">
        <v>873.33333333333348</v>
      </c>
      <c r="J120" s="40">
        <v>888.66666666666674</v>
      </c>
      <c r="K120" s="31">
        <v>858</v>
      </c>
      <c r="L120" s="31">
        <v>834</v>
      </c>
      <c r="M120" s="31">
        <v>96.560040000000001</v>
      </c>
      <c r="N120" s="1"/>
      <c r="O120" s="1"/>
    </row>
    <row r="121" spans="1:15" ht="12.75" customHeight="1">
      <c r="A121" s="56">
        <v>112</v>
      </c>
      <c r="B121" s="31" t="s">
        <v>858</v>
      </c>
      <c r="C121" s="31">
        <v>25.85</v>
      </c>
      <c r="D121" s="40">
        <v>25.733333333333334</v>
      </c>
      <c r="E121" s="40">
        <v>25.466666666666669</v>
      </c>
      <c r="F121" s="40">
        <v>25.083333333333336</v>
      </c>
      <c r="G121" s="40">
        <v>24.81666666666667</v>
      </c>
      <c r="H121" s="40">
        <v>26.116666666666667</v>
      </c>
      <c r="I121" s="40">
        <v>26.383333333333333</v>
      </c>
      <c r="J121" s="40">
        <v>26.766666666666666</v>
      </c>
      <c r="K121" s="31">
        <v>26</v>
      </c>
      <c r="L121" s="31">
        <v>25.35</v>
      </c>
      <c r="M121" s="31">
        <v>279.49534</v>
      </c>
      <c r="N121" s="1"/>
      <c r="O121" s="1"/>
    </row>
    <row r="122" spans="1:15" ht="12.75" customHeight="1">
      <c r="A122" s="56">
        <v>113</v>
      </c>
      <c r="B122" s="31" t="s">
        <v>130</v>
      </c>
      <c r="C122" s="31">
        <v>494</v>
      </c>
      <c r="D122" s="40">
        <v>492.31666666666666</v>
      </c>
      <c r="E122" s="40">
        <v>487.98333333333335</v>
      </c>
      <c r="F122" s="40">
        <v>481.9666666666667</v>
      </c>
      <c r="G122" s="40">
        <v>477.63333333333338</v>
      </c>
      <c r="H122" s="40">
        <v>498.33333333333331</v>
      </c>
      <c r="I122" s="40">
        <v>502.66666666666669</v>
      </c>
      <c r="J122" s="40">
        <v>508.68333333333328</v>
      </c>
      <c r="K122" s="31">
        <v>496.65</v>
      </c>
      <c r="L122" s="31">
        <v>486.3</v>
      </c>
      <c r="M122" s="31">
        <v>24.461269999999999</v>
      </c>
      <c r="N122" s="1"/>
      <c r="O122" s="1"/>
    </row>
    <row r="123" spans="1:15" ht="12.75" customHeight="1">
      <c r="A123" s="56">
        <v>114</v>
      </c>
      <c r="B123" s="31" t="s">
        <v>134</v>
      </c>
      <c r="C123" s="31">
        <v>290.75</v>
      </c>
      <c r="D123" s="40">
        <v>290.88333333333338</v>
      </c>
      <c r="E123" s="40">
        <v>286.16666666666674</v>
      </c>
      <c r="F123" s="40">
        <v>281.58333333333337</v>
      </c>
      <c r="G123" s="40">
        <v>276.86666666666673</v>
      </c>
      <c r="H123" s="40">
        <v>295.46666666666675</v>
      </c>
      <c r="I123" s="40">
        <v>300.18333333333334</v>
      </c>
      <c r="J123" s="40">
        <v>304.76666666666677</v>
      </c>
      <c r="K123" s="31">
        <v>295.60000000000002</v>
      </c>
      <c r="L123" s="31">
        <v>286.3</v>
      </c>
      <c r="M123" s="31">
        <v>27.794609999999999</v>
      </c>
      <c r="N123" s="1"/>
      <c r="O123" s="1"/>
    </row>
    <row r="124" spans="1:15" ht="12.75" customHeight="1">
      <c r="A124" s="56">
        <v>115</v>
      </c>
      <c r="B124" s="31" t="s">
        <v>133</v>
      </c>
      <c r="C124" s="31">
        <v>1068.25</v>
      </c>
      <c r="D124" s="40">
        <v>1071.8833333333334</v>
      </c>
      <c r="E124" s="40">
        <v>1058.8666666666668</v>
      </c>
      <c r="F124" s="40">
        <v>1049.4833333333333</v>
      </c>
      <c r="G124" s="40">
        <v>1036.4666666666667</v>
      </c>
      <c r="H124" s="40">
        <v>1081.2666666666669</v>
      </c>
      <c r="I124" s="40">
        <v>1094.2833333333338</v>
      </c>
      <c r="J124" s="40">
        <v>1103.666666666667</v>
      </c>
      <c r="K124" s="31">
        <v>1084.9000000000001</v>
      </c>
      <c r="L124" s="31">
        <v>1062.5</v>
      </c>
      <c r="M124" s="31">
        <v>77.527389999999997</v>
      </c>
      <c r="N124" s="1"/>
      <c r="O124" s="1"/>
    </row>
    <row r="125" spans="1:15" ht="12.75" customHeight="1">
      <c r="A125" s="56">
        <v>116</v>
      </c>
      <c r="B125" s="31" t="s">
        <v>166</v>
      </c>
      <c r="C125" s="31">
        <v>6219.15</v>
      </c>
      <c r="D125" s="40">
        <v>6189.7166666666672</v>
      </c>
      <c r="E125" s="40">
        <v>6139.4333333333343</v>
      </c>
      <c r="F125" s="40">
        <v>6059.7166666666672</v>
      </c>
      <c r="G125" s="40">
        <v>6009.4333333333343</v>
      </c>
      <c r="H125" s="40">
        <v>6269.4333333333343</v>
      </c>
      <c r="I125" s="40">
        <v>6319.7166666666672</v>
      </c>
      <c r="J125" s="40">
        <v>6399.4333333333343</v>
      </c>
      <c r="K125" s="31">
        <v>6240</v>
      </c>
      <c r="L125" s="31">
        <v>6110</v>
      </c>
      <c r="M125" s="31">
        <v>3.8171400000000002</v>
      </c>
      <c r="N125" s="1"/>
      <c r="O125" s="1"/>
    </row>
    <row r="126" spans="1:15" ht="12.75" customHeight="1">
      <c r="A126" s="56">
        <v>117</v>
      </c>
      <c r="B126" s="31" t="s">
        <v>135</v>
      </c>
      <c r="C126" s="31">
        <v>1742.5</v>
      </c>
      <c r="D126" s="40">
        <v>1739.5</v>
      </c>
      <c r="E126" s="40">
        <v>1729</v>
      </c>
      <c r="F126" s="40">
        <v>1715.5</v>
      </c>
      <c r="G126" s="40">
        <v>1705</v>
      </c>
      <c r="H126" s="40">
        <v>1753</v>
      </c>
      <c r="I126" s="40">
        <v>1763.5</v>
      </c>
      <c r="J126" s="40">
        <v>1777</v>
      </c>
      <c r="K126" s="31">
        <v>1750</v>
      </c>
      <c r="L126" s="31">
        <v>1726</v>
      </c>
      <c r="M126" s="31">
        <v>40.161340000000003</v>
      </c>
      <c r="N126" s="1"/>
      <c r="O126" s="1"/>
    </row>
    <row r="127" spans="1:15" ht="12.75" customHeight="1">
      <c r="A127" s="56">
        <v>118</v>
      </c>
      <c r="B127" s="31" t="s">
        <v>132</v>
      </c>
      <c r="C127" s="31">
        <v>2155.1999999999998</v>
      </c>
      <c r="D127" s="40">
        <v>2167.0833333333335</v>
      </c>
      <c r="E127" s="40">
        <v>2131.666666666667</v>
      </c>
      <c r="F127" s="40">
        <v>2108.1333333333337</v>
      </c>
      <c r="G127" s="40">
        <v>2072.7166666666672</v>
      </c>
      <c r="H127" s="40">
        <v>2190.6166666666668</v>
      </c>
      <c r="I127" s="40">
        <v>2226.0333333333338</v>
      </c>
      <c r="J127" s="40">
        <v>2249.5666666666666</v>
      </c>
      <c r="K127" s="31">
        <v>2202.5</v>
      </c>
      <c r="L127" s="31">
        <v>2143.5500000000002</v>
      </c>
      <c r="M127" s="31">
        <v>7.3407200000000001</v>
      </c>
      <c r="N127" s="1"/>
      <c r="O127" s="1"/>
    </row>
    <row r="128" spans="1:15" ht="12.75" customHeight="1">
      <c r="A128" s="56">
        <v>119</v>
      </c>
      <c r="B128" s="31" t="s">
        <v>266</v>
      </c>
      <c r="C128" s="31">
        <v>2182.25</v>
      </c>
      <c r="D128" s="40">
        <v>2168.0666666666666</v>
      </c>
      <c r="E128" s="40">
        <v>2139.1833333333334</v>
      </c>
      <c r="F128" s="40">
        <v>2096.1166666666668</v>
      </c>
      <c r="G128" s="40">
        <v>2067.2333333333336</v>
      </c>
      <c r="H128" s="40">
        <v>2211.1333333333332</v>
      </c>
      <c r="I128" s="40">
        <v>2240.0166666666664</v>
      </c>
      <c r="J128" s="40">
        <v>2283.083333333333</v>
      </c>
      <c r="K128" s="31">
        <v>2196.9499999999998</v>
      </c>
      <c r="L128" s="31">
        <v>2125</v>
      </c>
      <c r="M128" s="31">
        <v>2.6046499999999999</v>
      </c>
      <c r="N128" s="1"/>
      <c r="O128" s="1"/>
    </row>
    <row r="129" spans="1:15" ht="12.75" customHeight="1">
      <c r="A129" s="56">
        <v>120</v>
      </c>
      <c r="B129" s="31" t="s">
        <v>267</v>
      </c>
      <c r="C129" s="31">
        <v>318.14999999999998</v>
      </c>
      <c r="D129" s="40">
        <v>319.38333333333333</v>
      </c>
      <c r="E129" s="40">
        <v>307.76666666666665</v>
      </c>
      <c r="F129" s="40">
        <v>297.38333333333333</v>
      </c>
      <c r="G129" s="40">
        <v>285.76666666666665</v>
      </c>
      <c r="H129" s="40">
        <v>329.76666666666665</v>
      </c>
      <c r="I129" s="40">
        <v>341.38333333333333</v>
      </c>
      <c r="J129" s="40">
        <v>351.76666666666665</v>
      </c>
      <c r="K129" s="31">
        <v>331</v>
      </c>
      <c r="L129" s="31">
        <v>309</v>
      </c>
      <c r="M129" s="31">
        <v>21.718699999999998</v>
      </c>
      <c r="N129" s="1"/>
      <c r="O129" s="1"/>
    </row>
    <row r="130" spans="1:15" ht="12.75" customHeight="1">
      <c r="A130" s="56">
        <v>121</v>
      </c>
      <c r="B130" s="31" t="s">
        <v>140</v>
      </c>
      <c r="C130" s="31">
        <v>676.65</v>
      </c>
      <c r="D130" s="40">
        <v>681.05000000000007</v>
      </c>
      <c r="E130" s="40">
        <v>670.75000000000011</v>
      </c>
      <c r="F130" s="40">
        <v>664.85</v>
      </c>
      <c r="G130" s="40">
        <v>654.55000000000007</v>
      </c>
      <c r="H130" s="40">
        <v>686.95000000000016</v>
      </c>
      <c r="I130" s="40">
        <v>697.25000000000011</v>
      </c>
      <c r="J130" s="40">
        <v>703.1500000000002</v>
      </c>
      <c r="K130" s="31">
        <v>691.35</v>
      </c>
      <c r="L130" s="31">
        <v>675.15</v>
      </c>
      <c r="M130" s="31">
        <v>24.94969</v>
      </c>
      <c r="N130" s="1"/>
      <c r="O130" s="1"/>
    </row>
    <row r="131" spans="1:15" ht="12.75" customHeight="1">
      <c r="A131" s="56">
        <v>122</v>
      </c>
      <c r="B131" s="31" t="s">
        <v>139</v>
      </c>
      <c r="C131" s="31">
        <v>413.3</v>
      </c>
      <c r="D131" s="40">
        <v>418.2</v>
      </c>
      <c r="E131" s="40">
        <v>405.4</v>
      </c>
      <c r="F131" s="40">
        <v>397.5</v>
      </c>
      <c r="G131" s="40">
        <v>384.7</v>
      </c>
      <c r="H131" s="40">
        <v>426.09999999999997</v>
      </c>
      <c r="I131" s="40">
        <v>438.90000000000003</v>
      </c>
      <c r="J131" s="40">
        <v>446.79999999999995</v>
      </c>
      <c r="K131" s="31">
        <v>431</v>
      </c>
      <c r="L131" s="31">
        <v>410.3</v>
      </c>
      <c r="M131" s="31">
        <v>113.24467</v>
      </c>
      <c r="N131" s="1"/>
      <c r="O131" s="1"/>
    </row>
    <row r="132" spans="1:15" ht="12.75" customHeight="1">
      <c r="A132" s="56">
        <v>123</v>
      </c>
      <c r="B132" s="31" t="s">
        <v>141</v>
      </c>
      <c r="C132" s="31">
        <v>3904.1</v>
      </c>
      <c r="D132" s="40">
        <v>3893.7666666666664</v>
      </c>
      <c r="E132" s="40">
        <v>3863.5333333333328</v>
      </c>
      <c r="F132" s="40">
        <v>3822.9666666666662</v>
      </c>
      <c r="G132" s="40">
        <v>3792.7333333333327</v>
      </c>
      <c r="H132" s="40">
        <v>3934.333333333333</v>
      </c>
      <c r="I132" s="40">
        <v>3964.5666666666666</v>
      </c>
      <c r="J132" s="40">
        <v>4005.1333333333332</v>
      </c>
      <c r="K132" s="31">
        <v>3924</v>
      </c>
      <c r="L132" s="31">
        <v>3853.2</v>
      </c>
      <c r="M132" s="31">
        <v>2.6314799999999998</v>
      </c>
      <c r="N132" s="1"/>
      <c r="O132" s="1"/>
    </row>
    <row r="133" spans="1:15" ht="12.75" customHeight="1">
      <c r="A133" s="56">
        <v>124</v>
      </c>
      <c r="B133" s="31" t="s">
        <v>142</v>
      </c>
      <c r="C133" s="31">
        <v>2097.1999999999998</v>
      </c>
      <c r="D133" s="40">
        <v>2102.4833333333331</v>
      </c>
      <c r="E133" s="40">
        <v>2078.0166666666664</v>
      </c>
      <c r="F133" s="40">
        <v>2058.8333333333335</v>
      </c>
      <c r="G133" s="40">
        <v>2034.3666666666668</v>
      </c>
      <c r="H133" s="40">
        <v>2121.6666666666661</v>
      </c>
      <c r="I133" s="40">
        <v>2146.1333333333323</v>
      </c>
      <c r="J133" s="40">
        <v>2165.3166666666657</v>
      </c>
      <c r="K133" s="31">
        <v>2126.9499999999998</v>
      </c>
      <c r="L133" s="31">
        <v>2083.3000000000002</v>
      </c>
      <c r="M133" s="31">
        <v>17.775729999999999</v>
      </c>
      <c r="N133" s="1"/>
      <c r="O133" s="1"/>
    </row>
    <row r="134" spans="1:15" ht="12.75" customHeight="1">
      <c r="A134" s="56">
        <v>125</v>
      </c>
      <c r="B134" s="31" t="s">
        <v>143</v>
      </c>
      <c r="C134" s="31">
        <v>86.6</v>
      </c>
      <c r="D134" s="40">
        <v>87.066666666666663</v>
      </c>
      <c r="E134" s="40">
        <v>85.783333333333331</v>
      </c>
      <c r="F134" s="40">
        <v>84.966666666666669</v>
      </c>
      <c r="G134" s="40">
        <v>83.683333333333337</v>
      </c>
      <c r="H134" s="40">
        <v>87.883333333333326</v>
      </c>
      <c r="I134" s="40">
        <v>89.166666666666657</v>
      </c>
      <c r="J134" s="40">
        <v>89.98333333333332</v>
      </c>
      <c r="K134" s="31">
        <v>88.35</v>
      </c>
      <c r="L134" s="31">
        <v>86.25</v>
      </c>
      <c r="M134" s="31">
        <v>73.756870000000006</v>
      </c>
      <c r="N134" s="1"/>
      <c r="O134" s="1"/>
    </row>
    <row r="135" spans="1:15" ht="12.75" customHeight="1">
      <c r="A135" s="56">
        <v>126</v>
      </c>
      <c r="B135" s="31" t="s">
        <v>148</v>
      </c>
      <c r="C135" s="31">
        <v>5093.6499999999996</v>
      </c>
      <c r="D135" s="40">
        <v>5102.8833333333332</v>
      </c>
      <c r="E135" s="40">
        <v>5056.7666666666664</v>
      </c>
      <c r="F135" s="40">
        <v>5019.8833333333332</v>
      </c>
      <c r="G135" s="40">
        <v>4973.7666666666664</v>
      </c>
      <c r="H135" s="40">
        <v>5139.7666666666664</v>
      </c>
      <c r="I135" s="40">
        <v>5185.8833333333332</v>
      </c>
      <c r="J135" s="40">
        <v>5222.7666666666664</v>
      </c>
      <c r="K135" s="31">
        <v>5149</v>
      </c>
      <c r="L135" s="31">
        <v>5066</v>
      </c>
      <c r="M135" s="31">
        <v>1.5846199999999999</v>
      </c>
      <c r="N135" s="1"/>
      <c r="O135" s="1"/>
    </row>
    <row r="136" spans="1:15" ht="12.75" customHeight="1">
      <c r="A136" s="56">
        <v>127</v>
      </c>
      <c r="B136" s="31" t="s">
        <v>145</v>
      </c>
      <c r="C136" s="31">
        <v>433.65</v>
      </c>
      <c r="D136" s="40">
        <v>434.2166666666667</v>
      </c>
      <c r="E136" s="40">
        <v>429.93333333333339</v>
      </c>
      <c r="F136" s="40">
        <v>426.2166666666667</v>
      </c>
      <c r="G136" s="40">
        <v>421.93333333333339</v>
      </c>
      <c r="H136" s="40">
        <v>437.93333333333339</v>
      </c>
      <c r="I136" s="40">
        <v>442.2166666666667</v>
      </c>
      <c r="J136" s="40">
        <v>445.93333333333339</v>
      </c>
      <c r="K136" s="31">
        <v>438.5</v>
      </c>
      <c r="L136" s="31">
        <v>430.5</v>
      </c>
      <c r="M136" s="31">
        <v>15.178140000000001</v>
      </c>
      <c r="N136" s="1"/>
      <c r="O136" s="1"/>
    </row>
    <row r="137" spans="1:15" ht="12.75" customHeight="1">
      <c r="A137" s="56">
        <v>128</v>
      </c>
      <c r="B137" s="31" t="s">
        <v>147</v>
      </c>
      <c r="C137" s="31">
        <v>6839.65</v>
      </c>
      <c r="D137" s="40">
        <v>6843.3499999999995</v>
      </c>
      <c r="E137" s="40">
        <v>6754.4999999999991</v>
      </c>
      <c r="F137" s="40">
        <v>6669.3499999999995</v>
      </c>
      <c r="G137" s="40">
        <v>6580.4999999999991</v>
      </c>
      <c r="H137" s="40">
        <v>6928.4999999999991</v>
      </c>
      <c r="I137" s="40">
        <v>7017.3499999999995</v>
      </c>
      <c r="J137" s="40">
        <v>7102.4999999999991</v>
      </c>
      <c r="K137" s="31">
        <v>6932.2</v>
      </c>
      <c r="L137" s="31">
        <v>6758.2</v>
      </c>
      <c r="M137" s="31">
        <v>2.28146</v>
      </c>
      <c r="N137" s="1"/>
      <c r="O137" s="1"/>
    </row>
    <row r="138" spans="1:15" ht="12.75" customHeight="1">
      <c r="A138" s="56">
        <v>129</v>
      </c>
      <c r="B138" s="31" t="s">
        <v>146</v>
      </c>
      <c r="C138" s="31">
        <v>1943.6</v>
      </c>
      <c r="D138" s="40">
        <v>1946</v>
      </c>
      <c r="E138" s="40">
        <v>1927.9</v>
      </c>
      <c r="F138" s="40">
        <v>1912.2</v>
      </c>
      <c r="G138" s="40">
        <v>1894.1000000000001</v>
      </c>
      <c r="H138" s="40">
        <v>1961.7</v>
      </c>
      <c r="I138" s="40">
        <v>1979.8</v>
      </c>
      <c r="J138" s="40">
        <v>1995.5</v>
      </c>
      <c r="K138" s="31">
        <v>1964.1</v>
      </c>
      <c r="L138" s="31">
        <v>1930.3</v>
      </c>
      <c r="M138" s="31">
        <v>35.506450000000001</v>
      </c>
      <c r="N138" s="1"/>
      <c r="O138" s="1"/>
    </row>
    <row r="139" spans="1:15" ht="12.75" customHeight="1">
      <c r="A139" s="56">
        <v>130</v>
      </c>
      <c r="B139" s="31" t="s">
        <v>268</v>
      </c>
      <c r="C139" s="31">
        <v>490.6</v>
      </c>
      <c r="D139" s="40">
        <v>493.55</v>
      </c>
      <c r="E139" s="40">
        <v>487.1</v>
      </c>
      <c r="F139" s="40">
        <v>483.6</v>
      </c>
      <c r="G139" s="40">
        <v>477.15000000000003</v>
      </c>
      <c r="H139" s="40">
        <v>497.05</v>
      </c>
      <c r="I139" s="40">
        <v>503.49999999999994</v>
      </c>
      <c r="J139" s="40">
        <v>507</v>
      </c>
      <c r="K139" s="31">
        <v>500</v>
      </c>
      <c r="L139" s="31">
        <v>490.05</v>
      </c>
      <c r="M139" s="31">
        <v>18.81363</v>
      </c>
      <c r="N139" s="1"/>
      <c r="O139" s="1"/>
    </row>
    <row r="140" spans="1:15" ht="12.75" customHeight="1">
      <c r="A140" s="56">
        <v>131</v>
      </c>
      <c r="B140" s="31" t="s">
        <v>149</v>
      </c>
      <c r="C140" s="31">
        <v>937.35</v>
      </c>
      <c r="D140" s="40">
        <v>935.4666666666667</v>
      </c>
      <c r="E140" s="40">
        <v>928.38333333333344</v>
      </c>
      <c r="F140" s="40">
        <v>919.41666666666674</v>
      </c>
      <c r="G140" s="40">
        <v>912.33333333333348</v>
      </c>
      <c r="H140" s="40">
        <v>944.43333333333339</v>
      </c>
      <c r="I140" s="40">
        <v>951.51666666666665</v>
      </c>
      <c r="J140" s="40">
        <v>960.48333333333335</v>
      </c>
      <c r="K140" s="31">
        <v>942.55</v>
      </c>
      <c r="L140" s="31">
        <v>926.5</v>
      </c>
      <c r="M140" s="31">
        <v>6.7366900000000003</v>
      </c>
      <c r="N140" s="1"/>
      <c r="O140" s="1"/>
    </row>
    <row r="141" spans="1:15" ht="12.75" customHeight="1">
      <c r="A141" s="56">
        <v>132</v>
      </c>
      <c r="B141" s="31" t="s">
        <v>162</v>
      </c>
      <c r="C141" s="31">
        <v>78508.7</v>
      </c>
      <c r="D141" s="40">
        <v>78999.849999999991</v>
      </c>
      <c r="E141" s="40">
        <v>77509.849999999977</v>
      </c>
      <c r="F141" s="40">
        <v>76510.999999999985</v>
      </c>
      <c r="G141" s="40">
        <v>75020.999999999971</v>
      </c>
      <c r="H141" s="40">
        <v>79998.699999999983</v>
      </c>
      <c r="I141" s="40">
        <v>81488.700000000012</v>
      </c>
      <c r="J141" s="40">
        <v>82487.549999999988</v>
      </c>
      <c r="K141" s="31">
        <v>80489.850000000006</v>
      </c>
      <c r="L141" s="31">
        <v>78001</v>
      </c>
      <c r="M141" s="31">
        <v>0.23116</v>
      </c>
      <c r="N141" s="1"/>
      <c r="O141" s="1"/>
    </row>
    <row r="142" spans="1:15" ht="12.75" customHeight="1">
      <c r="A142" s="56">
        <v>133</v>
      </c>
      <c r="B142" s="31" t="s">
        <v>158</v>
      </c>
      <c r="C142" s="31">
        <v>1020</v>
      </c>
      <c r="D142" s="40">
        <v>1016.5666666666666</v>
      </c>
      <c r="E142" s="40">
        <v>1009.4333333333332</v>
      </c>
      <c r="F142" s="40">
        <v>998.86666666666656</v>
      </c>
      <c r="G142" s="40">
        <v>991.73333333333312</v>
      </c>
      <c r="H142" s="40">
        <v>1027.1333333333332</v>
      </c>
      <c r="I142" s="40">
        <v>1034.2666666666667</v>
      </c>
      <c r="J142" s="40">
        <v>1044.8333333333333</v>
      </c>
      <c r="K142" s="31">
        <v>1023.7</v>
      </c>
      <c r="L142" s="31">
        <v>1006</v>
      </c>
      <c r="M142" s="31">
        <v>2.6822400000000002</v>
      </c>
      <c r="N142" s="1"/>
      <c r="O142" s="1"/>
    </row>
    <row r="143" spans="1:15" ht="12.75" customHeight="1">
      <c r="A143" s="56">
        <v>134</v>
      </c>
      <c r="B143" s="31" t="s">
        <v>151</v>
      </c>
      <c r="C143" s="31">
        <v>202.5</v>
      </c>
      <c r="D143" s="40">
        <v>202.58333333333334</v>
      </c>
      <c r="E143" s="40">
        <v>198.81666666666669</v>
      </c>
      <c r="F143" s="40">
        <v>195.13333333333335</v>
      </c>
      <c r="G143" s="40">
        <v>191.3666666666667</v>
      </c>
      <c r="H143" s="40">
        <v>206.26666666666668</v>
      </c>
      <c r="I143" s="40">
        <v>210.03333333333333</v>
      </c>
      <c r="J143" s="40">
        <v>213.71666666666667</v>
      </c>
      <c r="K143" s="31">
        <v>206.35</v>
      </c>
      <c r="L143" s="31">
        <v>198.9</v>
      </c>
      <c r="M143" s="31">
        <v>83.324489999999997</v>
      </c>
      <c r="N143" s="1"/>
      <c r="O143" s="1"/>
    </row>
    <row r="144" spans="1:15" ht="12.75" customHeight="1">
      <c r="A144" s="56">
        <v>135</v>
      </c>
      <c r="B144" s="31" t="s">
        <v>150</v>
      </c>
      <c r="C144" s="31">
        <v>892.15</v>
      </c>
      <c r="D144" s="40">
        <v>886.7166666666667</v>
      </c>
      <c r="E144" s="40">
        <v>868.03333333333342</v>
      </c>
      <c r="F144" s="40">
        <v>843.91666666666674</v>
      </c>
      <c r="G144" s="40">
        <v>825.23333333333346</v>
      </c>
      <c r="H144" s="40">
        <v>910.83333333333337</v>
      </c>
      <c r="I144" s="40">
        <v>929.51666666666677</v>
      </c>
      <c r="J144" s="40">
        <v>953.63333333333333</v>
      </c>
      <c r="K144" s="31">
        <v>905.4</v>
      </c>
      <c r="L144" s="31">
        <v>862.6</v>
      </c>
      <c r="M144" s="31">
        <v>153.76348999999999</v>
      </c>
      <c r="N144" s="1"/>
      <c r="O144" s="1"/>
    </row>
    <row r="145" spans="1:15" ht="12.75" customHeight="1">
      <c r="A145" s="56">
        <v>136</v>
      </c>
      <c r="B145" s="31" t="s">
        <v>152</v>
      </c>
      <c r="C145" s="31">
        <v>222.3</v>
      </c>
      <c r="D145" s="40">
        <v>220.98333333333335</v>
      </c>
      <c r="E145" s="40">
        <v>217.76666666666671</v>
      </c>
      <c r="F145" s="40">
        <v>213.23333333333335</v>
      </c>
      <c r="G145" s="40">
        <v>210.01666666666671</v>
      </c>
      <c r="H145" s="40">
        <v>225.51666666666671</v>
      </c>
      <c r="I145" s="40">
        <v>228.73333333333335</v>
      </c>
      <c r="J145" s="40">
        <v>233.26666666666671</v>
      </c>
      <c r="K145" s="31">
        <v>224.2</v>
      </c>
      <c r="L145" s="31">
        <v>216.45</v>
      </c>
      <c r="M145" s="31">
        <v>78.3673</v>
      </c>
      <c r="N145" s="1"/>
      <c r="O145" s="1"/>
    </row>
    <row r="146" spans="1:15" ht="12.75" customHeight="1">
      <c r="A146" s="56">
        <v>137</v>
      </c>
      <c r="B146" s="31" t="s">
        <v>153</v>
      </c>
      <c r="C146" s="31">
        <v>564.25</v>
      </c>
      <c r="D146" s="40">
        <v>562.15</v>
      </c>
      <c r="E146" s="40">
        <v>555.75</v>
      </c>
      <c r="F146" s="40">
        <v>547.25</v>
      </c>
      <c r="G146" s="40">
        <v>540.85</v>
      </c>
      <c r="H146" s="40">
        <v>570.65</v>
      </c>
      <c r="I146" s="40">
        <v>577.04999999999984</v>
      </c>
      <c r="J146" s="40">
        <v>585.54999999999995</v>
      </c>
      <c r="K146" s="31">
        <v>568.54999999999995</v>
      </c>
      <c r="L146" s="31">
        <v>553.65</v>
      </c>
      <c r="M146" s="31">
        <v>14.98615</v>
      </c>
      <c r="N146" s="1"/>
      <c r="O146" s="1"/>
    </row>
    <row r="147" spans="1:15" ht="12.75" customHeight="1">
      <c r="A147" s="56">
        <v>138</v>
      </c>
      <c r="B147" s="31" t="s">
        <v>154</v>
      </c>
      <c r="C147" s="31">
        <v>7577.55</v>
      </c>
      <c r="D147" s="40">
        <v>7626.916666666667</v>
      </c>
      <c r="E147" s="40">
        <v>7489.3333333333339</v>
      </c>
      <c r="F147" s="40">
        <v>7401.1166666666668</v>
      </c>
      <c r="G147" s="40">
        <v>7263.5333333333338</v>
      </c>
      <c r="H147" s="40">
        <v>7715.1333333333341</v>
      </c>
      <c r="I147" s="40">
        <v>7852.7166666666681</v>
      </c>
      <c r="J147" s="40">
        <v>7940.9333333333343</v>
      </c>
      <c r="K147" s="31">
        <v>7764.5</v>
      </c>
      <c r="L147" s="31">
        <v>7538.7</v>
      </c>
      <c r="M147" s="31">
        <v>6.3287899999999997</v>
      </c>
      <c r="N147" s="1"/>
      <c r="O147" s="1"/>
    </row>
    <row r="148" spans="1:15" ht="12.75" customHeight="1">
      <c r="A148" s="56">
        <v>139</v>
      </c>
      <c r="B148" s="31" t="s">
        <v>157</v>
      </c>
      <c r="C148" s="31">
        <v>1000.75</v>
      </c>
      <c r="D148" s="40">
        <v>1002.4</v>
      </c>
      <c r="E148" s="40">
        <v>990.9</v>
      </c>
      <c r="F148" s="40">
        <v>981.05</v>
      </c>
      <c r="G148" s="40">
        <v>969.55</v>
      </c>
      <c r="H148" s="40">
        <v>1012.25</v>
      </c>
      <c r="I148" s="40">
        <v>1023.75</v>
      </c>
      <c r="J148" s="40">
        <v>1033.5999999999999</v>
      </c>
      <c r="K148" s="31">
        <v>1013.9</v>
      </c>
      <c r="L148" s="31">
        <v>992.55</v>
      </c>
      <c r="M148" s="31">
        <v>6.367</v>
      </c>
      <c r="N148" s="1"/>
      <c r="O148" s="1"/>
    </row>
    <row r="149" spans="1:15" ht="12.75" customHeight="1">
      <c r="A149" s="56">
        <v>140</v>
      </c>
      <c r="B149" s="31" t="s">
        <v>159</v>
      </c>
      <c r="C149" s="31">
        <v>4815.5</v>
      </c>
      <c r="D149" s="40">
        <v>4854.4333333333334</v>
      </c>
      <c r="E149" s="40">
        <v>4758.8666666666668</v>
      </c>
      <c r="F149" s="40">
        <v>4702.2333333333336</v>
      </c>
      <c r="G149" s="40">
        <v>4606.666666666667</v>
      </c>
      <c r="H149" s="40">
        <v>4911.0666666666666</v>
      </c>
      <c r="I149" s="40">
        <v>5006.6333333333341</v>
      </c>
      <c r="J149" s="40">
        <v>5063.2666666666664</v>
      </c>
      <c r="K149" s="31">
        <v>4950</v>
      </c>
      <c r="L149" s="31">
        <v>4797.8</v>
      </c>
      <c r="M149" s="31">
        <v>13.25168</v>
      </c>
      <c r="N149" s="1"/>
      <c r="O149" s="1"/>
    </row>
    <row r="150" spans="1:15" ht="12.75" customHeight="1">
      <c r="A150" s="56">
        <v>141</v>
      </c>
      <c r="B150" s="31" t="s">
        <v>161</v>
      </c>
      <c r="C150" s="31">
        <v>3373.1</v>
      </c>
      <c r="D150" s="40">
        <v>3400.0333333333333</v>
      </c>
      <c r="E150" s="40">
        <v>3338.0666666666666</v>
      </c>
      <c r="F150" s="40">
        <v>3303.0333333333333</v>
      </c>
      <c r="G150" s="40">
        <v>3241.0666666666666</v>
      </c>
      <c r="H150" s="40">
        <v>3435.0666666666666</v>
      </c>
      <c r="I150" s="40">
        <v>3497.0333333333328</v>
      </c>
      <c r="J150" s="40">
        <v>3532.0666666666666</v>
      </c>
      <c r="K150" s="31">
        <v>3462</v>
      </c>
      <c r="L150" s="31">
        <v>3365</v>
      </c>
      <c r="M150" s="31">
        <v>6.2523600000000004</v>
      </c>
      <c r="N150" s="1"/>
      <c r="O150" s="1"/>
    </row>
    <row r="151" spans="1:15" ht="12.75" customHeight="1">
      <c r="A151" s="56">
        <v>142</v>
      </c>
      <c r="B151" s="31" t="s">
        <v>163</v>
      </c>
      <c r="C151" s="31">
        <v>1629.05</v>
      </c>
      <c r="D151" s="40">
        <v>1639.4166666666667</v>
      </c>
      <c r="E151" s="40">
        <v>1606.0333333333335</v>
      </c>
      <c r="F151" s="40">
        <v>1583.0166666666669</v>
      </c>
      <c r="G151" s="40">
        <v>1549.6333333333337</v>
      </c>
      <c r="H151" s="40">
        <v>1662.4333333333334</v>
      </c>
      <c r="I151" s="40">
        <v>1695.8166666666666</v>
      </c>
      <c r="J151" s="40">
        <v>1718.8333333333333</v>
      </c>
      <c r="K151" s="31">
        <v>1672.8</v>
      </c>
      <c r="L151" s="31">
        <v>1616.4</v>
      </c>
      <c r="M151" s="31">
        <v>12.879770000000001</v>
      </c>
      <c r="N151" s="1"/>
      <c r="O151" s="1"/>
    </row>
    <row r="152" spans="1:15" ht="12.75" customHeight="1">
      <c r="A152" s="56">
        <v>143</v>
      </c>
      <c r="B152" s="31" t="s">
        <v>269</v>
      </c>
      <c r="C152" s="31">
        <v>873.7</v>
      </c>
      <c r="D152" s="40">
        <v>875.45000000000016</v>
      </c>
      <c r="E152" s="40">
        <v>869.3000000000003</v>
      </c>
      <c r="F152" s="40">
        <v>864.90000000000009</v>
      </c>
      <c r="G152" s="40">
        <v>858.75000000000023</v>
      </c>
      <c r="H152" s="40">
        <v>879.85000000000036</v>
      </c>
      <c r="I152" s="40">
        <v>886.00000000000023</v>
      </c>
      <c r="J152" s="40">
        <v>890.40000000000043</v>
      </c>
      <c r="K152" s="31">
        <v>881.6</v>
      </c>
      <c r="L152" s="31">
        <v>871.05</v>
      </c>
      <c r="M152" s="31">
        <v>0.84948999999999997</v>
      </c>
      <c r="N152" s="1"/>
      <c r="O152" s="1"/>
    </row>
    <row r="153" spans="1:15" ht="12.75" customHeight="1">
      <c r="A153" s="56">
        <v>144</v>
      </c>
      <c r="B153" s="31" t="s">
        <v>169</v>
      </c>
      <c r="C153" s="31">
        <v>147.80000000000001</v>
      </c>
      <c r="D153" s="40">
        <v>147.03333333333333</v>
      </c>
      <c r="E153" s="40">
        <v>145.56666666666666</v>
      </c>
      <c r="F153" s="40">
        <v>143.33333333333334</v>
      </c>
      <c r="G153" s="40">
        <v>141.86666666666667</v>
      </c>
      <c r="H153" s="40">
        <v>149.26666666666665</v>
      </c>
      <c r="I153" s="40">
        <v>150.73333333333329</v>
      </c>
      <c r="J153" s="40">
        <v>152.96666666666664</v>
      </c>
      <c r="K153" s="31">
        <v>148.5</v>
      </c>
      <c r="L153" s="31">
        <v>144.80000000000001</v>
      </c>
      <c r="M153" s="31">
        <v>106.74592</v>
      </c>
      <c r="N153" s="1"/>
      <c r="O153" s="1"/>
    </row>
    <row r="154" spans="1:15" ht="12.75" customHeight="1">
      <c r="A154" s="56">
        <v>145</v>
      </c>
      <c r="B154" s="31" t="s">
        <v>171</v>
      </c>
      <c r="C154" s="31">
        <v>138.5</v>
      </c>
      <c r="D154" s="40">
        <v>139.31666666666666</v>
      </c>
      <c r="E154" s="40">
        <v>137.23333333333332</v>
      </c>
      <c r="F154" s="40">
        <v>135.96666666666667</v>
      </c>
      <c r="G154" s="40">
        <v>133.88333333333333</v>
      </c>
      <c r="H154" s="40">
        <v>140.58333333333331</v>
      </c>
      <c r="I154" s="40">
        <v>142.66666666666669</v>
      </c>
      <c r="J154" s="40">
        <v>143.93333333333331</v>
      </c>
      <c r="K154" s="31">
        <v>141.4</v>
      </c>
      <c r="L154" s="31">
        <v>138.05000000000001</v>
      </c>
      <c r="M154" s="31">
        <v>95.566500000000005</v>
      </c>
      <c r="N154" s="1"/>
      <c r="O154" s="1"/>
    </row>
    <row r="155" spans="1:15" ht="12.75" customHeight="1">
      <c r="A155" s="56">
        <v>146</v>
      </c>
      <c r="B155" s="31" t="s">
        <v>165</v>
      </c>
      <c r="C155" s="31">
        <v>102</v>
      </c>
      <c r="D155" s="40">
        <v>101.96666666666665</v>
      </c>
      <c r="E155" s="40">
        <v>100.13333333333331</v>
      </c>
      <c r="F155" s="40">
        <v>98.266666666666652</v>
      </c>
      <c r="G155" s="40">
        <v>96.433333333333309</v>
      </c>
      <c r="H155" s="40">
        <v>103.83333333333331</v>
      </c>
      <c r="I155" s="40">
        <v>105.66666666666666</v>
      </c>
      <c r="J155" s="40">
        <v>107.53333333333332</v>
      </c>
      <c r="K155" s="31">
        <v>103.8</v>
      </c>
      <c r="L155" s="31">
        <v>100.1</v>
      </c>
      <c r="M155" s="31">
        <v>357.70531</v>
      </c>
      <c r="N155" s="1"/>
      <c r="O155" s="1"/>
    </row>
    <row r="156" spans="1:15" ht="12.75" customHeight="1">
      <c r="A156" s="56">
        <v>147</v>
      </c>
      <c r="B156" s="31" t="s">
        <v>167</v>
      </c>
      <c r="C156" s="31">
        <v>3492.4</v>
      </c>
      <c r="D156" s="40">
        <v>3482</v>
      </c>
      <c r="E156" s="40">
        <v>3440.4</v>
      </c>
      <c r="F156" s="40">
        <v>3388.4</v>
      </c>
      <c r="G156" s="40">
        <v>3346.8</v>
      </c>
      <c r="H156" s="40">
        <v>3534</v>
      </c>
      <c r="I156" s="40">
        <v>3575.6000000000004</v>
      </c>
      <c r="J156" s="40">
        <v>3627.6</v>
      </c>
      <c r="K156" s="31">
        <v>3523.6</v>
      </c>
      <c r="L156" s="31">
        <v>3430</v>
      </c>
      <c r="M156" s="31">
        <v>1.25661</v>
      </c>
      <c r="N156" s="1"/>
      <c r="O156" s="1"/>
    </row>
    <row r="157" spans="1:15" ht="12.75" customHeight="1">
      <c r="A157" s="56">
        <v>148</v>
      </c>
      <c r="B157" s="31" t="s">
        <v>168</v>
      </c>
      <c r="C157" s="31">
        <v>18940.75</v>
      </c>
      <c r="D157" s="40">
        <v>18928.933333333334</v>
      </c>
      <c r="E157" s="40">
        <v>18812.866666666669</v>
      </c>
      <c r="F157" s="40">
        <v>18684.983333333334</v>
      </c>
      <c r="G157" s="40">
        <v>18568.916666666668</v>
      </c>
      <c r="H157" s="40">
        <v>19056.816666666669</v>
      </c>
      <c r="I157" s="40">
        <v>19172.883333333335</v>
      </c>
      <c r="J157" s="40">
        <v>19300.76666666667</v>
      </c>
      <c r="K157" s="31">
        <v>19045</v>
      </c>
      <c r="L157" s="31">
        <v>18801.05</v>
      </c>
      <c r="M157" s="31">
        <v>0.43647999999999998</v>
      </c>
      <c r="N157" s="1"/>
      <c r="O157" s="1"/>
    </row>
    <row r="158" spans="1:15" ht="12.75" customHeight="1">
      <c r="A158" s="56">
        <v>149</v>
      </c>
      <c r="B158" s="31" t="s">
        <v>164</v>
      </c>
      <c r="C158" s="31">
        <v>430.05</v>
      </c>
      <c r="D158" s="40">
        <v>430.7</v>
      </c>
      <c r="E158" s="40">
        <v>425.4</v>
      </c>
      <c r="F158" s="40">
        <v>420.75</v>
      </c>
      <c r="G158" s="40">
        <v>415.45</v>
      </c>
      <c r="H158" s="40">
        <v>435.34999999999997</v>
      </c>
      <c r="I158" s="40">
        <v>440.65000000000003</v>
      </c>
      <c r="J158" s="40">
        <v>445.29999999999995</v>
      </c>
      <c r="K158" s="31">
        <v>436</v>
      </c>
      <c r="L158" s="31">
        <v>426.05</v>
      </c>
      <c r="M158" s="31">
        <v>4.93004</v>
      </c>
      <c r="N158" s="1"/>
      <c r="O158" s="1"/>
    </row>
    <row r="159" spans="1:15" ht="12.75" customHeight="1">
      <c r="A159" s="56">
        <v>150</v>
      </c>
      <c r="B159" s="31" t="s">
        <v>270</v>
      </c>
      <c r="C159" s="31">
        <v>1014.05</v>
      </c>
      <c r="D159" s="40">
        <v>1012.2833333333333</v>
      </c>
      <c r="E159" s="40">
        <v>993.36666666666656</v>
      </c>
      <c r="F159" s="40">
        <v>972.68333333333328</v>
      </c>
      <c r="G159" s="40">
        <v>953.76666666666654</v>
      </c>
      <c r="H159" s="40">
        <v>1032.9666666666667</v>
      </c>
      <c r="I159" s="40">
        <v>1051.8833333333332</v>
      </c>
      <c r="J159" s="40">
        <v>1072.5666666666666</v>
      </c>
      <c r="K159" s="31">
        <v>1031.2</v>
      </c>
      <c r="L159" s="31">
        <v>991.6</v>
      </c>
      <c r="M159" s="31">
        <v>16.635819999999999</v>
      </c>
      <c r="N159" s="1"/>
      <c r="O159" s="1"/>
    </row>
    <row r="160" spans="1:15" ht="12.75" customHeight="1">
      <c r="A160" s="56">
        <v>151</v>
      </c>
      <c r="B160" s="31" t="s">
        <v>172</v>
      </c>
      <c r="C160" s="31">
        <v>156.65</v>
      </c>
      <c r="D160" s="40">
        <v>156.6</v>
      </c>
      <c r="E160" s="40">
        <v>155.04999999999998</v>
      </c>
      <c r="F160" s="40">
        <v>153.44999999999999</v>
      </c>
      <c r="G160" s="40">
        <v>151.89999999999998</v>
      </c>
      <c r="H160" s="40">
        <v>158.19999999999999</v>
      </c>
      <c r="I160" s="40">
        <v>159.75</v>
      </c>
      <c r="J160" s="40">
        <v>161.35</v>
      </c>
      <c r="K160" s="31">
        <v>158.15</v>
      </c>
      <c r="L160" s="31">
        <v>155</v>
      </c>
      <c r="M160" s="31">
        <v>136.01954000000001</v>
      </c>
      <c r="N160" s="1"/>
      <c r="O160" s="1"/>
    </row>
    <row r="161" spans="1:15" ht="12.75" customHeight="1">
      <c r="A161" s="56">
        <v>152</v>
      </c>
      <c r="B161" s="31" t="s">
        <v>271</v>
      </c>
      <c r="C161" s="31">
        <v>221.75</v>
      </c>
      <c r="D161" s="40">
        <v>223.36666666666667</v>
      </c>
      <c r="E161" s="40">
        <v>217.73333333333335</v>
      </c>
      <c r="F161" s="40">
        <v>213.71666666666667</v>
      </c>
      <c r="G161" s="40">
        <v>208.08333333333334</v>
      </c>
      <c r="H161" s="40">
        <v>227.38333333333335</v>
      </c>
      <c r="I161" s="40">
        <v>233.01666666666668</v>
      </c>
      <c r="J161" s="40">
        <v>237.03333333333336</v>
      </c>
      <c r="K161" s="31">
        <v>229</v>
      </c>
      <c r="L161" s="31">
        <v>219.35</v>
      </c>
      <c r="M161" s="31">
        <v>11.019399999999999</v>
      </c>
      <c r="N161" s="1"/>
      <c r="O161" s="1"/>
    </row>
    <row r="162" spans="1:15" ht="12.75" customHeight="1">
      <c r="A162" s="56">
        <v>153</v>
      </c>
      <c r="B162" s="31" t="s">
        <v>179</v>
      </c>
      <c r="C162" s="31">
        <v>2785.95</v>
      </c>
      <c r="D162" s="40">
        <v>2775.5833333333335</v>
      </c>
      <c r="E162" s="40">
        <v>2756.666666666667</v>
      </c>
      <c r="F162" s="40">
        <v>2727.3833333333337</v>
      </c>
      <c r="G162" s="40">
        <v>2708.4666666666672</v>
      </c>
      <c r="H162" s="40">
        <v>2804.8666666666668</v>
      </c>
      <c r="I162" s="40">
        <v>2823.7833333333338</v>
      </c>
      <c r="J162" s="40">
        <v>2853.0666666666666</v>
      </c>
      <c r="K162" s="31">
        <v>2794.5</v>
      </c>
      <c r="L162" s="31">
        <v>2746.3</v>
      </c>
      <c r="M162" s="31">
        <v>5.5274299999999998</v>
      </c>
      <c r="N162" s="1"/>
      <c r="O162" s="1"/>
    </row>
    <row r="163" spans="1:15" ht="12.75" customHeight="1">
      <c r="A163" s="56">
        <v>154</v>
      </c>
      <c r="B163" s="31" t="s">
        <v>173</v>
      </c>
      <c r="C163" s="31">
        <v>39769.35</v>
      </c>
      <c r="D163" s="40">
        <v>39723.35</v>
      </c>
      <c r="E163" s="40">
        <v>39311</v>
      </c>
      <c r="F163" s="40">
        <v>38852.65</v>
      </c>
      <c r="G163" s="40">
        <v>38440.300000000003</v>
      </c>
      <c r="H163" s="40">
        <v>40181.699999999997</v>
      </c>
      <c r="I163" s="40">
        <v>40594.049999999988</v>
      </c>
      <c r="J163" s="40">
        <v>41052.399999999994</v>
      </c>
      <c r="K163" s="31">
        <v>40135.699999999997</v>
      </c>
      <c r="L163" s="31">
        <v>39265</v>
      </c>
      <c r="M163" s="31">
        <v>0.20993999999999999</v>
      </c>
      <c r="N163" s="1"/>
      <c r="O163" s="1"/>
    </row>
    <row r="164" spans="1:15" ht="12.75" customHeight="1">
      <c r="A164" s="56">
        <v>155</v>
      </c>
      <c r="B164" s="31" t="s">
        <v>175</v>
      </c>
      <c r="C164" s="31">
        <v>235.6</v>
      </c>
      <c r="D164" s="40">
        <v>235.36666666666667</v>
      </c>
      <c r="E164" s="40">
        <v>233.98333333333335</v>
      </c>
      <c r="F164" s="40">
        <v>232.36666666666667</v>
      </c>
      <c r="G164" s="40">
        <v>230.98333333333335</v>
      </c>
      <c r="H164" s="40">
        <v>236.98333333333335</v>
      </c>
      <c r="I164" s="40">
        <v>238.36666666666667</v>
      </c>
      <c r="J164" s="40">
        <v>239.98333333333335</v>
      </c>
      <c r="K164" s="31">
        <v>236.75</v>
      </c>
      <c r="L164" s="31">
        <v>233.75</v>
      </c>
      <c r="M164" s="31">
        <v>19.82517</v>
      </c>
      <c r="N164" s="1"/>
      <c r="O164" s="1"/>
    </row>
    <row r="165" spans="1:15" ht="12.75" customHeight="1">
      <c r="A165" s="56">
        <v>156</v>
      </c>
      <c r="B165" s="31" t="s">
        <v>177</v>
      </c>
      <c r="C165" s="31">
        <v>5240.5</v>
      </c>
      <c r="D165" s="40">
        <v>5219.8499999999995</v>
      </c>
      <c r="E165" s="40">
        <v>5180.6999999999989</v>
      </c>
      <c r="F165" s="40">
        <v>5120.8999999999996</v>
      </c>
      <c r="G165" s="40">
        <v>5081.7499999999991</v>
      </c>
      <c r="H165" s="40">
        <v>5279.6499999999987</v>
      </c>
      <c r="I165" s="40">
        <v>5318.7999999999984</v>
      </c>
      <c r="J165" s="40">
        <v>5378.5999999999985</v>
      </c>
      <c r="K165" s="31">
        <v>5259</v>
      </c>
      <c r="L165" s="31">
        <v>5160.05</v>
      </c>
      <c r="M165" s="31">
        <v>0.44030999999999998</v>
      </c>
      <c r="N165" s="1"/>
      <c r="O165" s="1"/>
    </row>
    <row r="166" spans="1:15" ht="12.75" customHeight="1">
      <c r="A166" s="56">
        <v>157</v>
      </c>
      <c r="B166" s="31" t="s">
        <v>178</v>
      </c>
      <c r="C166" s="31">
        <v>2392.1</v>
      </c>
      <c r="D166" s="40">
        <v>2390.35</v>
      </c>
      <c r="E166" s="40">
        <v>2374.5</v>
      </c>
      <c r="F166" s="40">
        <v>2356.9</v>
      </c>
      <c r="G166" s="40">
        <v>2341.0500000000002</v>
      </c>
      <c r="H166" s="40">
        <v>2407.9499999999998</v>
      </c>
      <c r="I166" s="40">
        <v>2423.7999999999993</v>
      </c>
      <c r="J166" s="40">
        <v>2441.3999999999996</v>
      </c>
      <c r="K166" s="31">
        <v>2406.1999999999998</v>
      </c>
      <c r="L166" s="31">
        <v>2372.75</v>
      </c>
      <c r="M166" s="31">
        <v>3.3493499999999998</v>
      </c>
      <c r="N166" s="1"/>
      <c r="O166" s="1"/>
    </row>
    <row r="167" spans="1:15" ht="12.75" customHeight="1">
      <c r="A167" s="56">
        <v>158</v>
      </c>
      <c r="B167" s="31" t="s">
        <v>174</v>
      </c>
      <c r="C167" s="31">
        <v>2772.8</v>
      </c>
      <c r="D167" s="40">
        <v>2771.3833333333337</v>
      </c>
      <c r="E167" s="40">
        <v>2745.4666666666672</v>
      </c>
      <c r="F167" s="40">
        <v>2718.1333333333337</v>
      </c>
      <c r="G167" s="40">
        <v>2692.2166666666672</v>
      </c>
      <c r="H167" s="40">
        <v>2798.7166666666672</v>
      </c>
      <c r="I167" s="40">
        <v>2824.6333333333341</v>
      </c>
      <c r="J167" s="40">
        <v>2851.9666666666672</v>
      </c>
      <c r="K167" s="31">
        <v>2797.3</v>
      </c>
      <c r="L167" s="31">
        <v>2744.05</v>
      </c>
      <c r="M167" s="31">
        <v>2.47777</v>
      </c>
      <c r="N167" s="1"/>
      <c r="O167" s="1"/>
    </row>
    <row r="168" spans="1:15" ht="12.75" customHeight="1">
      <c r="A168" s="56">
        <v>159</v>
      </c>
      <c r="B168" s="31" t="s">
        <v>272</v>
      </c>
      <c r="C168" s="31">
        <v>2473.1</v>
      </c>
      <c r="D168" s="40">
        <v>2439.8666666666668</v>
      </c>
      <c r="E168" s="40">
        <v>2399.7333333333336</v>
      </c>
      <c r="F168" s="40">
        <v>2326.3666666666668</v>
      </c>
      <c r="G168" s="40">
        <v>2286.2333333333336</v>
      </c>
      <c r="H168" s="40">
        <v>2513.2333333333336</v>
      </c>
      <c r="I168" s="40">
        <v>2553.3666666666668</v>
      </c>
      <c r="J168" s="40">
        <v>2626.7333333333336</v>
      </c>
      <c r="K168" s="31">
        <v>2480</v>
      </c>
      <c r="L168" s="31">
        <v>2366.5</v>
      </c>
      <c r="M168" s="31">
        <v>7.9819399999999998</v>
      </c>
      <c r="N168" s="1"/>
      <c r="O168" s="1"/>
    </row>
    <row r="169" spans="1:15" ht="12.75" customHeight="1">
      <c r="A169" s="56">
        <v>160</v>
      </c>
      <c r="B169" s="31" t="s">
        <v>176</v>
      </c>
      <c r="C169" s="31">
        <v>139.05000000000001</v>
      </c>
      <c r="D169" s="40">
        <v>139.73333333333335</v>
      </c>
      <c r="E169" s="40">
        <v>137.7166666666667</v>
      </c>
      <c r="F169" s="40">
        <v>136.38333333333335</v>
      </c>
      <c r="G169" s="40">
        <v>134.3666666666667</v>
      </c>
      <c r="H169" s="40">
        <v>141.06666666666669</v>
      </c>
      <c r="I169" s="40">
        <v>143.08333333333334</v>
      </c>
      <c r="J169" s="40">
        <v>144.41666666666669</v>
      </c>
      <c r="K169" s="31">
        <v>141.75</v>
      </c>
      <c r="L169" s="31">
        <v>138.4</v>
      </c>
      <c r="M169" s="31">
        <v>37.141559999999998</v>
      </c>
      <c r="N169" s="1"/>
      <c r="O169" s="1"/>
    </row>
    <row r="170" spans="1:15" ht="12.75" customHeight="1">
      <c r="A170" s="56">
        <v>161</v>
      </c>
      <c r="B170" s="31" t="s">
        <v>181</v>
      </c>
      <c r="C170" s="31">
        <v>186.55</v>
      </c>
      <c r="D170" s="40">
        <v>187.4</v>
      </c>
      <c r="E170" s="40">
        <v>184.45000000000002</v>
      </c>
      <c r="F170" s="40">
        <v>182.35000000000002</v>
      </c>
      <c r="G170" s="40">
        <v>179.40000000000003</v>
      </c>
      <c r="H170" s="40">
        <v>189.5</v>
      </c>
      <c r="I170" s="40">
        <v>192.45</v>
      </c>
      <c r="J170" s="40">
        <v>194.54999999999998</v>
      </c>
      <c r="K170" s="31">
        <v>190.35</v>
      </c>
      <c r="L170" s="31">
        <v>185.3</v>
      </c>
      <c r="M170" s="31">
        <v>77.858630000000005</v>
      </c>
      <c r="N170" s="1"/>
      <c r="O170" s="1"/>
    </row>
    <row r="171" spans="1:15" ht="12.75" customHeight="1">
      <c r="A171" s="56">
        <v>162</v>
      </c>
      <c r="B171" s="31" t="s">
        <v>273</v>
      </c>
      <c r="C171" s="31">
        <v>514.85</v>
      </c>
      <c r="D171" s="40">
        <v>506.95</v>
      </c>
      <c r="E171" s="40">
        <v>496.9</v>
      </c>
      <c r="F171" s="40">
        <v>478.95</v>
      </c>
      <c r="G171" s="40">
        <v>468.9</v>
      </c>
      <c r="H171" s="40">
        <v>524.9</v>
      </c>
      <c r="I171" s="40">
        <v>534.95000000000005</v>
      </c>
      <c r="J171" s="40">
        <v>552.9</v>
      </c>
      <c r="K171" s="31">
        <v>517</v>
      </c>
      <c r="L171" s="31">
        <v>489</v>
      </c>
      <c r="M171" s="31">
        <v>38.677199999999999</v>
      </c>
      <c r="N171" s="1"/>
      <c r="O171" s="1"/>
    </row>
    <row r="172" spans="1:15" ht="12.75" customHeight="1">
      <c r="A172" s="56">
        <v>163</v>
      </c>
      <c r="B172" s="31" t="s">
        <v>274</v>
      </c>
      <c r="C172" s="31">
        <v>14401.95</v>
      </c>
      <c r="D172" s="40">
        <v>14375.300000000001</v>
      </c>
      <c r="E172" s="40">
        <v>14272.250000000002</v>
      </c>
      <c r="F172" s="40">
        <v>14142.550000000001</v>
      </c>
      <c r="G172" s="40">
        <v>14039.500000000002</v>
      </c>
      <c r="H172" s="40">
        <v>14505.000000000002</v>
      </c>
      <c r="I172" s="40">
        <v>14608.050000000001</v>
      </c>
      <c r="J172" s="40">
        <v>14737.750000000002</v>
      </c>
      <c r="K172" s="31">
        <v>14478.35</v>
      </c>
      <c r="L172" s="31">
        <v>14245.6</v>
      </c>
      <c r="M172" s="31">
        <v>0.11531</v>
      </c>
      <c r="N172" s="1"/>
      <c r="O172" s="1"/>
    </row>
    <row r="173" spans="1:15" ht="12.75" customHeight="1">
      <c r="A173" s="56">
        <v>164</v>
      </c>
      <c r="B173" s="31" t="s">
        <v>180</v>
      </c>
      <c r="C173" s="31">
        <v>42.9</v>
      </c>
      <c r="D173" s="40">
        <v>42.883333333333333</v>
      </c>
      <c r="E173" s="40">
        <v>42.516666666666666</v>
      </c>
      <c r="F173" s="40">
        <v>42.133333333333333</v>
      </c>
      <c r="G173" s="40">
        <v>41.766666666666666</v>
      </c>
      <c r="H173" s="40">
        <v>43.266666666666666</v>
      </c>
      <c r="I173" s="40">
        <v>43.633333333333326</v>
      </c>
      <c r="J173" s="40">
        <v>44.016666666666666</v>
      </c>
      <c r="K173" s="31">
        <v>43.25</v>
      </c>
      <c r="L173" s="31">
        <v>42.5</v>
      </c>
      <c r="M173" s="31">
        <v>552.76093000000003</v>
      </c>
      <c r="N173" s="1"/>
      <c r="O173" s="1"/>
    </row>
    <row r="174" spans="1:15" ht="12.75" customHeight="1">
      <c r="A174" s="56">
        <v>165</v>
      </c>
      <c r="B174" s="31" t="s">
        <v>185</v>
      </c>
      <c r="C174" s="31">
        <v>217.25</v>
      </c>
      <c r="D174" s="40">
        <v>213.25</v>
      </c>
      <c r="E174" s="40">
        <v>207.1</v>
      </c>
      <c r="F174" s="40">
        <v>196.95</v>
      </c>
      <c r="G174" s="40">
        <v>190.79999999999998</v>
      </c>
      <c r="H174" s="40">
        <v>223.4</v>
      </c>
      <c r="I174" s="40">
        <v>229.54999999999998</v>
      </c>
      <c r="J174" s="40">
        <v>239.70000000000002</v>
      </c>
      <c r="K174" s="31">
        <v>219.4</v>
      </c>
      <c r="L174" s="31">
        <v>203.1</v>
      </c>
      <c r="M174" s="31">
        <v>227.69279</v>
      </c>
      <c r="N174" s="1"/>
      <c r="O174" s="1"/>
    </row>
    <row r="175" spans="1:15" ht="12.75" customHeight="1">
      <c r="A175" s="56">
        <v>166</v>
      </c>
      <c r="B175" s="31" t="s">
        <v>186</v>
      </c>
      <c r="C175" s="31">
        <v>152.75</v>
      </c>
      <c r="D175" s="40">
        <v>153.38333333333333</v>
      </c>
      <c r="E175" s="40">
        <v>151.46666666666664</v>
      </c>
      <c r="F175" s="40">
        <v>150.18333333333331</v>
      </c>
      <c r="G175" s="40">
        <v>148.26666666666662</v>
      </c>
      <c r="H175" s="40">
        <v>154.66666666666666</v>
      </c>
      <c r="I175" s="40">
        <v>156.58333333333334</v>
      </c>
      <c r="J175" s="40">
        <v>157.86666666666667</v>
      </c>
      <c r="K175" s="31">
        <v>155.30000000000001</v>
      </c>
      <c r="L175" s="31">
        <v>152.1</v>
      </c>
      <c r="M175" s="31">
        <v>30.635729999999999</v>
      </c>
      <c r="N175" s="1"/>
      <c r="O175" s="1"/>
    </row>
    <row r="176" spans="1:15" ht="12.75" customHeight="1">
      <c r="A176" s="56">
        <v>167</v>
      </c>
      <c r="B176" s="31" t="s">
        <v>187</v>
      </c>
      <c r="C176" s="31">
        <v>2521.6999999999998</v>
      </c>
      <c r="D176" s="40">
        <v>2512.5500000000002</v>
      </c>
      <c r="E176" s="40">
        <v>2496.2000000000003</v>
      </c>
      <c r="F176" s="40">
        <v>2470.7000000000003</v>
      </c>
      <c r="G176" s="40">
        <v>2454.3500000000004</v>
      </c>
      <c r="H176" s="40">
        <v>2538.0500000000002</v>
      </c>
      <c r="I176" s="40">
        <v>2554.4000000000005</v>
      </c>
      <c r="J176" s="40">
        <v>2579.9</v>
      </c>
      <c r="K176" s="31">
        <v>2528.9</v>
      </c>
      <c r="L176" s="31">
        <v>2487.0500000000002</v>
      </c>
      <c r="M176" s="31">
        <v>72.374700000000004</v>
      </c>
      <c r="N176" s="1"/>
      <c r="O176" s="1"/>
    </row>
    <row r="177" spans="1:15" ht="12.75" customHeight="1">
      <c r="A177" s="56">
        <v>168</v>
      </c>
      <c r="B177" s="31" t="s">
        <v>275</v>
      </c>
      <c r="C177" s="31">
        <v>1083.05</v>
      </c>
      <c r="D177" s="40">
        <v>1088.5166666666667</v>
      </c>
      <c r="E177" s="40">
        <v>1067.6333333333332</v>
      </c>
      <c r="F177" s="40">
        <v>1052.2166666666665</v>
      </c>
      <c r="G177" s="40">
        <v>1031.333333333333</v>
      </c>
      <c r="H177" s="40">
        <v>1103.9333333333334</v>
      </c>
      <c r="I177" s="40">
        <v>1124.8166666666671</v>
      </c>
      <c r="J177" s="40">
        <v>1140.2333333333336</v>
      </c>
      <c r="K177" s="31">
        <v>1109.4000000000001</v>
      </c>
      <c r="L177" s="31">
        <v>1073.0999999999999</v>
      </c>
      <c r="M177" s="31">
        <v>18.22776</v>
      </c>
      <c r="N177" s="1"/>
      <c r="O177" s="1"/>
    </row>
    <row r="178" spans="1:15" ht="12.75" customHeight="1">
      <c r="A178" s="56">
        <v>169</v>
      </c>
      <c r="B178" s="31" t="s">
        <v>189</v>
      </c>
      <c r="C178" s="31">
        <v>1207.25</v>
      </c>
      <c r="D178" s="40">
        <v>1203.8833333333334</v>
      </c>
      <c r="E178" s="40">
        <v>1195.7666666666669</v>
      </c>
      <c r="F178" s="40">
        <v>1184.2833333333335</v>
      </c>
      <c r="G178" s="40">
        <v>1176.166666666667</v>
      </c>
      <c r="H178" s="40">
        <v>1215.3666666666668</v>
      </c>
      <c r="I178" s="40">
        <v>1223.4833333333331</v>
      </c>
      <c r="J178" s="40">
        <v>1234.9666666666667</v>
      </c>
      <c r="K178" s="31">
        <v>1212</v>
      </c>
      <c r="L178" s="31">
        <v>1192.4000000000001</v>
      </c>
      <c r="M178" s="31">
        <v>15.21269</v>
      </c>
      <c r="N178" s="1"/>
      <c r="O178" s="1"/>
    </row>
    <row r="179" spans="1:15" ht="12.75" customHeight="1">
      <c r="A179" s="56">
        <v>170</v>
      </c>
      <c r="B179" s="31" t="s">
        <v>193</v>
      </c>
      <c r="C179" s="31">
        <v>2172.4499999999998</v>
      </c>
      <c r="D179" s="40">
        <v>2181.7999999999997</v>
      </c>
      <c r="E179" s="40">
        <v>2136.5999999999995</v>
      </c>
      <c r="F179" s="40">
        <v>2100.7499999999995</v>
      </c>
      <c r="G179" s="40">
        <v>2055.5499999999993</v>
      </c>
      <c r="H179" s="40">
        <v>2217.6499999999996</v>
      </c>
      <c r="I179" s="40">
        <v>2262.8499999999995</v>
      </c>
      <c r="J179" s="40">
        <v>2298.6999999999998</v>
      </c>
      <c r="K179" s="31">
        <v>2227</v>
      </c>
      <c r="L179" s="31">
        <v>2145.9499999999998</v>
      </c>
      <c r="M179" s="31">
        <v>16.889610000000001</v>
      </c>
      <c r="N179" s="1"/>
      <c r="O179" s="1"/>
    </row>
    <row r="180" spans="1:15" ht="12.75" customHeight="1">
      <c r="A180" s="56">
        <v>171</v>
      </c>
      <c r="B180" s="31" t="s">
        <v>276</v>
      </c>
      <c r="C180" s="31">
        <v>8000.15</v>
      </c>
      <c r="D180" s="40">
        <v>8035.6333333333341</v>
      </c>
      <c r="E180" s="40">
        <v>7940.5166666666682</v>
      </c>
      <c r="F180" s="40">
        <v>7880.8833333333341</v>
      </c>
      <c r="G180" s="40">
        <v>7785.7666666666682</v>
      </c>
      <c r="H180" s="40">
        <v>8095.2666666666682</v>
      </c>
      <c r="I180" s="40">
        <v>8190.383333333335</v>
      </c>
      <c r="J180" s="40">
        <v>8250.0166666666682</v>
      </c>
      <c r="K180" s="31">
        <v>8130.75</v>
      </c>
      <c r="L180" s="31">
        <v>7976</v>
      </c>
      <c r="M180" s="31">
        <v>0.28627999999999998</v>
      </c>
      <c r="N180" s="1"/>
      <c r="O180" s="1"/>
    </row>
    <row r="181" spans="1:15" ht="12.75" customHeight="1">
      <c r="A181" s="56">
        <v>172</v>
      </c>
      <c r="B181" s="31" t="s">
        <v>191</v>
      </c>
      <c r="C181" s="31">
        <v>29229.65</v>
      </c>
      <c r="D181" s="40">
        <v>29380.383333333331</v>
      </c>
      <c r="E181" s="40">
        <v>29000.766666666663</v>
      </c>
      <c r="F181" s="40">
        <v>28771.883333333331</v>
      </c>
      <c r="G181" s="40">
        <v>28392.266666666663</v>
      </c>
      <c r="H181" s="40">
        <v>29609.266666666663</v>
      </c>
      <c r="I181" s="40">
        <v>29988.883333333331</v>
      </c>
      <c r="J181" s="40">
        <v>30217.766666666663</v>
      </c>
      <c r="K181" s="31">
        <v>29760</v>
      </c>
      <c r="L181" s="31">
        <v>29151.5</v>
      </c>
      <c r="M181" s="31">
        <v>0.18387000000000001</v>
      </c>
      <c r="N181" s="1"/>
      <c r="O181" s="1"/>
    </row>
    <row r="182" spans="1:15" ht="12.75" customHeight="1">
      <c r="A182" s="56">
        <v>173</v>
      </c>
      <c r="B182" s="31" t="s">
        <v>194</v>
      </c>
      <c r="C182" s="31">
        <v>1616.05</v>
      </c>
      <c r="D182" s="40">
        <v>1631.1666666666667</v>
      </c>
      <c r="E182" s="40">
        <v>1565.9333333333334</v>
      </c>
      <c r="F182" s="40">
        <v>1515.8166666666666</v>
      </c>
      <c r="G182" s="40">
        <v>1450.5833333333333</v>
      </c>
      <c r="H182" s="40">
        <v>1681.2833333333335</v>
      </c>
      <c r="I182" s="40">
        <v>1746.5166666666667</v>
      </c>
      <c r="J182" s="40">
        <v>1796.6333333333337</v>
      </c>
      <c r="K182" s="31">
        <v>1696.4</v>
      </c>
      <c r="L182" s="31">
        <v>1581.05</v>
      </c>
      <c r="M182" s="31">
        <v>25.257909999999999</v>
      </c>
      <c r="N182" s="1"/>
      <c r="O182" s="1"/>
    </row>
    <row r="183" spans="1:15" ht="12.75" customHeight="1">
      <c r="A183" s="56">
        <v>174</v>
      </c>
      <c r="B183" s="31" t="s">
        <v>192</v>
      </c>
      <c r="C183" s="31">
        <v>2408.5</v>
      </c>
      <c r="D183" s="40">
        <v>2397.4333333333334</v>
      </c>
      <c r="E183" s="40">
        <v>2372.5166666666669</v>
      </c>
      <c r="F183" s="40">
        <v>2336.5333333333333</v>
      </c>
      <c r="G183" s="40">
        <v>2311.6166666666668</v>
      </c>
      <c r="H183" s="40">
        <v>2433.416666666667</v>
      </c>
      <c r="I183" s="40">
        <v>2458.333333333333</v>
      </c>
      <c r="J183" s="40">
        <v>2494.3166666666671</v>
      </c>
      <c r="K183" s="31">
        <v>2422.35</v>
      </c>
      <c r="L183" s="31">
        <v>2361.4499999999998</v>
      </c>
      <c r="M183" s="31">
        <v>5.16214</v>
      </c>
      <c r="N183" s="1"/>
      <c r="O183" s="1"/>
    </row>
    <row r="184" spans="1:15" ht="12.75" customHeight="1">
      <c r="A184" s="56">
        <v>175</v>
      </c>
      <c r="B184" s="31" t="s">
        <v>190</v>
      </c>
      <c r="C184" s="31">
        <v>529.15</v>
      </c>
      <c r="D184" s="40">
        <v>527.78333333333342</v>
      </c>
      <c r="E184" s="40">
        <v>523.56666666666683</v>
      </c>
      <c r="F184" s="40">
        <v>517.98333333333346</v>
      </c>
      <c r="G184" s="40">
        <v>513.76666666666688</v>
      </c>
      <c r="H184" s="40">
        <v>533.36666666666679</v>
      </c>
      <c r="I184" s="40">
        <v>537.58333333333326</v>
      </c>
      <c r="J184" s="40">
        <v>543.16666666666674</v>
      </c>
      <c r="K184" s="31">
        <v>532</v>
      </c>
      <c r="L184" s="31">
        <v>522.20000000000005</v>
      </c>
      <c r="M184" s="31">
        <v>254.51966999999999</v>
      </c>
      <c r="N184" s="1"/>
      <c r="O184" s="1"/>
    </row>
    <row r="185" spans="1:15" ht="12.75" customHeight="1">
      <c r="A185" s="56">
        <v>176</v>
      </c>
      <c r="B185" s="31" t="s">
        <v>188</v>
      </c>
      <c r="C185" s="31">
        <v>123.35</v>
      </c>
      <c r="D185" s="40">
        <v>122.69999999999999</v>
      </c>
      <c r="E185" s="40">
        <v>120.84999999999998</v>
      </c>
      <c r="F185" s="40">
        <v>118.35</v>
      </c>
      <c r="G185" s="40">
        <v>116.49999999999999</v>
      </c>
      <c r="H185" s="40">
        <v>125.19999999999997</v>
      </c>
      <c r="I185" s="40">
        <v>127.05</v>
      </c>
      <c r="J185" s="40">
        <v>129.54999999999995</v>
      </c>
      <c r="K185" s="31">
        <v>124.55</v>
      </c>
      <c r="L185" s="31">
        <v>120.2</v>
      </c>
      <c r="M185" s="31">
        <v>623.96450000000004</v>
      </c>
      <c r="N185" s="1"/>
      <c r="O185" s="1"/>
    </row>
    <row r="186" spans="1:15" ht="12.75" customHeight="1">
      <c r="A186" s="56">
        <v>177</v>
      </c>
      <c r="B186" s="31" t="s">
        <v>195</v>
      </c>
      <c r="C186" s="31">
        <v>801.35</v>
      </c>
      <c r="D186" s="40">
        <v>803.44999999999993</v>
      </c>
      <c r="E186" s="40">
        <v>794.89999999999986</v>
      </c>
      <c r="F186" s="40">
        <v>788.44999999999993</v>
      </c>
      <c r="G186" s="40">
        <v>779.89999999999986</v>
      </c>
      <c r="H186" s="40">
        <v>809.89999999999986</v>
      </c>
      <c r="I186" s="40">
        <v>818.44999999999982</v>
      </c>
      <c r="J186" s="40">
        <v>824.89999999999986</v>
      </c>
      <c r="K186" s="31">
        <v>812</v>
      </c>
      <c r="L186" s="31">
        <v>797</v>
      </c>
      <c r="M186" s="31">
        <v>32.32291</v>
      </c>
      <c r="N186" s="1"/>
      <c r="O186" s="1"/>
    </row>
    <row r="187" spans="1:15" ht="12.75" customHeight="1">
      <c r="A187" s="56">
        <v>178</v>
      </c>
      <c r="B187" s="31" t="s">
        <v>196</v>
      </c>
      <c r="C187" s="31">
        <v>581.1</v>
      </c>
      <c r="D187" s="40">
        <v>578.43333333333328</v>
      </c>
      <c r="E187" s="40">
        <v>573.36666666666656</v>
      </c>
      <c r="F187" s="40">
        <v>565.63333333333333</v>
      </c>
      <c r="G187" s="40">
        <v>560.56666666666661</v>
      </c>
      <c r="H187" s="40">
        <v>586.16666666666652</v>
      </c>
      <c r="I187" s="40">
        <v>591.23333333333335</v>
      </c>
      <c r="J187" s="40">
        <v>598.96666666666647</v>
      </c>
      <c r="K187" s="31">
        <v>583.5</v>
      </c>
      <c r="L187" s="31">
        <v>570.70000000000005</v>
      </c>
      <c r="M187" s="31">
        <v>20.055959999999999</v>
      </c>
      <c r="N187" s="1"/>
      <c r="O187" s="1"/>
    </row>
    <row r="188" spans="1:15" ht="12.75" customHeight="1">
      <c r="A188" s="56">
        <v>179</v>
      </c>
      <c r="B188" s="31" t="s">
        <v>277</v>
      </c>
      <c r="C188" s="31">
        <v>553.1</v>
      </c>
      <c r="D188" s="40">
        <v>549.73333333333323</v>
      </c>
      <c r="E188" s="40">
        <v>543.46666666666647</v>
      </c>
      <c r="F188" s="40">
        <v>533.83333333333326</v>
      </c>
      <c r="G188" s="40">
        <v>527.56666666666649</v>
      </c>
      <c r="H188" s="40">
        <v>559.36666666666645</v>
      </c>
      <c r="I188" s="40">
        <v>565.6333333333331</v>
      </c>
      <c r="J188" s="40">
        <v>575.26666666666642</v>
      </c>
      <c r="K188" s="31">
        <v>556</v>
      </c>
      <c r="L188" s="31">
        <v>540.1</v>
      </c>
      <c r="M188" s="31">
        <v>2.6851699999999998</v>
      </c>
      <c r="N188" s="1"/>
      <c r="O188" s="1"/>
    </row>
    <row r="189" spans="1:15" ht="12.75" customHeight="1">
      <c r="A189" s="56">
        <v>180</v>
      </c>
      <c r="B189" s="31" t="s">
        <v>208</v>
      </c>
      <c r="C189" s="31">
        <v>731.45</v>
      </c>
      <c r="D189" s="40">
        <v>757.36666666666679</v>
      </c>
      <c r="E189" s="40">
        <v>700.78333333333353</v>
      </c>
      <c r="F189" s="40">
        <v>670.11666666666679</v>
      </c>
      <c r="G189" s="40">
        <v>613.53333333333353</v>
      </c>
      <c r="H189" s="40">
        <v>788.03333333333353</v>
      </c>
      <c r="I189" s="40">
        <v>844.61666666666679</v>
      </c>
      <c r="J189" s="40">
        <v>875.28333333333353</v>
      </c>
      <c r="K189" s="31">
        <v>813.95</v>
      </c>
      <c r="L189" s="31">
        <v>726.7</v>
      </c>
      <c r="M189" s="31">
        <v>258.44281000000001</v>
      </c>
      <c r="N189" s="1"/>
      <c r="O189" s="1"/>
    </row>
    <row r="190" spans="1:15" ht="12.75" customHeight="1">
      <c r="A190" s="56">
        <v>181</v>
      </c>
      <c r="B190" s="31" t="s">
        <v>197</v>
      </c>
      <c r="C190" s="31">
        <v>947.9</v>
      </c>
      <c r="D190" s="40">
        <v>942.9666666666667</v>
      </c>
      <c r="E190" s="40">
        <v>931.08333333333337</v>
      </c>
      <c r="F190" s="40">
        <v>914.26666666666665</v>
      </c>
      <c r="G190" s="40">
        <v>902.38333333333333</v>
      </c>
      <c r="H190" s="40">
        <v>959.78333333333342</v>
      </c>
      <c r="I190" s="40">
        <v>971.66666666666663</v>
      </c>
      <c r="J190" s="40">
        <v>988.48333333333346</v>
      </c>
      <c r="K190" s="31">
        <v>954.85</v>
      </c>
      <c r="L190" s="31">
        <v>926.15</v>
      </c>
      <c r="M190" s="31">
        <v>31.501100000000001</v>
      </c>
      <c r="N190" s="1"/>
      <c r="O190" s="1"/>
    </row>
    <row r="191" spans="1:15" ht="12.75" customHeight="1">
      <c r="A191" s="56">
        <v>182</v>
      </c>
      <c r="B191" s="31" t="s">
        <v>536</v>
      </c>
      <c r="C191" s="31">
        <v>1268.4000000000001</v>
      </c>
      <c r="D191" s="40">
        <v>1274.2166666666667</v>
      </c>
      <c r="E191" s="40">
        <v>1252.5333333333333</v>
      </c>
      <c r="F191" s="40">
        <v>1236.6666666666665</v>
      </c>
      <c r="G191" s="40">
        <v>1214.9833333333331</v>
      </c>
      <c r="H191" s="40">
        <v>1290.0833333333335</v>
      </c>
      <c r="I191" s="40">
        <v>1311.7666666666669</v>
      </c>
      <c r="J191" s="40">
        <v>1327.6333333333337</v>
      </c>
      <c r="K191" s="31">
        <v>1295.9000000000001</v>
      </c>
      <c r="L191" s="31">
        <v>1258.3499999999999</v>
      </c>
      <c r="M191" s="31">
        <v>2.41771</v>
      </c>
      <c r="N191" s="1"/>
      <c r="O191" s="1"/>
    </row>
    <row r="192" spans="1:15" ht="12.75" customHeight="1">
      <c r="A192" s="56">
        <v>183</v>
      </c>
      <c r="B192" s="31" t="s">
        <v>202</v>
      </c>
      <c r="C192" s="31">
        <v>3505.7</v>
      </c>
      <c r="D192" s="40">
        <v>3512.2333333333336</v>
      </c>
      <c r="E192" s="40">
        <v>3489.4666666666672</v>
      </c>
      <c r="F192" s="40">
        <v>3473.2333333333336</v>
      </c>
      <c r="G192" s="40">
        <v>3450.4666666666672</v>
      </c>
      <c r="H192" s="40">
        <v>3528.4666666666672</v>
      </c>
      <c r="I192" s="40">
        <v>3551.2333333333336</v>
      </c>
      <c r="J192" s="40">
        <v>3567.4666666666672</v>
      </c>
      <c r="K192" s="31">
        <v>3535</v>
      </c>
      <c r="L192" s="31">
        <v>3496</v>
      </c>
      <c r="M192" s="31">
        <v>17.826920000000001</v>
      </c>
      <c r="N192" s="1"/>
      <c r="O192" s="1"/>
    </row>
    <row r="193" spans="1:15" ht="12.75" customHeight="1">
      <c r="A193" s="56">
        <v>184</v>
      </c>
      <c r="B193" s="31" t="s">
        <v>198</v>
      </c>
      <c r="C193" s="31">
        <v>835.65</v>
      </c>
      <c r="D193" s="40">
        <v>834.38333333333333</v>
      </c>
      <c r="E193" s="40">
        <v>827.26666666666665</v>
      </c>
      <c r="F193" s="40">
        <v>818.88333333333333</v>
      </c>
      <c r="G193" s="40">
        <v>811.76666666666665</v>
      </c>
      <c r="H193" s="40">
        <v>842.76666666666665</v>
      </c>
      <c r="I193" s="40">
        <v>849.88333333333321</v>
      </c>
      <c r="J193" s="40">
        <v>858.26666666666665</v>
      </c>
      <c r="K193" s="31">
        <v>841.5</v>
      </c>
      <c r="L193" s="31">
        <v>826</v>
      </c>
      <c r="M193" s="31">
        <v>14.811299999999999</v>
      </c>
      <c r="N193" s="1"/>
      <c r="O193" s="1"/>
    </row>
    <row r="194" spans="1:15" ht="12.75" customHeight="1">
      <c r="A194" s="56">
        <v>185</v>
      </c>
      <c r="B194" s="31" t="s">
        <v>278</v>
      </c>
      <c r="C194" s="31">
        <v>6270</v>
      </c>
      <c r="D194" s="40">
        <v>6246.6500000000005</v>
      </c>
      <c r="E194" s="40">
        <v>6207.9000000000015</v>
      </c>
      <c r="F194" s="40">
        <v>6145.8000000000011</v>
      </c>
      <c r="G194" s="40">
        <v>6107.050000000002</v>
      </c>
      <c r="H194" s="40">
        <v>6308.7500000000009</v>
      </c>
      <c r="I194" s="40">
        <v>6347.4999999999991</v>
      </c>
      <c r="J194" s="40">
        <v>6409.6</v>
      </c>
      <c r="K194" s="31">
        <v>6285.4</v>
      </c>
      <c r="L194" s="31">
        <v>6184.55</v>
      </c>
      <c r="M194" s="31">
        <v>1.7911699999999999</v>
      </c>
      <c r="N194" s="1"/>
      <c r="O194" s="1"/>
    </row>
    <row r="195" spans="1:15" ht="12.75" customHeight="1">
      <c r="A195" s="56">
        <v>186</v>
      </c>
      <c r="B195" s="31" t="s">
        <v>199</v>
      </c>
      <c r="C195" s="31">
        <v>509.65</v>
      </c>
      <c r="D195" s="40">
        <v>511.26666666666665</v>
      </c>
      <c r="E195" s="40">
        <v>501.88333333333333</v>
      </c>
      <c r="F195" s="40">
        <v>494.11666666666667</v>
      </c>
      <c r="G195" s="40">
        <v>484.73333333333335</v>
      </c>
      <c r="H195" s="40">
        <v>519.0333333333333</v>
      </c>
      <c r="I195" s="40">
        <v>528.41666666666652</v>
      </c>
      <c r="J195" s="40">
        <v>536.18333333333328</v>
      </c>
      <c r="K195" s="31">
        <v>520.65</v>
      </c>
      <c r="L195" s="31">
        <v>503.5</v>
      </c>
      <c r="M195" s="31">
        <v>504.58762000000002</v>
      </c>
      <c r="N195" s="1"/>
      <c r="O195" s="1"/>
    </row>
    <row r="196" spans="1:15" ht="12.75" customHeight="1">
      <c r="A196" s="56">
        <v>187</v>
      </c>
      <c r="B196" s="31" t="s">
        <v>200</v>
      </c>
      <c r="C196" s="31">
        <v>241.9</v>
      </c>
      <c r="D196" s="40">
        <v>241.5</v>
      </c>
      <c r="E196" s="40">
        <v>235.05</v>
      </c>
      <c r="F196" s="40">
        <v>228.20000000000002</v>
      </c>
      <c r="G196" s="40">
        <v>221.75000000000003</v>
      </c>
      <c r="H196" s="40">
        <v>248.35</v>
      </c>
      <c r="I196" s="40">
        <v>254.79999999999998</v>
      </c>
      <c r="J196" s="40">
        <v>261.64999999999998</v>
      </c>
      <c r="K196" s="31">
        <v>247.95</v>
      </c>
      <c r="L196" s="31">
        <v>234.65</v>
      </c>
      <c r="M196" s="31">
        <v>1038.9462000000001</v>
      </c>
      <c r="N196" s="1"/>
      <c r="O196" s="1"/>
    </row>
    <row r="197" spans="1:15" ht="12.75" customHeight="1">
      <c r="A197" s="56">
        <v>188</v>
      </c>
      <c r="B197" s="31" t="s">
        <v>201</v>
      </c>
      <c r="C197" s="31">
        <v>1335.95</v>
      </c>
      <c r="D197" s="40">
        <v>1341.7</v>
      </c>
      <c r="E197" s="40">
        <v>1323.1000000000001</v>
      </c>
      <c r="F197" s="40">
        <v>1310.25</v>
      </c>
      <c r="G197" s="40">
        <v>1291.6500000000001</v>
      </c>
      <c r="H197" s="40">
        <v>1354.5500000000002</v>
      </c>
      <c r="I197" s="40">
        <v>1373.15</v>
      </c>
      <c r="J197" s="40">
        <v>1386.0000000000002</v>
      </c>
      <c r="K197" s="31">
        <v>1360.3</v>
      </c>
      <c r="L197" s="31">
        <v>1328.85</v>
      </c>
      <c r="M197" s="31">
        <v>47.565159999999999</v>
      </c>
      <c r="N197" s="1"/>
      <c r="O197" s="1"/>
    </row>
    <row r="198" spans="1:15" ht="12.75" customHeight="1">
      <c r="A198" s="56">
        <v>189</v>
      </c>
      <c r="B198" s="31" t="s">
        <v>203</v>
      </c>
      <c r="C198" s="31">
        <v>1559.2</v>
      </c>
      <c r="D198" s="40">
        <v>1561.3999999999999</v>
      </c>
      <c r="E198" s="40">
        <v>1550.7999999999997</v>
      </c>
      <c r="F198" s="40">
        <v>1542.3999999999999</v>
      </c>
      <c r="G198" s="40">
        <v>1531.7999999999997</v>
      </c>
      <c r="H198" s="40">
        <v>1569.7999999999997</v>
      </c>
      <c r="I198" s="40">
        <v>1580.3999999999996</v>
      </c>
      <c r="J198" s="40">
        <v>1588.7999999999997</v>
      </c>
      <c r="K198" s="31">
        <v>1572</v>
      </c>
      <c r="L198" s="31">
        <v>1553</v>
      </c>
      <c r="M198" s="31">
        <v>20.613689999999998</v>
      </c>
      <c r="N198" s="1"/>
      <c r="O198" s="1"/>
    </row>
    <row r="199" spans="1:15" ht="12.75" customHeight="1">
      <c r="A199" s="56">
        <v>190</v>
      </c>
      <c r="B199" s="31" t="s">
        <v>184</v>
      </c>
      <c r="C199" s="31">
        <v>1080</v>
      </c>
      <c r="D199" s="40">
        <v>1087.5166666666667</v>
      </c>
      <c r="E199" s="40">
        <v>1069.0333333333333</v>
      </c>
      <c r="F199" s="40">
        <v>1058.0666666666666</v>
      </c>
      <c r="G199" s="40">
        <v>1039.5833333333333</v>
      </c>
      <c r="H199" s="40">
        <v>1098.4833333333333</v>
      </c>
      <c r="I199" s="40">
        <v>1116.9666666666665</v>
      </c>
      <c r="J199" s="40">
        <v>1127.9333333333334</v>
      </c>
      <c r="K199" s="31">
        <v>1106</v>
      </c>
      <c r="L199" s="31">
        <v>1076.55</v>
      </c>
      <c r="M199" s="31">
        <v>4.1076199999999998</v>
      </c>
      <c r="N199" s="1"/>
      <c r="O199" s="1"/>
    </row>
    <row r="200" spans="1:15" ht="12.75" customHeight="1">
      <c r="A200" s="56">
        <v>191</v>
      </c>
      <c r="B200" s="31" t="s">
        <v>204</v>
      </c>
      <c r="C200" s="31">
        <v>2512.1</v>
      </c>
      <c r="D200" s="40">
        <v>2515.6833333333329</v>
      </c>
      <c r="E200" s="40">
        <v>2487.5666666666657</v>
      </c>
      <c r="F200" s="40">
        <v>2463.0333333333328</v>
      </c>
      <c r="G200" s="40">
        <v>2434.9166666666656</v>
      </c>
      <c r="H200" s="40">
        <v>2540.2166666666658</v>
      </c>
      <c r="I200" s="40">
        <v>2568.3333333333335</v>
      </c>
      <c r="J200" s="40">
        <v>2592.8666666666659</v>
      </c>
      <c r="K200" s="31">
        <v>2543.8000000000002</v>
      </c>
      <c r="L200" s="31">
        <v>2491.15</v>
      </c>
      <c r="M200" s="31">
        <v>10.97405</v>
      </c>
      <c r="N200" s="1"/>
      <c r="O200" s="1"/>
    </row>
    <row r="201" spans="1:15" ht="12.75" customHeight="1">
      <c r="A201" s="56">
        <v>192</v>
      </c>
      <c r="B201" s="31" t="s">
        <v>205</v>
      </c>
      <c r="C201" s="31">
        <v>2847.35</v>
      </c>
      <c r="D201" s="40">
        <v>2865.5833333333335</v>
      </c>
      <c r="E201" s="40">
        <v>2816.166666666667</v>
      </c>
      <c r="F201" s="40">
        <v>2784.9833333333336</v>
      </c>
      <c r="G201" s="40">
        <v>2735.5666666666671</v>
      </c>
      <c r="H201" s="40">
        <v>2896.7666666666669</v>
      </c>
      <c r="I201" s="40">
        <v>2946.1833333333338</v>
      </c>
      <c r="J201" s="40">
        <v>2977.3666666666668</v>
      </c>
      <c r="K201" s="31">
        <v>2915</v>
      </c>
      <c r="L201" s="31">
        <v>2834.4</v>
      </c>
      <c r="M201" s="31">
        <v>1.34575</v>
      </c>
      <c r="N201" s="1"/>
      <c r="O201" s="1"/>
    </row>
    <row r="202" spans="1:15" ht="12.75" customHeight="1">
      <c r="A202" s="56">
        <v>193</v>
      </c>
      <c r="B202" s="31" t="s">
        <v>206</v>
      </c>
      <c r="C202" s="31">
        <v>529.79999999999995</v>
      </c>
      <c r="D202" s="40">
        <v>532.05000000000007</v>
      </c>
      <c r="E202" s="40">
        <v>525.10000000000014</v>
      </c>
      <c r="F202" s="40">
        <v>520.40000000000009</v>
      </c>
      <c r="G202" s="40">
        <v>513.45000000000016</v>
      </c>
      <c r="H202" s="40">
        <v>536.75000000000011</v>
      </c>
      <c r="I202" s="40">
        <v>543.70000000000016</v>
      </c>
      <c r="J202" s="40">
        <v>548.40000000000009</v>
      </c>
      <c r="K202" s="31">
        <v>539</v>
      </c>
      <c r="L202" s="31">
        <v>527.35</v>
      </c>
      <c r="M202" s="31">
        <v>8.80823</v>
      </c>
      <c r="N202" s="1"/>
      <c r="O202" s="1"/>
    </row>
    <row r="203" spans="1:15" ht="12.75" customHeight="1">
      <c r="A203" s="56">
        <v>194</v>
      </c>
      <c r="B203" s="31" t="s">
        <v>207</v>
      </c>
      <c r="C203" s="31">
        <v>1127.4000000000001</v>
      </c>
      <c r="D203" s="40">
        <v>1118.1666666666667</v>
      </c>
      <c r="E203" s="40">
        <v>1103.3333333333335</v>
      </c>
      <c r="F203" s="40">
        <v>1079.2666666666667</v>
      </c>
      <c r="G203" s="40">
        <v>1064.4333333333334</v>
      </c>
      <c r="H203" s="40">
        <v>1142.2333333333336</v>
      </c>
      <c r="I203" s="40">
        <v>1157.0666666666671</v>
      </c>
      <c r="J203" s="40">
        <v>1181.1333333333337</v>
      </c>
      <c r="K203" s="31">
        <v>1133</v>
      </c>
      <c r="L203" s="31">
        <v>1094.0999999999999</v>
      </c>
      <c r="M203" s="31">
        <v>10.345090000000001</v>
      </c>
      <c r="N203" s="1"/>
      <c r="O203" s="1"/>
    </row>
    <row r="204" spans="1:15" ht="12.75" customHeight="1">
      <c r="A204" s="56">
        <v>195</v>
      </c>
      <c r="B204" s="31" t="s">
        <v>211</v>
      </c>
      <c r="C204" s="31">
        <v>746.35</v>
      </c>
      <c r="D204" s="40">
        <v>747.4666666666667</v>
      </c>
      <c r="E204" s="40">
        <v>741.53333333333342</v>
      </c>
      <c r="F204" s="40">
        <v>736.7166666666667</v>
      </c>
      <c r="G204" s="40">
        <v>730.78333333333342</v>
      </c>
      <c r="H204" s="40">
        <v>752.28333333333342</v>
      </c>
      <c r="I204" s="40">
        <v>758.21666666666681</v>
      </c>
      <c r="J204" s="40">
        <v>763.03333333333342</v>
      </c>
      <c r="K204" s="31">
        <v>753.4</v>
      </c>
      <c r="L204" s="31">
        <v>742.65</v>
      </c>
      <c r="M204" s="31">
        <v>16.22626</v>
      </c>
      <c r="N204" s="1"/>
      <c r="O204" s="1"/>
    </row>
    <row r="205" spans="1:15" ht="12.75" customHeight="1">
      <c r="A205" s="56">
        <v>196</v>
      </c>
      <c r="B205" s="31" t="s">
        <v>210</v>
      </c>
      <c r="C205" s="31">
        <v>8166</v>
      </c>
      <c r="D205" s="40">
        <v>8188.0166666666664</v>
      </c>
      <c r="E205" s="40">
        <v>8120.9833333333336</v>
      </c>
      <c r="F205" s="40">
        <v>8075.9666666666672</v>
      </c>
      <c r="G205" s="40">
        <v>8008.9333333333343</v>
      </c>
      <c r="H205" s="40">
        <v>8233.0333333333328</v>
      </c>
      <c r="I205" s="40">
        <v>8300.0666666666657</v>
      </c>
      <c r="J205" s="40">
        <v>8345.0833333333321</v>
      </c>
      <c r="K205" s="31">
        <v>8255.0499999999993</v>
      </c>
      <c r="L205" s="31">
        <v>8143</v>
      </c>
      <c r="M205" s="31">
        <v>2.5305599999999999</v>
      </c>
      <c r="N205" s="1"/>
      <c r="O205" s="1"/>
    </row>
    <row r="206" spans="1:15" ht="12.75" customHeight="1">
      <c r="A206" s="56">
        <v>197</v>
      </c>
      <c r="B206" s="31" t="s">
        <v>279</v>
      </c>
      <c r="C206" s="31">
        <v>54.05</v>
      </c>
      <c r="D206" s="40">
        <v>53.816666666666663</v>
      </c>
      <c r="E206" s="40">
        <v>52.833333333333329</v>
      </c>
      <c r="F206" s="40">
        <v>51.616666666666667</v>
      </c>
      <c r="G206" s="40">
        <v>50.633333333333333</v>
      </c>
      <c r="H206" s="40">
        <v>55.033333333333324</v>
      </c>
      <c r="I206" s="40">
        <v>56.016666666666659</v>
      </c>
      <c r="J206" s="40">
        <v>57.23333333333332</v>
      </c>
      <c r="K206" s="31">
        <v>54.8</v>
      </c>
      <c r="L206" s="31">
        <v>52.6</v>
      </c>
      <c r="M206" s="31">
        <v>370.16833000000003</v>
      </c>
      <c r="N206" s="1"/>
      <c r="O206" s="1"/>
    </row>
    <row r="207" spans="1:15" ht="12.75" customHeight="1">
      <c r="A207" s="56">
        <v>198</v>
      </c>
      <c r="B207" s="31" t="s">
        <v>209</v>
      </c>
      <c r="C207" s="31">
        <v>1778.6</v>
      </c>
      <c r="D207" s="40">
        <v>1760.2333333333333</v>
      </c>
      <c r="E207" s="40">
        <v>1734.6666666666667</v>
      </c>
      <c r="F207" s="40">
        <v>1690.7333333333333</v>
      </c>
      <c r="G207" s="40">
        <v>1665.1666666666667</v>
      </c>
      <c r="H207" s="40">
        <v>1804.1666666666667</v>
      </c>
      <c r="I207" s="40">
        <v>1829.7333333333333</v>
      </c>
      <c r="J207" s="40">
        <v>1873.6666666666667</v>
      </c>
      <c r="K207" s="31">
        <v>1785.8</v>
      </c>
      <c r="L207" s="31">
        <v>1716.3</v>
      </c>
      <c r="M207" s="31">
        <v>9.99742</v>
      </c>
      <c r="N207" s="1"/>
      <c r="O207" s="1"/>
    </row>
    <row r="208" spans="1:15" ht="12.75" customHeight="1">
      <c r="A208" s="56">
        <v>199</v>
      </c>
      <c r="B208" s="31" t="s">
        <v>155</v>
      </c>
      <c r="C208" s="31">
        <v>1004.5</v>
      </c>
      <c r="D208" s="40">
        <v>1005.8666666666667</v>
      </c>
      <c r="E208" s="40">
        <v>991.7833333333333</v>
      </c>
      <c r="F208" s="40">
        <v>979.06666666666661</v>
      </c>
      <c r="G208" s="40">
        <v>964.98333333333323</v>
      </c>
      <c r="H208" s="40">
        <v>1018.5833333333334</v>
      </c>
      <c r="I208" s="40">
        <v>1032.6666666666665</v>
      </c>
      <c r="J208" s="40">
        <v>1045.3833333333334</v>
      </c>
      <c r="K208" s="31">
        <v>1019.95</v>
      </c>
      <c r="L208" s="31">
        <v>993.15</v>
      </c>
      <c r="M208" s="31">
        <v>29.376000000000001</v>
      </c>
      <c r="N208" s="1"/>
      <c r="O208" s="1"/>
    </row>
    <row r="209" spans="1:15" ht="12.75" customHeight="1">
      <c r="A209" s="56">
        <v>200</v>
      </c>
      <c r="B209" s="31" t="s">
        <v>281</v>
      </c>
      <c r="C209" s="31">
        <v>966.1</v>
      </c>
      <c r="D209" s="40">
        <v>976.7166666666667</v>
      </c>
      <c r="E209" s="40">
        <v>942.13333333333344</v>
      </c>
      <c r="F209" s="40">
        <v>918.16666666666674</v>
      </c>
      <c r="G209" s="40">
        <v>883.58333333333348</v>
      </c>
      <c r="H209" s="40">
        <v>1000.6833333333334</v>
      </c>
      <c r="I209" s="40">
        <v>1035.2666666666667</v>
      </c>
      <c r="J209" s="40">
        <v>1059.2333333333333</v>
      </c>
      <c r="K209" s="31">
        <v>1011.3</v>
      </c>
      <c r="L209" s="31">
        <v>952.75</v>
      </c>
      <c r="M209" s="31">
        <v>8.9309100000000008</v>
      </c>
      <c r="N209" s="1"/>
      <c r="O209" s="1"/>
    </row>
    <row r="210" spans="1:15" ht="12.75" customHeight="1">
      <c r="A210" s="56">
        <v>201</v>
      </c>
      <c r="B210" s="31" t="s">
        <v>212</v>
      </c>
      <c r="C210" s="31">
        <v>318.60000000000002</v>
      </c>
      <c r="D210" s="40">
        <v>319.25</v>
      </c>
      <c r="E210" s="40">
        <v>314.55</v>
      </c>
      <c r="F210" s="40">
        <v>310.5</v>
      </c>
      <c r="G210" s="40">
        <v>305.8</v>
      </c>
      <c r="H210" s="40">
        <v>323.3</v>
      </c>
      <c r="I210" s="40">
        <v>328.00000000000006</v>
      </c>
      <c r="J210" s="40">
        <v>332.05</v>
      </c>
      <c r="K210" s="31">
        <v>323.95</v>
      </c>
      <c r="L210" s="31">
        <v>315.2</v>
      </c>
      <c r="M210" s="31">
        <v>198.69811000000001</v>
      </c>
      <c r="N210" s="1"/>
      <c r="O210" s="1"/>
    </row>
    <row r="211" spans="1:15" ht="12.75" customHeight="1">
      <c r="A211" s="56">
        <v>202</v>
      </c>
      <c r="B211" s="31" t="s">
        <v>128</v>
      </c>
      <c r="C211" s="31">
        <v>10.4</v>
      </c>
      <c r="D211" s="40">
        <v>10.25</v>
      </c>
      <c r="E211" s="40">
        <v>9.9</v>
      </c>
      <c r="F211" s="40">
        <v>9.4</v>
      </c>
      <c r="G211" s="40">
        <v>9.0500000000000007</v>
      </c>
      <c r="H211" s="40">
        <v>10.75</v>
      </c>
      <c r="I211" s="40">
        <v>11.100000000000001</v>
      </c>
      <c r="J211" s="40">
        <v>11.6</v>
      </c>
      <c r="K211" s="31">
        <v>10.6</v>
      </c>
      <c r="L211" s="31">
        <v>9.75</v>
      </c>
      <c r="M211" s="31">
        <v>3080.6392900000001</v>
      </c>
      <c r="N211" s="1"/>
      <c r="O211" s="1"/>
    </row>
    <row r="212" spans="1:15" ht="12.75" customHeight="1">
      <c r="A212" s="56">
        <v>203</v>
      </c>
      <c r="B212" s="31" t="s">
        <v>213</v>
      </c>
      <c r="C212" s="31">
        <v>1252.05</v>
      </c>
      <c r="D212" s="40">
        <v>1254.6000000000001</v>
      </c>
      <c r="E212" s="40">
        <v>1239.5000000000002</v>
      </c>
      <c r="F212" s="40">
        <v>1226.95</v>
      </c>
      <c r="G212" s="40">
        <v>1211.8500000000001</v>
      </c>
      <c r="H212" s="40">
        <v>1267.1500000000003</v>
      </c>
      <c r="I212" s="40">
        <v>1282.2500000000002</v>
      </c>
      <c r="J212" s="40">
        <v>1294.8000000000004</v>
      </c>
      <c r="K212" s="31">
        <v>1269.7</v>
      </c>
      <c r="L212" s="31">
        <v>1242.05</v>
      </c>
      <c r="M212" s="31">
        <v>19.895679999999999</v>
      </c>
      <c r="N212" s="1"/>
      <c r="O212" s="1"/>
    </row>
    <row r="213" spans="1:15" ht="12.75" customHeight="1">
      <c r="A213" s="56">
        <v>204</v>
      </c>
      <c r="B213" s="31" t="s">
        <v>282</v>
      </c>
      <c r="C213" s="31">
        <v>2299.35</v>
      </c>
      <c r="D213" s="40">
        <v>2289.7833333333333</v>
      </c>
      <c r="E213" s="40">
        <v>2254.5666666666666</v>
      </c>
      <c r="F213" s="40">
        <v>2209.7833333333333</v>
      </c>
      <c r="G213" s="40">
        <v>2174.5666666666666</v>
      </c>
      <c r="H213" s="40">
        <v>2334.5666666666666</v>
      </c>
      <c r="I213" s="40">
        <v>2369.7833333333328</v>
      </c>
      <c r="J213" s="40">
        <v>2414.5666666666666</v>
      </c>
      <c r="K213" s="31">
        <v>2325</v>
      </c>
      <c r="L213" s="31">
        <v>2245</v>
      </c>
      <c r="M213" s="31">
        <v>2.0446499999999999</v>
      </c>
      <c r="N213" s="1"/>
      <c r="O213" s="1"/>
    </row>
    <row r="214" spans="1:15" ht="12.75" customHeight="1">
      <c r="A214" s="56">
        <v>205</v>
      </c>
      <c r="B214" s="31" t="s">
        <v>214</v>
      </c>
      <c r="C214" s="40">
        <v>658.45</v>
      </c>
      <c r="D214" s="40">
        <v>660.4666666666667</v>
      </c>
      <c r="E214" s="40">
        <v>654.68333333333339</v>
      </c>
      <c r="F214" s="40">
        <v>650.91666666666674</v>
      </c>
      <c r="G214" s="40">
        <v>645.13333333333344</v>
      </c>
      <c r="H214" s="40">
        <v>664.23333333333335</v>
      </c>
      <c r="I214" s="40">
        <v>670.01666666666665</v>
      </c>
      <c r="J214" s="40">
        <v>673.7833333333333</v>
      </c>
      <c r="K214" s="40">
        <v>666.25</v>
      </c>
      <c r="L214" s="40">
        <v>656.7</v>
      </c>
      <c r="M214" s="40">
        <v>41.420650000000002</v>
      </c>
      <c r="N214" s="1"/>
      <c r="O214" s="1"/>
    </row>
    <row r="215" spans="1:15" ht="12.75" customHeight="1">
      <c r="A215" s="56">
        <v>206</v>
      </c>
      <c r="B215" s="31" t="s">
        <v>283</v>
      </c>
      <c r="C215" s="40">
        <v>13.1</v>
      </c>
      <c r="D215" s="40">
        <v>13.133333333333335</v>
      </c>
      <c r="E215" s="40">
        <v>13.016666666666669</v>
      </c>
      <c r="F215" s="40">
        <v>12.933333333333335</v>
      </c>
      <c r="G215" s="40">
        <v>12.81666666666667</v>
      </c>
      <c r="H215" s="40">
        <v>13.216666666666669</v>
      </c>
      <c r="I215" s="40">
        <v>13.333333333333332</v>
      </c>
      <c r="J215" s="40">
        <v>13.416666666666668</v>
      </c>
      <c r="K215" s="40">
        <v>13.25</v>
      </c>
      <c r="L215" s="40">
        <v>13.05</v>
      </c>
      <c r="M215" s="40">
        <v>407.19000999999997</v>
      </c>
      <c r="N215" s="1"/>
      <c r="O215" s="1"/>
    </row>
    <row r="216" spans="1:15" ht="12.75" customHeight="1">
      <c r="A216" s="56">
        <v>207</v>
      </c>
      <c r="B216" s="31" t="s">
        <v>215</v>
      </c>
      <c r="C216" s="40">
        <v>324.60000000000002</v>
      </c>
      <c r="D216" s="40">
        <v>321.66666666666669</v>
      </c>
      <c r="E216" s="40">
        <v>315.48333333333335</v>
      </c>
      <c r="F216" s="40">
        <v>306.36666666666667</v>
      </c>
      <c r="G216" s="40">
        <v>300.18333333333334</v>
      </c>
      <c r="H216" s="40">
        <v>330.78333333333336</v>
      </c>
      <c r="I216" s="40">
        <v>336.96666666666664</v>
      </c>
      <c r="J216" s="40">
        <v>346.08333333333337</v>
      </c>
      <c r="K216" s="40">
        <v>327.85</v>
      </c>
      <c r="L216" s="40">
        <v>312.55</v>
      </c>
      <c r="M216" s="40">
        <v>171.83572000000001</v>
      </c>
      <c r="N216" s="1"/>
      <c r="O216" s="1"/>
    </row>
    <row r="217" spans="1:15" ht="12.75" customHeight="1">
      <c r="A217" s="56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59"/>
      <c r="B218" s="60"/>
      <c r="C218" s="61"/>
      <c r="D218" s="61"/>
      <c r="E218" s="61"/>
      <c r="F218" s="61"/>
      <c r="G218" s="61"/>
      <c r="H218" s="61"/>
      <c r="I218" s="61"/>
      <c r="J218" s="61"/>
      <c r="K218" s="61"/>
      <c r="L218" s="62"/>
      <c r="M218" s="1"/>
      <c r="N218" s="1"/>
      <c r="O218" s="1"/>
    </row>
    <row r="219" spans="1:15" ht="12.75" customHeight="1">
      <c r="A219" s="59"/>
      <c r="B219" s="1"/>
      <c r="C219" s="61"/>
      <c r="D219" s="61"/>
      <c r="E219" s="61"/>
      <c r="F219" s="61"/>
      <c r="G219" s="61"/>
      <c r="H219" s="61"/>
      <c r="I219" s="61"/>
      <c r="J219" s="61"/>
      <c r="K219" s="61"/>
      <c r="L219" s="62"/>
      <c r="M219" s="1"/>
      <c r="N219" s="1"/>
      <c r="O219" s="1"/>
    </row>
    <row r="220" spans="1:15" ht="12.75" customHeight="1">
      <c r="A220" s="59"/>
      <c r="B220" s="1"/>
      <c r="C220" s="61"/>
      <c r="D220" s="61"/>
      <c r="E220" s="61"/>
      <c r="F220" s="61"/>
      <c r="G220" s="61"/>
      <c r="H220" s="61"/>
      <c r="I220" s="61"/>
      <c r="J220" s="61"/>
      <c r="K220" s="61"/>
      <c r="L220" s="62"/>
      <c r="M220" s="1"/>
      <c r="N220" s="1"/>
      <c r="O220" s="1"/>
    </row>
    <row r="221" spans="1:15" ht="12.75" customHeight="1">
      <c r="A221" s="63" t="s">
        <v>284</v>
      </c>
      <c r="B221" s="1"/>
      <c r="C221" s="61"/>
      <c r="D221" s="61"/>
      <c r="E221" s="61"/>
      <c r="F221" s="61"/>
      <c r="G221" s="61"/>
      <c r="H221" s="61"/>
      <c r="I221" s="61"/>
      <c r="J221" s="61"/>
      <c r="K221" s="61"/>
      <c r="L221" s="62"/>
      <c r="M221" s="1"/>
      <c r="N221" s="1"/>
      <c r="O221" s="1"/>
    </row>
    <row r="222" spans="1:15" ht="12.75" customHeight="1">
      <c r="A222" s="1"/>
      <c r="B222" s="1"/>
      <c r="C222" s="61"/>
      <c r="D222" s="61"/>
      <c r="E222" s="61"/>
      <c r="F222" s="61"/>
      <c r="G222" s="61"/>
      <c r="H222" s="61"/>
      <c r="I222" s="61"/>
      <c r="J222" s="61"/>
      <c r="K222" s="61"/>
      <c r="L222" s="62"/>
      <c r="M222" s="1"/>
      <c r="N222" s="1"/>
      <c r="O222" s="1"/>
    </row>
    <row r="223" spans="1:15" ht="12.75" customHeight="1">
      <c r="A223" s="1"/>
      <c r="B223" s="1"/>
      <c r="C223" s="61"/>
      <c r="D223" s="61"/>
      <c r="E223" s="61"/>
      <c r="F223" s="61"/>
      <c r="G223" s="61"/>
      <c r="H223" s="61"/>
      <c r="I223" s="61"/>
      <c r="J223" s="61"/>
      <c r="K223" s="61"/>
      <c r="L223" s="62"/>
      <c r="M223" s="1"/>
      <c r="N223" s="1"/>
      <c r="O223" s="1"/>
    </row>
    <row r="224" spans="1:15" ht="12.75" customHeight="1">
      <c r="A224" s="64" t="s">
        <v>285</v>
      </c>
      <c r="B224" s="1"/>
      <c r="C224" s="61"/>
      <c r="D224" s="61"/>
      <c r="E224" s="61"/>
      <c r="F224" s="61"/>
      <c r="G224" s="61"/>
      <c r="H224" s="61"/>
      <c r="I224" s="61"/>
      <c r="J224" s="61"/>
      <c r="K224" s="61"/>
      <c r="L224" s="62"/>
      <c r="M224" s="1"/>
      <c r="N224" s="1"/>
      <c r="O224" s="1"/>
    </row>
    <row r="225" spans="1:15" ht="12.75" customHeight="1">
      <c r="A225" s="65"/>
      <c r="B225" s="1"/>
      <c r="C225" s="61"/>
      <c r="D225" s="61"/>
      <c r="E225" s="61"/>
      <c r="F225" s="61"/>
      <c r="G225" s="61"/>
      <c r="H225" s="61"/>
      <c r="I225" s="61"/>
      <c r="J225" s="61"/>
      <c r="K225" s="61"/>
      <c r="L225" s="62"/>
      <c r="M225" s="1"/>
      <c r="N225" s="1"/>
      <c r="O225" s="1"/>
    </row>
    <row r="226" spans="1:15" ht="12.75" customHeight="1">
      <c r="A226" s="66" t="s">
        <v>286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62"/>
      <c r="M226" s="1"/>
      <c r="N226" s="1"/>
      <c r="O226" s="1"/>
    </row>
    <row r="227" spans="1:15" ht="12.75" customHeight="1">
      <c r="A227" s="49" t="s">
        <v>216</v>
      </c>
      <c r="B227" s="1"/>
      <c r="C227" s="61"/>
      <c r="D227" s="61"/>
      <c r="E227" s="61"/>
      <c r="F227" s="61"/>
      <c r="G227" s="61"/>
      <c r="H227" s="61"/>
      <c r="I227" s="61"/>
      <c r="J227" s="61"/>
      <c r="K227" s="61"/>
      <c r="L227" s="62"/>
      <c r="M227" s="1"/>
      <c r="N227" s="1"/>
      <c r="O227" s="1"/>
    </row>
    <row r="228" spans="1:15" ht="12.75" customHeight="1">
      <c r="A228" s="49" t="s">
        <v>217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62"/>
      <c r="M228" s="1"/>
      <c r="N228" s="1"/>
      <c r="O228" s="1"/>
    </row>
    <row r="229" spans="1:15" ht="12.75" customHeight="1">
      <c r="A229" s="49" t="s">
        <v>218</v>
      </c>
      <c r="B229" s="1"/>
      <c r="C229" s="67"/>
      <c r="D229" s="67"/>
      <c r="E229" s="67"/>
      <c r="F229" s="67"/>
      <c r="G229" s="67"/>
      <c r="H229" s="67"/>
      <c r="I229" s="67"/>
      <c r="J229" s="67"/>
      <c r="K229" s="67"/>
      <c r="L229" s="62"/>
      <c r="M229" s="1"/>
      <c r="N229" s="1"/>
      <c r="O229" s="1"/>
    </row>
    <row r="230" spans="1:15" ht="12.75" customHeight="1">
      <c r="A230" s="49" t="s">
        <v>219</v>
      </c>
      <c r="B230" s="1"/>
      <c r="C230" s="61"/>
      <c r="D230" s="61"/>
      <c r="E230" s="61"/>
      <c r="F230" s="61"/>
      <c r="G230" s="61"/>
      <c r="H230" s="61"/>
      <c r="I230" s="61"/>
      <c r="J230" s="61"/>
      <c r="K230" s="61"/>
      <c r="L230" s="62"/>
      <c r="M230" s="1"/>
      <c r="N230" s="1"/>
      <c r="O230" s="1"/>
    </row>
    <row r="231" spans="1:15" ht="12.75" customHeight="1">
      <c r="A231" s="49" t="s">
        <v>220</v>
      </c>
      <c r="B231" s="1"/>
      <c r="C231" s="61"/>
      <c r="D231" s="61"/>
      <c r="E231" s="61"/>
      <c r="F231" s="61"/>
      <c r="G231" s="61"/>
      <c r="H231" s="61"/>
      <c r="I231" s="61"/>
      <c r="J231" s="61"/>
      <c r="K231" s="61"/>
      <c r="L231" s="62"/>
      <c r="M231" s="1"/>
      <c r="N231" s="1"/>
      <c r="O231" s="1"/>
    </row>
    <row r="232" spans="1:15" ht="12.75" customHeight="1">
      <c r="A232" s="68"/>
      <c r="B232" s="1"/>
      <c r="C232" s="61"/>
      <c r="D232" s="61"/>
      <c r="E232" s="61"/>
      <c r="F232" s="61"/>
      <c r="G232" s="61"/>
      <c r="H232" s="61"/>
      <c r="I232" s="61"/>
      <c r="J232" s="61"/>
      <c r="K232" s="61"/>
      <c r="L232" s="62"/>
      <c r="M232" s="1"/>
      <c r="N232" s="1"/>
      <c r="O232" s="1"/>
    </row>
    <row r="233" spans="1:15" ht="12.75" customHeight="1">
      <c r="A233" s="1"/>
      <c r="B233" s="1"/>
      <c r="C233" s="61"/>
      <c r="D233" s="61"/>
      <c r="E233" s="61"/>
      <c r="F233" s="61"/>
      <c r="G233" s="61"/>
      <c r="H233" s="61"/>
      <c r="I233" s="61"/>
      <c r="J233" s="61"/>
      <c r="K233" s="61"/>
      <c r="L233" s="62"/>
      <c r="M233" s="1"/>
      <c r="N233" s="1"/>
      <c r="O233" s="1"/>
    </row>
    <row r="234" spans="1:15" ht="12.75" customHeight="1">
      <c r="A234" s="1"/>
      <c r="B234" s="1"/>
      <c r="C234" s="61"/>
      <c r="D234" s="61"/>
      <c r="E234" s="61"/>
      <c r="F234" s="61"/>
      <c r="G234" s="61"/>
      <c r="H234" s="61"/>
      <c r="I234" s="61"/>
      <c r="J234" s="61"/>
      <c r="K234" s="61"/>
      <c r="L234" s="62"/>
      <c r="M234" s="1"/>
      <c r="N234" s="1"/>
      <c r="O234" s="1"/>
    </row>
    <row r="235" spans="1:15" ht="12.75" customHeight="1">
      <c r="A235" s="1"/>
      <c r="B235" s="1"/>
      <c r="C235" s="61"/>
      <c r="D235" s="61"/>
      <c r="E235" s="61"/>
      <c r="F235" s="61"/>
      <c r="G235" s="61"/>
      <c r="H235" s="61"/>
      <c r="I235" s="61"/>
      <c r="J235" s="61"/>
      <c r="K235" s="61"/>
      <c r="L235" s="62"/>
      <c r="M235" s="1"/>
      <c r="N235" s="1"/>
      <c r="O235" s="1"/>
    </row>
    <row r="236" spans="1:15" ht="12.75" customHeight="1">
      <c r="A236" s="1"/>
      <c r="B236" s="1"/>
      <c r="C236" s="61"/>
      <c r="D236" s="61"/>
      <c r="E236" s="61"/>
      <c r="F236" s="61"/>
      <c r="G236" s="61"/>
      <c r="H236" s="61"/>
      <c r="I236" s="61"/>
      <c r="J236" s="61"/>
      <c r="K236" s="61"/>
      <c r="L236" s="62"/>
      <c r="M236" s="1"/>
      <c r="N236" s="1"/>
      <c r="O236" s="1"/>
    </row>
    <row r="237" spans="1:15" ht="12.75" customHeight="1">
      <c r="A237" s="69" t="s">
        <v>221</v>
      </c>
      <c r="B237" s="1"/>
      <c r="C237" s="61"/>
      <c r="D237" s="61"/>
      <c r="E237" s="61"/>
      <c r="F237" s="61"/>
      <c r="G237" s="61"/>
      <c r="H237" s="61"/>
      <c r="I237" s="61"/>
      <c r="J237" s="61"/>
      <c r="K237" s="61"/>
      <c r="L237" s="62"/>
      <c r="M237" s="1"/>
      <c r="N237" s="1"/>
      <c r="O237" s="1"/>
    </row>
    <row r="238" spans="1:15" ht="12.75" customHeight="1">
      <c r="A238" s="70" t="s">
        <v>222</v>
      </c>
      <c r="B238" s="1"/>
      <c r="C238" s="61"/>
      <c r="D238" s="61"/>
      <c r="E238" s="61"/>
      <c r="F238" s="61"/>
      <c r="G238" s="61"/>
      <c r="H238" s="61"/>
      <c r="I238" s="61"/>
      <c r="J238" s="61"/>
      <c r="K238" s="61"/>
      <c r="L238" s="62"/>
      <c r="M238" s="1"/>
      <c r="N238" s="1"/>
      <c r="O238" s="1"/>
    </row>
    <row r="239" spans="1:15" ht="12.75" customHeight="1">
      <c r="A239" s="70" t="s">
        <v>223</v>
      </c>
      <c r="B239" s="1"/>
      <c r="C239" s="61"/>
      <c r="D239" s="61"/>
      <c r="E239" s="61"/>
      <c r="F239" s="61"/>
      <c r="G239" s="61"/>
      <c r="H239" s="61"/>
      <c r="I239" s="61"/>
      <c r="J239" s="61"/>
      <c r="K239" s="61"/>
      <c r="L239" s="62"/>
      <c r="M239" s="1"/>
      <c r="N239" s="1"/>
      <c r="O239" s="1"/>
    </row>
    <row r="240" spans="1:15" ht="12.75" customHeight="1">
      <c r="A240" s="70" t="s">
        <v>224</v>
      </c>
      <c r="B240" s="1"/>
      <c r="C240" s="61"/>
      <c r="D240" s="61"/>
      <c r="E240" s="61"/>
      <c r="F240" s="61"/>
      <c r="G240" s="61"/>
      <c r="H240" s="61"/>
      <c r="I240" s="61"/>
      <c r="J240" s="61"/>
      <c r="K240" s="61"/>
      <c r="L240" s="62"/>
      <c r="M240" s="1"/>
      <c r="N240" s="1"/>
      <c r="O240" s="1"/>
    </row>
    <row r="241" spans="1:15" ht="12.75" customHeight="1">
      <c r="A241" s="70" t="s">
        <v>225</v>
      </c>
      <c r="B241" s="1"/>
      <c r="C241" s="61"/>
      <c r="D241" s="61"/>
      <c r="E241" s="61"/>
      <c r="F241" s="61"/>
      <c r="G241" s="61"/>
      <c r="H241" s="61"/>
      <c r="I241" s="61"/>
      <c r="J241" s="61"/>
      <c r="K241" s="61"/>
      <c r="L241" s="62"/>
      <c r="M241" s="1"/>
      <c r="N241" s="1"/>
      <c r="O241" s="1"/>
    </row>
    <row r="242" spans="1:15" ht="12.75" customHeight="1">
      <c r="A242" s="70" t="s">
        <v>226</v>
      </c>
      <c r="B242" s="1"/>
      <c r="C242" s="61"/>
      <c r="D242" s="61"/>
      <c r="E242" s="61"/>
      <c r="F242" s="61"/>
      <c r="G242" s="61"/>
      <c r="H242" s="61"/>
      <c r="I242" s="61"/>
      <c r="J242" s="61"/>
      <c r="K242" s="61"/>
      <c r="L242" s="62"/>
      <c r="M242" s="1"/>
      <c r="N242" s="1"/>
      <c r="O242" s="1"/>
    </row>
    <row r="243" spans="1:15" ht="12.75" customHeight="1">
      <c r="A243" s="70" t="s">
        <v>227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62"/>
      <c r="M243" s="1"/>
      <c r="N243" s="1"/>
      <c r="O243" s="1"/>
    </row>
    <row r="244" spans="1:15" ht="12.75" customHeight="1">
      <c r="A244" s="70" t="s">
        <v>228</v>
      </c>
      <c r="B244" s="1"/>
      <c r="C244" s="61"/>
      <c r="D244" s="61"/>
      <c r="E244" s="61"/>
      <c r="F244" s="61"/>
      <c r="G244" s="61"/>
      <c r="H244" s="61"/>
      <c r="I244" s="61"/>
      <c r="J244" s="61"/>
      <c r="K244" s="61"/>
      <c r="L244" s="62"/>
      <c r="M244" s="1"/>
      <c r="N244" s="1"/>
      <c r="O244" s="1"/>
    </row>
    <row r="245" spans="1:15" ht="12.75" customHeight="1">
      <c r="A245" s="70" t="s">
        <v>229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62"/>
      <c r="M245" s="1"/>
      <c r="N245" s="1"/>
      <c r="O245" s="1"/>
    </row>
    <row r="246" spans="1:15" ht="12.75" customHeight="1">
      <c r="A246" s="70" t="s">
        <v>230</v>
      </c>
      <c r="B246" s="1"/>
      <c r="C246" s="67"/>
      <c r="D246" s="67"/>
      <c r="E246" s="67"/>
      <c r="F246" s="67"/>
      <c r="G246" s="67"/>
      <c r="H246" s="67"/>
      <c r="I246" s="67"/>
      <c r="J246" s="67"/>
      <c r="K246" s="67"/>
      <c r="L246" s="62"/>
      <c r="M246" s="1"/>
      <c r="N246" s="1"/>
      <c r="O246" s="1"/>
    </row>
    <row r="247" spans="1:15" ht="12.75" customHeight="1">
      <c r="A247" s="1"/>
      <c r="B247" s="1"/>
      <c r="C247" s="61"/>
      <c r="D247" s="61"/>
      <c r="E247" s="61"/>
      <c r="F247" s="61"/>
      <c r="G247" s="61"/>
      <c r="H247" s="61"/>
      <c r="I247" s="61"/>
      <c r="J247" s="61"/>
      <c r="K247" s="61"/>
      <c r="L247" s="62"/>
      <c r="M247" s="1"/>
      <c r="N247" s="1"/>
      <c r="O247" s="1"/>
    </row>
    <row r="248" spans="1:15" ht="12.75" customHeight="1">
      <c r="A248" s="1"/>
      <c r="B248" s="1"/>
      <c r="C248" s="61"/>
      <c r="D248" s="61"/>
      <c r="E248" s="61"/>
      <c r="F248" s="61"/>
      <c r="G248" s="61"/>
      <c r="H248" s="61"/>
      <c r="I248" s="61"/>
      <c r="J248" s="61"/>
      <c r="K248" s="61"/>
      <c r="L248" s="62"/>
      <c r="M248" s="1"/>
      <c r="N248" s="1"/>
      <c r="O248" s="1"/>
    </row>
    <row r="249" spans="1:15" ht="12.75" customHeight="1">
      <c r="A249" s="1"/>
      <c r="B249" s="1"/>
      <c r="C249" s="61"/>
      <c r="D249" s="61"/>
      <c r="E249" s="61"/>
      <c r="F249" s="61"/>
      <c r="G249" s="61"/>
      <c r="H249" s="61"/>
      <c r="I249" s="61"/>
      <c r="J249" s="61"/>
      <c r="K249" s="61"/>
      <c r="L249" s="62"/>
      <c r="M249" s="1"/>
      <c r="N249" s="1"/>
      <c r="O249" s="1"/>
    </row>
    <row r="250" spans="1:15" ht="12.75" customHeight="1">
      <c r="A250" s="1"/>
      <c r="B250" s="1"/>
      <c r="C250" s="61"/>
      <c r="D250" s="61"/>
      <c r="E250" s="61"/>
      <c r="F250" s="61"/>
      <c r="G250" s="61"/>
      <c r="H250" s="61"/>
      <c r="I250" s="61"/>
      <c r="J250" s="61"/>
      <c r="K250" s="61"/>
      <c r="L250" s="62"/>
      <c r="M250" s="1"/>
      <c r="N250" s="1"/>
      <c r="O250" s="1"/>
    </row>
    <row r="251" spans="1:15" ht="12.75" customHeight="1">
      <c r="A251" s="1"/>
      <c r="B251" s="1"/>
      <c r="C251" s="61"/>
      <c r="D251" s="61"/>
      <c r="E251" s="61"/>
      <c r="F251" s="61"/>
      <c r="G251" s="61"/>
      <c r="H251" s="61"/>
      <c r="I251" s="61"/>
      <c r="J251" s="61"/>
      <c r="K251" s="61"/>
      <c r="L251" s="62"/>
      <c r="M251" s="1"/>
      <c r="N251" s="1"/>
      <c r="O251" s="1"/>
    </row>
    <row r="252" spans="1:15" ht="12.75" customHeight="1">
      <c r="A252" s="1"/>
      <c r="B252" s="1"/>
      <c r="C252" s="61"/>
      <c r="D252" s="61"/>
      <c r="E252" s="61"/>
      <c r="F252" s="61"/>
      <c r="G252" s="61"/>
      <c r="H252" s="61"/>
      <c r="I252" s="61"/>
      <c r="J252" s="61"/>
      <c r="K252" s="61"/>
      <c r="L252" s="62"/>
      <c r="M252" s="1"/>
      <c r="N252" s="1"/>
      <c r="O252" s="1"/>
    </row>
    <row r="253" spans="1:15" ht="12.75" customHeight="1">
      <c r="A253" s="1"/>
      <c r="B253" s="1"/>
      <c r="C253" s="61"/>
      <c r="D253" s="61"/>
      <c r="E253" s="61"/>
      <c r="F253" s="61"/>
      <c r="G253" s="61"/>
      <c r="H253" s="61"/>
      <c r="I253" s="61"/>
      <c r="J253" s="61"/>
      <c r="K253" s="61"/>
      <c r="L253" s="62"/>
      <c r="M253" s="1"/>
      <c r="N253" s="1"/>
      <c r="O253" s="1"/>
    </row>
    <row r="254" spans="1:15" ht="12.75" customHeight="1">
      <c r="A254" s="1"/>
      <c r="B254" s="1"/>
      <c r="C254" s="61"/>
      <c r="D254" s="61"/>
      <c r="E254" s="61"/>
      <c r="F254" s="61"/>
      <c r="G254" s="61"/>
      <c r="H254" s="61"/>
      <c r="I254" s="61"/>
      <c r="J254" s="61"/>
      <c r="K254" s="61"/>
      <c r="L254" s="62"/>
      <c r="M254" s="1"/>
      <c r="N254" s="1"/>
      <c r="O254" s="1"/>
    </row>
    <row r="255" spans="1:15" ht="12.75" customHeight="1">
      <c r="A255" s="1"/>
      <c r="B255" s="1"/>
      <c r="C255" s="61"/>
      <c r="D255" s="61"/>
      <c r="E255" s="61"/>
      <c r="F255" s="61"/>
      <c r="G255" s="61"/>
      <c r="H255" s="61"/>
      <c r="I255" s="61"/>
      <c r="J255" s="61"/>
      <c r="K255" s="61"/>
      <c r="L255" s="62"/>
      <c r="M255" s="1"/>
      <c r="N255" s="1"/>
      <c r="O255" s="1"/>
    </row>
    <row r="256" spans="1:15" ht="12.75" customHeight="1">
      <c r="A256" s="1"/>
      <c r="B256" s="1"/>
      <c r="C256" s="61"/>
      <c r="D256" s="61"/>
      <c r="E256" s="61"/>
      <c r="F256" s="61"/>
      <c r="G256" s="61"/>
      <c r="H256" s="61"/>
      <c r="I256" s="61"/>
      <c r="J256" s="61"/>
      <c r="K256" s="61"/>
      <c r="L256" s="62"/>
      <c r="M256" s="1"/>
      <c r="N256" s="1"/>
      <c r="O256" s="1"/>
    </row>
    <row r="257" spans="1:15" ht="12.75" customHeight="1">
      <c r="A257" s="1"/>
      <c r="B257" s="1"/>
      <c r="C257" s="61"/>
      <c r="D257" s="61"/>
      <c r="E257" s="61"/>
      <c r="F257" s="61"/>
      <c r="G257" s="61"/>
      <c r="H257" s="61"/>
      <c r="I257" s="61"/>
      <c r="J257" s="61"/>
      <c r="K257" s="61"/>
      <c r="L257" s="62"/>
      <c r="M257" s="1"/>
      <c r="N257" s="1"/>
      <c r="O257" s="1"/>
    </row>
    <row r="258" spans="1:15" ht="12.75" customHeight="1">
      <c r="A258" s="1"/>
      <c r="B258" s="1"/>
      <c r="C258" s="61"/>
      <c r="D258" s="61"/>
      <c r="E258" s="61"/>
      <c r="F258" s="61"/>
      <c r="G258" s="61"/>
      <c r="H258" s="61"/>
      <c r="I258" s="61"/>
      <c r="J258" s="61"/>
      <c r="K258" s="61"/>
      <c r="L258" s="62"/>
      <c r="M258" s="1"/>
      <c r="N258" s="1"/>
      <c r="O258" s="1"/>
    </row>
    <row r="259" spans="1:15" ht="12.75" customHeight="1">
      <c r="A259" s="1"/>
      <c r="B259" s="1"/>
      <c r="C259" s="61"/>
      <c r="D259" s="61"/>
      <c r="E259" s="61"/>
      <c r="F259" s="61"/>
      <c r="G259" s="61"/>
      <c r="H259" s="61"/>
      <c r="I259" s="61"/>
      <c r="J259" s="61"/>
      <c r="K259" s="61"/>
      <c r="L259" s="62"/>
      <c r="M259" s="1"/>
      <c r="N259" s="1"/>
      <c r="O259" s="1"/>
    </row>
    <row r="260" spans="1:15" ht="12.75" customHeight="1">
      <c r="A260" s="1"/>
      <c r="B260" s="1"/>
      <c r="C260" s="61"/>
      <c r="D260" s="61"/>
      <c r="E260" s="61"/>
      <c r="F260" s="61"/>
      <c r="G260" s="61"/>
      <c r="H260" s="61"/>
      <c r="I260" s="61"/>
      <c r="J260" s="61"/>
      <c r="K260" s="61"/>
      <c r="L260" s="62"/>
      <c r="M260" s="1"/>
      <c r="N260" s="1"/>
      <c r="O260" s="1"/>
    </row>
    <row r="261" spans="1:15" ht="12.75" customHeight="1">
      <c r="A261" s="1"/>
      <c r="B261" s="1"/>
      <c r="C261" s="61"/>
      <c r="D261" s="61"/>
      <c r="E261" s="61"/>
      <c r="F261" s="61"/>
      <c r="G261" s="61"/>
      <c r="H261" s="61"/>
      <c r="I261" s="61"/>
      <c r="J261" s="61"/>
      <c r="K261" s="61"/>
      <c r="L261" s="62"/>
      <c r="M261" s="1"/>
      <c r="N261" s="1"/>
      <c r="O261" s="1"/>
    </row>
    <row r="262" spans="1:15" ht="12.75" customHeight="1">
      <c r="A262" s="1"/>
      <c r="B262" s="1"/>
      <c r="C262" s="61"/>
      <c r="D262" s="61"/>
      <c r="E262" s="61"/>
      <c r="F262" s="61"/>
      <c r="G262" s="61"/>
      <c r="H262" s="61"/>
      <c r="I262" s="61"/>
      <c r="J262" s="61"/>
      <c r="K262" s="61"/>
      <c r="L262" s="62"/>
      <c r="M262" s="1"/>
      <c r="N262" s="1"/>
      <c r="O262" s="1"/>
    </row>
    <row r="263" spans="1:15" ht="12.75" customHeight="1">
      <c r="A263" s="1"/>
      <c r="B263" s="1"/>
      <c r="C263" s="61"/>
      <c r="D263" s="61"/>
      <c r="E263" s="61"/>
      <c r="F263" s="61"/>
      <c r="G263" s="61"/>
      <c r="H263" s="61"/>
      <c r="I263" s="61"/>
      <c r="J263" s="61"/>
      <c r="K263" s="61"/>
      <c r="L263" s="62"/>
      <c r="M263" s="1"/>
      <c r="N263" s="1"/>
      <c r="O263" s="1"/>
    </row>
    <row r="264" spans="1:15" ht="12.75" customHeight="1">
      <c r="A264" s="1"/>
      <c r="B264" s="1"/>
      <c r="C264" s="61"/>
      <c r="D264" s="61"/>
      <c r="E264" s="61"/>
      <c r="F264" s="61"/>
      <c r="G264" s="61"/>
      <c r="H264" s="61"/>
      <c r="I264" s="61"/>
      <c r="J264" s="61"/>
      <c r="K264" s="61"/>
      <c r="L264" s="62"/>
      <c r="M264" s="1"/>
      <c r="N264" s="1"/>
      <c r="O264" s="1"/>
    </row>
    <row r="265" spans="1:15" ht="12.75" customHeight="1">
      <c r="A265" s="1"/>
      <c r="B265" s="1"/>
      <c r="C265" s="61"/>
      <c r="D265" s="61"/>
      <c r="E265" s="61"/>
      <c r="F265" s="61"/>
      <c r="G265" s="61"/>
      <c r="H265" s="61"/>
      <c r="I265" s="61"/>
      <c r="J265" s="61"/>
      <c r="K265" s="61"/>
      <c r="L265" s="62"/>
      <c r="M265" s="1"/>
      <c r="N265" s="1"/>
      <c r="O265" s="1"/>
    </row>
    <row r="266" spans="1:15" ht="12.75" customHeight="1">
      <c r="A266" s="1"/>
      <c r="B266" s="1"/>
      <c r="C266" s="61"/>
      <c r="D266" s="61"/>
      <c r="E266" s="61"/>
      <c r="F266" s="61"/>
      <c r="G266" s="61"/>
      <c r="H266" s="61"/>
      <c r="I266" s="61"/>
      <c r="J266" s="61"/>
      <c r="K266" s="61"/>
      <c r="L266" s="62"/>
      <c r="M266" s="1"/>
      <c r="N266" s="1"/>
      <c r="O266" s="1"/>
    </row>
    <row r="267" spans="1:15" ht="12.75" customHeight="1">
      <c r="A267" s="1"/>
      <c r="B267" s="1"/>
      <c r="C267" s="61"/>
      <c r="D267" s="61"/>
      <c r="E267" s="61"/>
      <c r="F267" s="61"/>
      <c r="G267" s="61"/>
      <c r="H267" s="61"/>
      <c r="I267" s="61"/>
      <c r="J267" s="61"/>
      <c r="K267" s="61"/>
      <c r="L267" s="62"/>
      <c r="M267" s="1"/>
      <c r="N267" s="1"/>
      <c r="O267" s="1"/>
    </row>
    <row r="268" spans="1:15" ht="12.75" customHeight="1">
      <c r="A268" s="1"/>
      <c r="B268" s="1"/>
      <c r="C268" s="61"/>
      <c r="D268" s="61"/>
      <c r="E268" s="61"/>
      <c r="F268" s="61"/>
      <c r="G268" s="61"/>
      <c r="H268" s="61"/>
      <c r="I268" s="61"/>
      <c r="J268" s="61"/>
      <c r="K268" s="61"/>
      <c r="L268" s="62"/>
      <c r="M268" s="1"/>
      <c r="N268" s="1"/>
      <c r="O268" s="1"/>
    </row>
    <row r="269" spans="1:15" ht="12.75" customHeight="1">
      <c r="A269" s="1"/>
      <c r="B269" s="1"/>
      <c r="C269" s="61"/>
      <c r="D269" s="61"/>
      <c r="E269" s="61"/>
      <c r="F269" s="61"/>
      <c r="G269" s="61"/>
      <c r="H269" s="61"/>
      <c r="I269" s="61"/>
      <c r="J269" s="61"/>
      <c r="K269" s="61"/>
      <c r="L269" s="62"/>
      <c r="M269" s="1"/>
      <c r="N269" s="1"/>
      <c r="O269" s="1"/>
    </row>
    <row r="270" spans="1:15" ht="12.75" customHeight="1">
      <c r="A270" s="1"/>
      <c r="B270" s="1"/>
      <c r="C270" s="61"/>
      <c r="D270" s="61"/>
      <c r="E270" s="61"/>
      <c r="F270" s="61"/>
      <c r="G270" s="61"/>
      <c r="H270" s="61"/>
      <c r="I270" s="61"/>
      <c r="J270" s="61"/>
      <c r="K270" s="61"/>
      <c r="L270" s="62"/>
      <c r="M270" s="1"/>
      <c r="N270" s="1"/>
      <c r="O270" s="1"/>
    </row>
    <row r="271" spans="1:15" ht="12.75" customHeight="1">
      <c r="A271" s="1"/>
      <c r="B271" s="1"/>
      <c r="C271" s="61"/>
      <c r="D271" s="61"/>
      <c r="E271" s="61"/>
      <c r="F271" s="61"/>
      <c r="G271" s="61"/>
      <c r="H271" s="61"/>
      <c r="I271" s="61"/>
      <c r="J271" s="61"/>
      <c r="K271" s="61"/>
      <c r="L271" s="62"/>
      <c r="M271" s="1"/>
      <c r="N271" s="1"/>
      <c r="O271" s="1"/>
    </row>
    <row r="272" spans="1:15" ht="12.75" customHeight="1">
      <c r="A272" s="1"/>
      <c r="B272" s="1"/>
      <c r="C272" s="61"/>
      <c r="D272" s="61"/>
      <c r="E272" s="61"/>
      <c r="F272" s="61"/>
      <c r="G272" s="61"/>
      <c r="H272" s="61"/>
      <c r="I272" s="61"/>
      <c r="J272" s="61"/>
      <c r="K272" s="61"/>
      <c r="L272" s="62"/>
      <c r="M272" s="1"/>
      <c r="N272" s="1"/>
      <c r="O272" s="1"/>
    </row>
    <row r="273" spans="1:15" ht="12.75" customHeight="1">
      <c r="A273" s="1"/>
      <c r="B273" s="1"/>
      <c r="C273" s="61"/>
      <c r="D273" s="61"/>
      <c r="E273" s="61"/>
      <c r="F273" s="61"/>
      <c r="G273" s="61"/>
      <c r="H273" s="61"/>
      <c r="I273" s="61"/>
      <c r="J273" s="61"/>
      <c r="K273" s="61"/>
      <c r="L273" s="62"/>
      <c r="M273" s="1"/>
      <c r="N273" s="1"/>
      <c r="O273" s="1"/>
    </row>
    <row r="274" spans="1:15" ht="12.75" customHeight="1">
      <c r="A274" s="1"/>
      <c r="B274" s="1"/>
      <c r="C274" s="61"/>
      <c r="D274" s="61"/>
      <c r="E274" s="61"/>
      <c r="F274" s="61"/>
      <c r="G274" s="61"/>
      <c r="H274" s="61"/>
      <c r="I274" s="61"/>
      <c r="J274" s="61"/>
      <c r="K274" s="61"/>
      <c r="L274" s="62"/>
      <c r="M274" s="1"/>
      <c r="N274" s="1"/>
      <c r="O274" s="1"/>
    </row>
    <row r="275" spans="1:15" ht="12.75" customHeight="1">
      <c r="A275" s="1"/>
      <c r="B275" s="1"/>
      <c r="C275" s="61"/>
      <c r="D275" s="61"/>
      <c r="E275" s="61"/>
      <c r="F275" s="61"/>
      <c r="G275" s="61"/>
      <c r="H275" s="61"/>
      <c r="I275" s="61"/>
      <c r="J275" s="61"/>
      <c r="K275" s="61"/>
      <c r="L275" s="62"/>
      <c r="M275" s="1"/>
      <c r="N275" s="1"/>
      <c r="O275" s="1"/>
    </row>
    <row r="276" spans="1:15" ht="12.75" customHeight="1">
      <c r="A276" s="1"/>
      <c r="B276" s="1"/>
      <c r="C276" s="61"/>
      <c r="D276" s="61"/>
      <c r="E276" s="61"/>
      <c r="F276" s="61"/>
      <c r="G276" s="61"/>
      <c r="H276" s="61"/>
      <c r="I276" s="61"/>
      <c r="J276" s="61"/>
      <c r="K276" s="61"/>
      <c r="L276" s="62"/>
      <c r="M276" s="1"/>
      <c r="N276" s="1"/>
      <c r="O276" s="1"/>
    </row>
    <row r="277" spans="1:15" ht="12.75" customHeight="1">
      <c r="A277" s="1"/>
      <c r="B277" s="1"/>
      <c r="C277" s="61"/>
      <c r="D277" s="61"/>
      <c r="E277" s="61"/>
      <c r="F277" s="61"/>
      <c r="G277" s="61"/>
      <c r="H277" s="61"/>
      <c r="I277" s="61"/>
      <c r="J277" s="61"/>
      <c r="K277" s="61"/>
      <c r="L277" s="62"/>
      <c r="M277" s="1"/>
      <c r="N277" s="1"/>
      <c r="O277" s="1"/>
    </row>
    <row r="278" spans="1:15" ht="12.75" customHeight="1">
      <c r="A278" s="1"/>
      <c r="B278" s="1"/>
      <c r="C278" s="61"/>
      <c r="D278" s="61"/>
      <c r="E278" s="61"/>
      <c r="F278" s="61"/>
      <c r="G278" s="61"/>
      <c r="H278" s="61"/>
      <c r="I278" s="61"/>
      <c r="J278" s="61"/>
      <c r="K278" s="61"/>
      <c r="L278" s="62"/>
      <c r="M278" s="1"/>
      <c r="N278" s="1"/>
      <c r="O278" s="1"/>
    </row>
    <row r="279" spans="1:15" ht="12.75" customHeight="1">
      <c r="A279" s="1"/>
      <c r="B279" s="1"/>
      <c r="C279" s="61"/>
      <c r="D279" s="61"/>
      <c r="E279" s="61"/>
      <c r="F279" s="61"/>
      <c r="G279" s="61"/>
      <c r="H279" s="61"/>
      <c r="I279" s="61"/>
      <c r="J279" s="61"/>
      <c r="K279" s="61"/>
      <c r="L279" s="62"/>
      <c r="M279" s="1"/>
      <c r="N279" s="1"/>
      <c r="O279" s="1"/>
    </row>
    <row r="280" spans="1:15" ht="12.75" customHeight="1">
      <c r="A280" s="1"/>
      <c r="B280" s="1"/>
      <c r="C280" s="61"/>
      <c r="D280" s="61"/>
      <c r="E280" s="61"/>
      <c r="F280" s="61"/>
      <c r="G280" s="61"/>
      <c r="H280" s="61"/>
      <c r="I280" s="61"/>
      <c r="J280" s="61"/>
      <c r="K280" s="61"/>
      <c r="L280" s="62"/>
      <c r="M280" s="1"/>
      <c r="N280" s="1"/>
      <c r="O280" s="1"/>
    </row>
    <row r="281" spans="1:15" ht="12.75" customHeight="1">
      <c r="A281" s="1"/>
      <c r="B281" s="1"/>
      <c r="C281" s="61"/>
      <c r="D281" s="61"/>
      <c r="E281" s="61"/>
      <c r="F281" s="61"/>
      <c r="G281" s="61"/>
      <c r="H281" s="61"/>
      <c r="I281" s="61"/>
      <c r="J281" s="61"/>
      <c r="K281" s="61"/>
      <c r="L281" s="62"/>
      <c r="M281" s="1"/>
      <c r="N281" s="1"/>
      <c r="O281" s="1"/>
    </row>
    <row r="282" spans="1:15" ht="12.75" customHeight="1">
      <c r="A282" s="1"/>
      <c r="B282" s="1"/>
      <c r="C282" s="61"/>
      <c r="D282" s="61"/>
      <c r="E282" s="61"/>
      <c r="F282" s="61"/>
      <c r="G282" s="61"/>
      <c r="H282" s="61"/>
      <c r="I282" s="61"/>
      <c r="J282" s="61"/>
      <c r="K282" s="61"/>
      <c r="L282" s="62"/>
      <c r="M282" s="1"/>
      <c r="N282" s="1"/>
      <c r="O282" s="1"/>
    </row>
    <row r="283" spans="1:15" ht="12.75" customHeight="1">
      <c r="A283" s="1"/>
      <c r="B283" s="1"/>
      <c r="C283" s="61"/>
      <c r="D283" s="61"/>
      <c r="E283" s="61"/>
      <c r="F283" s="61"/>
      <c r="G283" s="61"/>
      <c r="H283" s="61"/>
      <c r="I283" s="61"/>
      <c r="J283" s="61"/>
      <c r="K283" s="61"/>
      <c r="L283" s="62"/>
      <c r="M283" s="1"/>
      <c r="N283" s="1"/>
      <c r="O283" s="1"/>
    </row>
    <row r="284" spans="1:15" ht="12.75" customHeight="1">
      <c r="A284" s="1"/>
      <c r="B284" s="1"/>
      <c r="C284" s="61"/>
      <c r="D284" s="61"/>
      <c r="E284" s="61"/>
      <c r="F284" s="61"/>
      <c r="G284" s="61"/>
      <c r="H284" s="61"/>
      <c r="I284" s="61"/>
      <c r="J284" s="61"/>
      <c r="K284" s="61"/>
      <c r="L284" s="62"/>
      <c r="M284" s="1"/>
      <c r="N284" s="1"/>
      <c r="O284" s="1"/>
    </row>
    <row r="285" spans="1:15" ht="12.75" customHeight="1">
      <c r="A285" s="1"/>
      <c r="B285" s="1"/>
      <c r="C285" s="61"/>
      <c r="D285" s="61"/>
      <c r="E285" s="61"/>
      <c r="F285" s="61"/>
      <c r="G285" s="61"/>
      <c r="H285" s="61"/>
      <c r="I285" s="61"/>
      <c r="J285" s="61"/>
      <c r="K285" s="61"/>
      <c r="L285" s="62"/>
      <c r="M285" s="1"/>
      <c r="N285" s="1"/>
      <c r="O285" s="1"/>
    </row>
    <row r="286" spans="1:15" ht="12.75" customHeight="1">
      <c r="A286" s="1"/>
      <c r="B286" s="1"/>
      <c r="C286" s="61"/>
      <c r="D286" s="61"/>
      <c r="E286" s="61"/>
      <c r="F286" s="61"/>
      <c r="G286" s="61"/>
      <c r="H286" s="61"/>
      <c r="I286" s="61"/>
      <c r="J286" s="61"/>
      <c r="K286" s="61"/>
      <c r="L286" s="62"/>
      <c r="M286" s="1"/>
      <c r="N286" s="1"/>
      <c r="O286" s="1"/>
    </row>
    <row r="287" spans="1:15" ht="12.75" customHeight="1">
      <c r="A287" s="1"/>
      <c r="B287" s="1"/>
      <c r="C287" s="61"/>
      <c r="D287" s="61"/>
      <c r="E287" s="61"/>
      <c r="F287" s="61"/>
      <c r="G287" s="61"/>
      <c r="H287" s="61"/>
      <c r="I287" s="61"/>
      <c r="J287" s="61"/>
      <c r="K287" s="61"/>
      <c r="L287" s="62"/>
      <c r="M287" s="1"/>
      <c r="N287" s="1"/>
      <c r="O287" s="1"/>
    </row>
    <row r="288" spans="1:15" ht="12.75" customHeight="1">
      <c r="A288" s="1"/>
      <c r="B288" s="1"/>
      <c r="C288" s="61"/>
      <c r="D288" s="61"/>
      <c r="E288" s="61"/>
      <c r="F288" s="61"/>
      <c r="G288" s="61"/>
      <c r="H288" s="61"/>
      <c r="I288" s="61"/>
      <c r="J288" s="61"/>
      <c r="K288" s="61"/>
      <c r="L288" s="62"/>
      <c r="M288" s="1"/>
      <c r="N288" s="1"/>
      <c r="O288" s="1"/>
    </row>
    <row r="289" spans="1:15" ht="12.75" customHeight="1">
      <c r="A289" s="1"/>
      <c r="B289" s="1"/>
      <c r="C289" s="61"/>
      <c r="D289" s="61"/>
      <c r="E289" s="61"/>
      <c r="F289" s="61"/>
      <c r="G289" s="61"/>
      <c r="H289" s="61"/>
      <c r="I289" s="61"/>
      <c r="J289" s="61"/>
      <c r="K289" s="61"/>
      <c r="L289" s="62"/>
      <c r="M289" s="1"/>
      <c r="N289" s="1"/>
      <c r="O289" s="1"/>
    </row>
    <row r="290" spans="1:15" ht="12.75" customHeight="1">
      <c r="A290" s="1"/>
      <c r="B290" s="1"/>
      <c r="C290" s="61"/>
      <c r="D290" s="61"/>
      <c r="E290" s="61"/>
      <c r="F290" s="61"/>
      <c r="G290" s="61"/>
      <c r="H290" s="61"/>
      <c r="I290" s="61"/>
      <c r="J290" s="61"/>
      <c r="K290" s="61"/>
      <c r="L290" s="62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62"/>
      <c r="M291" s="1"/>
      <c r="N291" s="1"/>
      <c r="O291" s="1"/>
    </row>
    <row r="292" spans="1:15" ht="12.75" customHeight="1">
      <c r="A292" s="1"/>
      <c r="B292" s="1"/>
      <c r="C292" s="61"/>
      <c r="D292" s="61"/>
      <c r="E292" s="61"/>
      <c r="F292" s="61"/>
      <c r="G292" s="61"/>
      <c r="H292" s="61"/>
      <c r="I292" s="61"/>
      <c r="J292" s="61"/>
      <c r="K292" s="61"/>
      <c r="L292" s="62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62"/>
      <c r="M293" s="1"/>
      <c r="N293" s="1"/>
      <c r="O293" s="1"/>
    </row>
    <row r="294" spans="1:15" ht="12.75" customHeight="1">
      <c r="A294" s="1"/>
      <c r="B294" s="1"/>
      <c r="C294" s="67"/>
      <c r="D294" s="67"/>
      <c r="E294" s="67"/>
      <c r="F294" s="67"/>
      <c r="G294" s="67"/>
      <c r="H294" s="67"/>
      <c r="I294" s="67"/>
      <c r="J294" s="67"/>
      <c r="K294" s="67"/>
      <c r="L294" s="62"/>
      <c r="M294" s="1"/>
      <c r="N294" s="1"/>
      <c r="O294" s="1"/>
    </row>
    <row r="295" spans="1:15" ht="12.75" customHeight="1">
      <c r="A295" s="1"/>
      <c r="B295" s="1"/>
      <c r="C295" s="61"/>
      <c r="D295" s="61"/>
      <c r="E295" s="61"/>
      <c r="F295" s="61"/>
      <c r="G295" s="61"/>
      <c r="H295" s="61"/>
      <c r="I295" s="61"/>
      <c r="J295" s="61"/>
      <c r="K295" s="61"/>
      <c r="L295" s="62"/>
      <c r="M295" s="1"/>
      <c r="N295" s="1"/>
      <c r="O295" s="1"/>
    </row>
    <row r="296" spans="1:15" ht="12.75" customHeight="1">
      <c r="A296" s="1"/>
      <c r="B296" s="1"/>
      <c r="C296" s="61"/>
      <c r="D296" s="61"/>
      <c r="E296" s="61"/>
      <c r="F296" s="61"/>
      <c r="G296" s="61"/>
      <c r="H296" s="61"/>
      <c r="I296" s="61"/>
      <c r="J296" s="61"/>
      <c r="K296" s="61"/>
      <c r="L296" s="62"/>
      <c r="M296" s="1"/>
      <c r="N296" s="1"/>
      <c r="O296" s="1"/>
    </row>
    <row r="297" spans="1:15" ht="12.75" customHeight="1">
      <c r="A297" s="1"/>
      <c r="B297" s="1"/>
      <c r="C297" s="61"/>
      <c r="D297" s="61"/>
      <c r="E297" s="61"/>
      <c r="F297" s="61"/>
      <c r="G297" s="61"/>
      <c r="H297" s="61"/>
      <c r="I297" s="61"/>
      <c r="J297" s="61"/>
      <c r="K297" s="61"/>
      <c r="L297" s="62"/>
      <c r="M297" s="1"/>
      <c r="N297" s="1"/>
      <c r="O297" s="1"/>
    </row>
    <row r="298" spans="1:15" ht="12.75" customHeight="1">
      <c r="A298" s="1"/>
      <c r="B298" s="1"/>
      <c r="C298" s="61"/>
      <c r="D298" s="61"/>
      <c r="E298" s="61"/>
      <c r="F298" s="61"/>
      <c r="G298" s="61"/>
      <c r="H298" s="61"/>
      <c r="I298" s="61"/>
      <c r="J298" s="61"/>
      <c r="K298" s="61"/>
      <c r="L298" s="62"/>
      <c r="M298" s="1"/>
      <c r="N298" s="1"/>
      <c r="O298" s="1"/>
    </row>
    <row r="299" spans="1:15" ht="12.75" customHeight="1">
      <c r="A299" s="1"/>
      <c r="B299" s="1"/>
      <c r="C299" s="61"/>
      <c r="D299" s="61"/>
      <c r="E299" s="61"/>
      <c r="F299" s="61"/>
      <c r="G299" s="61"/>
      <c r="H299" s="61"/>
      <c r="I299" s="61"/>
      <c r="J299" s="61"/>
      <c r="K299" s="61"/>
      <c r="L299" s="62"/>
      <c r="M299" s="1"/>
      <c r="N299" s="1"/>
      <c r="O299" s="1"/>
    </row>
    <row r="300" spans="1:15" ht="12.75" customHeight="1">
      <c r="A300" s="1"/>
      <c r="B300" s="1"/>
      <c r="C300" s="61"/>
      <c r="D300" s="61"/>
      <c r="E300" s="61"/>
      <c r="F300" s="61"/>
      <c r="G300" s="61"/>
      <c r="H300" s="61"/>
      <c r="I300" s="61"/>
      <c r="J300" s="61"/>
      <c r="K300" s="61"/>
      <c r="L300" s="62"/>
      <c r="M300" s="1"/>
      <c r="N300" s="1"/>
      <c r="O300" s="1"/>
    </row>
    <row r="301" spans="1:15" ht="12.75" customHeight="1">
      <c r="A301" s="1"/>
      <c r="B301" s="1"/>
      <c r="C301" s="61"/>
      <c r="D301" s="61"/>
      <c r="E301" s="61"/>
      <c r="F301" s="61"/>
      <c r="G301" s="61"/>
      <c r="H301" s="61"/>
      <c r="I301" s="61"/>
      <c r="J301" s="61"/>
      <c r="K301" s="61"/>
      <c r="L301" s="62"/>
      <c r="M301" s="1"/>
      <c r="N301" s="1"/>
      <c r="O301" s="1"/>
    </row>
    <row r="302" spans="1:15" ht="12.75" customHeight="1">
      <c r="A302" s="1"/>
      <c r="B302" s="1"/>
      <c r="C302" s="61"/>
      <c r="D302" s="61"/>
      <c r="E302" s="61"/>
      <c r="F302" s="61"/>
      <c r="G302" s="61"/>
      <c r="H302" s="61"/>
      <c r="I302" s="61"/>
      <c r="J302" s="61"/>
      <c r="K302" s="61"/>
      <c r="L302" s="62"/>
      <c r="M302" s="1"/>
      <c r="N302" s="1"/>
      <c r="O302" s="1"/>
    </row>
    <row r="303" spans="1:15" ht="12.75" customHeight="1">
      <c r="A303" s="1"/>
      <c r="B303" s="1"/>
      <c r="C303" s="61"/>
      <c r="D303" s="61"/>
      <c r="E303" s="61"/>
      <c r="F303" s="61"/>
      <c r="G303" s="61"/>
      <c r="H303" s="61"/>
      <c r="I303" s="61"/>
      <c r="J303" s="61"/>
      <c r="K303" s="61"/>
      <c r="L303" s="62"/>
      <c r="M303" s="1"/>
      <c r="N303" s="1"/>
      <c r="O303" s="1"/>
    </row>
    <row r="304" spans="1:15" ht="12.75" customHeight="1">
      <c r="A304" s="1"/>
      <c r="B304" s="1"/>
      <c r="C304" s="61"/>
      <c r="D304" s="61"/>
      <c r="E304" s="61"/>
      <c r="F304" s="61"/>
      <c r="G304" s="61"/>
      <c r="H304" s="61"/>
      <c r="I304" s="61"/>
      <c r="J304" s="61"/>
      <c r="K304" s="61"/>
      <c r="L304" s="62"/>
      <c r="M304" s="1"/>
      <c r="N304" s="1"/>
      <c r="O304" s="1"/>
    </row>
    <row r="305" spans="1:15" ht="12.75" customHeight="1">
      <c r="A305" s="1"/>
      <c r="B305" s="1"/>
      <c r="C305" s="61"/>
      <c r="D305" s="61"/>
      <c r="E305" s="61"/>
      <c r="F305" s="61"/>
      <c r="G305" s="61"/>
      <c r="H305" s="61"/>
      <c r="I305" s="61"/>
      <c r="J305" s="61"/>
      <c r="K305" s="61"/>
      <c r="L305" s="62"/>
      <c r="M305" s="1"/>
      <c r="N305" s="1"/>
      <c r="O305" s="1"/>
    </row>
    <row r="306" spans="1:15" ht="12.75" customHeight="1">
      <c r="A306" s="1"/>
      <c r="B306" s="1"/>
      <c r="C306" s="61"/>
      <c r="D306" s="61"/>
      <c r="E306" s="61"/>
      <c r="F306" s="61"/>
      <c r="G306" s="61"/>
      <c r="H306" s="61"/>
      <c r="I306" s="61"/>
      <c r="J306" s="61"/>
      <c r="K306" s="61"/>
      <c r="L306" s="62"/>
      <c r="M306" s="1"/>
      <c r="N306" s="1"/>
      <c r="O306" s="1"/>
    </row>
    <row r="307" spans="1:15" ht="12.75" customHeight="1">
      <c r="A307" s="1"/>
      <c r="B307" s="1"/>
      <c r="C307" s="61"/>
      <c r="D307" s="61"/>
      <c r="E307" s="61"/>
      <c r="F307" s="61"/>
      <c r="G307" s="61"/>
      <c r="H307" s="61"/>
      <c r="I307" s="61"/>
      <c r="J307" s="61"/>
      <c r="K307" s="61"/>
      <c r="L307" s="62"/>
      <c r="M307" s="1"/>
      <c r="N307" s="1"/>
      <c r="O307" s="1"/>
    </row>
    <row r="308" spans="1:15" ht="12.75" customHeight="1">
      <c r="A308" s="1"/>
      <c r="B308" s="1"/>
      <c r="C308" s="61"/>
      <c r="D308" s="61"/>
      <c r="E308" s="61"/>
      <c r="F308" s="61"/>
      <c r="G308" s="61"/>
      <c r="H308" s="61"/>
      <c r="I308" s="61"/>
      <c r="J308" s="61"/>
      <c r="K308" s="61"/>
      <c r="L308" s="62"/>
      <c r="M308" s="1"/>
      <c r="N308" s="1"/>
      <c r="O308" s="1"/>
    </row>
    <row r="309" spans="1:15" ht="12.75" customHeight="1">
      <c r="A309" s="1"/>
      <c r="B309" s="1"/>
      <c r="C309" s="61"/>
      <c r="D309" s="61"/>
      <c r="E309" s="61"/>
      <c r="F309" s="61"/>
      <c r="G309" s="61"/>
      <c r="H309" s="61"/>
      <c r="I309" s="61"/>
      <c r="J309" s="61"/>
      <c r="K309" s="61"/>
      <c r="L309" s="62"/>
      <c r="M309" s="1"/>
      <c r="N309" s="1"/>
      <c r="O309" s="1"/>
    </row>
    <row r="310" spans="1:15" ht="12.75" customHeight="1">
      <c r="A310" s="1"/>
      <c r="B310" s="1"/>
      <c r="C310" s="61"/>
      <c r="D310" s="61"/>
      <c r="E310" s="61"/>
      <c r="F310" s="61"/>
      <c r="G310" s="61"/>
      <c r="H310" s="61"/>
      <c r="I310" s="61"/>
      <c r="J310" s="61"/>
      <c r="K310" s="61"/>
      <c r="L310" s="62"/>
      <c r="M310" s="1"/>
      <c r="N310" s="1"/>
      <c r="O310" s="1"/>
    </row>
    <row r="311" spans="1:15" ht="12.75" customHeight="1">
      <c r="A311" s="1"/>
      <c r="B311" s="1"/>
      <c r="C311" s="61"/>
      <c r="D311" s="61"/>
      <c r="E311" s="61"/>
      <c r="F311" s="61"/>
      <c r="G311" s="61"/>
      <c r="H311" s="61"/>
      <c r="I311" s="61"/>
      <c r="J311" s="61"/>
      <c r="K311" s="61"/>
      <c r="L311" s="62"/>
      <c r="M311" s="1"/>
      <c r="N311" s="1"/>
      <c r="O311" s="1"/>
    </row>
    <row r="312" spans="1:15" ht="12.75" customHeight="1">
      <c r="A312" s="1"/>
      <c r="B312" s="1"/>
      <c r="C312" s="61"/>
      <c r="D312" s="61"/>
      <c r="E312" s="61"/>
      <c r="F312" s="61"/>
      <c r="G312" s="61"/>
      <c r="H312" s="61"/>
      <c r="I312" s="61"/>
      <c r="J312" s="61"/>
      <c r="K312" s="61"/>
      <c r="L312" s="62"/>
      <c r="M312" s="1"/>
      <c r="N312" s="1"/>
      <c r="O312" s="1"/>
    </row>
    <row r="313" spans="1:15" ht="12.75" customHeight="1">
      <c r="A313" s="1"/>
      <c r="B313" s="1"/>
      <c r="C313" s="61"/>
      <c r="D313" s="61"/>
      <c r="E313" s="61"/>
      <c r="F313" s="61"/>
      <c r="G313" s="61"/>
      <c r="H313" s="61"/>
      <c r="I313" s="61"/>
      <c r="J313" s="61"/>
      <c r="K313" s="61"/>
      <c r="L313" s="62"/>
      <c r="M313" s="1"/>
      <c r="N313" s="1"/>
      <c r="O313" s="1"/>
    </row>
    <row r="314" spans="1:15" ht="12.75" customHeight="1">
      <c r="A314" s="1"/>
      <c r="B314" s="1"/>
      <c r="C314" s="61"/>
      <c r="D314" s="61"/>
      <c r="E314" s="61"/>
      <c r="F314" s="61"/>
      <c r="G314" s="61"/>
      <c r="H314" s="61"/>
      <c r="I314" s="61"/>
      <c r="J314" s="61"/>
      <c r="K314" s="61"/>
      <c r="L314" s="62"/>
      <c r="M314" s="1"/>
      <c r="N314" s="1"/>
      <c r="O314" s="1"/>
    </row>
    <row r="315" spans="1:15" ht="12.75" customHeight="1">
      <c r="A315" s="1"/>
      <c r="B315" s="1"/>
      <c r="C315" s="61"/>
      <c r="D315" s="61"/>
      <c r="E315" s="61"/>
      <c r="F315" s="61"/>
      <c r="G315" s="61"/>
      <c r="H315" s="61"/>
      <c r="I315" s="61"/>
      <c r="J315" s="61"/>
      <c r="K315" s="61"/>
      <c r="L315" s="62"/>
      <c r="M315" s="1"/>
      <c r="N315" s="1"/>
      <c r="O315" s="1"/>
    </row>
    <row r="316" spans="1:15" ht="12.75" customHeight="1">
      <c r="A316" s="1"/>
      <c r="B316" s="1"/>
      <c r="C316" s="61"/>
      <c r="D316" s="61"/>
      <c r="E316" s="61"/>
      <c r="F316" s="61"/>
      <c r="G316" s="61"/>
      <c r="H316" s="61"/>
      <c r="I316" s="61"/>
      <c r="J316" s="61"/>
      <c r="K316" s="61"/>
      <c r="L316" s="62"/>
      <c r="M316" s="1"/>
      <c r="N316" s="1"/>
      <c r="O316" s="1"/>
    </row>
    <row r="317" spans="1:15" ht="12.75" customHeight="1">
      <c r="A317" s="1"/>
      <c r="B317" s="1"/>
      <c r="C317" s="61"/>
      <c r="D317" s="61"/>
      <c r="E317" s="61"/>
      <c r="F317" s="61"/>
      <c r="G317" s="61"/>
      <c r="H317" s="61"/>
      <c r="I317" s="61"/>
      <c r="J317" s="61"/>
      <c r="K317" s="61"/>
      <c r="L317" s="62"/>
      <c r="M317" s="1"/>
      <c r="N317" s="1"/>
      <c r="O317" s="1"/>
    </row>
    <row r="318" spans="1:15" ht="12.75" customHeight="1">
      <c r="A318" s="1"/>
      <c r="B318" s="1"/>
      <c r="C318" s="61"/>
      <c r="D318" s="61"/>
      <c r="E318" s="61"/>
      <c r="F318" s="61"/>
      <c r="G318" s="61"/>
      <c r="H318" s="61"/>
      <c r="I318" s="61"/>
      <c r="J318" s="61"/>
      <c r="K318" s="61"/>
      <c r="L318" s="62"/>
      <c r="M318" s="1"/>
      <c r="N318" s="1"/>
      <c r="O318" s="1"/>
    </row>
    <row r="319" spans="1:15" ht="12.75" customHeight="1">
      <c r="A319" s="1"/>
      <c r="B319" s="1"/>
      <c r="C319" s="61"/>
      <c r="D319" s="61"/>
      <c r="E319" s="61"/>
      <c r="F319" s="61"/>
      <c r="G319" s="61"/>
      <c r="H319" s="61"/>
      <c r="I319" s="61"/>
      <c r="J319" s="61"/>
      <c r="K319" s="61"/>
      <c r="L319" s="62"/>
      <c r="M319" s="1"/>
      <c r="N319" s="1"/>
      <c r="O319" s="1"/>
    </row>
    <row r="320" spans="1:15" ht="12.75" customHeight="1">
      <c r="A320" s="1"/>
      <c r="B320" s="1"/>
      <c r="C320" s="61"/>
      <c r="D320" s="61"/>
      <c r="E320" s="61"/>
      <c r="F320" s="61"/>
      <c r="G320" s="61"/>
      <c r="H320" s="61"/>
      <c r="I320" s="61"/>
      <c r="J320" s="61"/>
      <c r="K320" s="61"/>
      <c r="L320" s="62"/>
      <c r="M320" s="1"/>
      <c r="N320" s="1"/>
      <c r="O320" s="1"/>
    </row>
    <row r="321" spans="1:15" ht="12.75" customHeight="1">
      <c r="A321" s="1"/>
      <c r="B321" s="1"/>
      <c r="C321" s="61"/>
      <c r="D321" s="61"/>
      <c r="E321" s="61"/>
      <c r="F321" s="61"/>
      <c r="G321" s="61"/>
      <c r="H321" s="61"/>
      <c r="I321" s="61"/>
      <c r="J321" s="61"/>
      <c r="K321" s="61"/>
      <c r="L321" s="62"/>
      <c r="M321" s="1"/>
      <c r="N321" s="1"/>
      <c r="O321" s="1"/>
    </row>
    <row r="322" spans="1:15" ht="12.75" customHeight="1">
      <c r="A322" s="1"/>
      <c r="B322" s="1"/>
      <c r="C322" s="61"/>
      <c r="D322" s="61"/>
      <c r="E322" s="61"/>
      <c r="F322" s="61"/>
      <c r="G322" s="61"/>
      <c r="H322" s="61"/>
      <c r="I322" s="61"/>
      <c r="J322" s="61"/>
      <c r="K322" s="61"/>
      <c r="L322" s="62"/>
      <c r="M322" s="1"/>
      <c r="N322" s="1"/>
      <c r="O322" s="1"/>
    </row>
    <row r="323" spans="1:15" ht="12.75" customHeight="1">
      <c r="A323" s="1"/>
      <c r="B323" s="1"/>
      <c r="C323" s="61"/>
      <c r="D323" s="61"/>
      <c r="E323" s="61"/>
      <c r="F323" s="61"/>
      <c r="G323" s="61"/>
      <c r="H323" s="61"/>
      <c r="I323" s="61"/>
      <c r="J323" s="61"/>
      <c r="K323" s="61"/>
      <c r="L323" s="62"/>
      <c r="M323" s="1"/>
      <c r="N323" s="1"/>
      <c r="O323" s="1"/>
    </row>
    <row r="324" spans="1:15" ht="12.75" customHeight="1">
      <c r="A324" s="1"/>
      <c r="B324" s="1"/>
      <c r="C324" s="61"/>
      <c r="D324" s="61"/>
      <c r="E324" s="61"/>
      <c r="F324" s="61"/>
      <c r="G324" s="61"/>
      <c r="H324" s="61"/>
      <c r="I324" s="61"/>
      <c r="J324" s="61"/>
      <c r="K324" s="61"/>
      <c r="L324" s="62"/>
      <c r="M324" s="1"/>
      <c r="N324" s="1"/>
      <c r="O324" s="1"/>
    </row>
    <row r="325" spans="1:15" ht="12.75" customHeight="1">
      <c r="A325" s="1"/>
      <c r="B325" s="1"/>
      <c r="C325" s="61"/>
      <c r="D325" s="61"/>
      <c r="E325" s="61"/>
      <c r="F325" s="61"/>
      <c r="G325" s="61"/>
      <c r="H325" s="61"/>
      <c r="I325" s="61"/>
      <c r="J325" s="61"/>
      <c r="K325" s="61"/>
      <c r="L325" s="62"/>
      <c r="M325" s="1"/>
      <c r="N325" s="1"/>
      <c r="O325" s="1"/>
    </row>
    <row r="326" spans="1:15" ht="12.75" customHeight="1">
      <c r="A326" s="1"/>
      <c r="B326" s="1"/>
      <c r="C326" s="61"/>
      <c r="D326" s="61"/>
      <c r="E326" s="61"/>
      <c r="F326" s="61"/>
      <c r="G326" s="61"/>
      <c r="H326" s="61"/>
      <c r="I326" s="61"/>
      <c r="J326" s="61"/>
      <c r="K326" s="61"/>
      <c r="L326" s="62"/>
      <c r="M326" s="1"/>
      <c r="N326" s="1"/>
      <c r="O326" s="1"/>
    </row>
    <row r="327" spans="1:15" ht="12.75" customHeight="1">
      <c r="A327" s="1"/>
      <c r="B327" s="1"/>
      <c r="C327" s="61"/>
      <c r="D327" s="61"/>
      <c r="E327" s="61"/>
      <c r="F327" s="61"/>
      <c r="G327" s="61"/>
      <c r="H327" s="61"/>
      <c r="I327" s="61"/>
      <c r="J327" s="61"/>
      <c r="K327" s="61"/>
      <c r="L327" s="62"/>
      <c r="M327" s="1"/>
      <c r="N327" s="1"/>
      <c r="O327" s="1"/>
    </row>
    <row r="328" spans="1:15" ht="12.75" customHeight="1">
      <c r="A328" s="1"/>
      <c r="B328" s="1"/>
      <c r="C328" s="61"/>
      <c r="D328" s="61"/>
      <c r="E328" s="61"/>
      <c r="F328" s="61"/>
      <c r="G328" s="61"/>
      <c r="H328" s="61"/>
      <c r="I328" s="61"/>
      <c r="J328" s="61"/>
      <c r="K328" s="61"/>
      <c r="L328" s="62"/>
      <c r="M328" s="1"/>
      <c r="N328" s="1"/>
      <c r="O328" s="1"/>
    </row>
    <row r="329" spans="1:15" ht="12.75" customHeight="1">
      <c r="A329" s="1"/>
      <c r="B329" s="1"/>
      <c r="C329" s="61"/>
      <c r="D329" s="61"/>
      <c r="E329" s="61"/>
      <c r="F329" s="61"/>
      <c r="G329" s="61"/>
      <c r="H329" s="61"/>
      <c r="I329" s="61"/>
      <c r="J329" s="61"/>
      <c r="K329" s="61"/>
      <c r="L329" s="62"/>
      <c r="M329" s="1"/>
      <c r="N329" s="1"/>
      <c r="O329" s="1"/>
    </row>
    <row r="330" spans="1:15" ht="12.75" customHeight="1">
      <c r="A330" s="1"/>
      <c r="B330" s="1"/>
      <c r="C330" s="61"/>
      <c r="D330" s="61"/>
      <c r="E330" s="61"/>
      <c r="F330" s="61"/>
      <c r="G330" s="61"/>
      <c r="H330" s="61"/>
      <c r="I330" s="61"/>
      <c r="J330" s="61"/>
      <c r="K330" s="61"/>
      <c r="L330" s="62"/>
      <c r="M330" s="1"/>
      <c r="N330" s="1"/>
      <c r="O330" s="1"/>
    </row>
    <row r="331" spans="1:15" ht="12.75" customHeight="1">
      <c r="A331" s="1"/>
      <c r="B331" s="1"/>
      <c r="C331" s="61"/>
      <c r="D331" s="61"/>
      <c r="E331" s="61"/>
      <c r="F331" s="61"/>
      <c r="G331" s="61"/>
      <c r="H331" s="61"/>
      <c r="I331" s="61"/>
      <c r="J331" s="61"/>
      <c r="K331" s="61"/>
      <c r="L331" s="62"/>
      <c r="M331" s="1"/>
      <c r="N331" s="1"/>
      <c r="O331" s="1"/>
    </row>
    <row r="332" spans="1:15" ht="12.75" customHeight="1">
      <c r="A332" s="1"/>
      <c r="B332" s="1"/>
      <c r="C332" s="61"/>
      <c r="D332" s="61"/>
      <c r="E332" s="61"/>
      <c r="F332" s="61"/>
      <c r="G332" s="61"/>
      <c r="H332" s="61"/>
      <c r="I332" s="61"/>
      <c r="J332" s="61"/>
      <c r="K332" s="61"/>
      <c r="L332" s="62"/>
      <c r="M332" s="1"/>
      <c r="N332" s="1"/>
      <c r="O332" s="1"/>
    </row>
    <row r="333" spans="1:15" ht="12.75" customHeight="1">
      <c r="A333" s="1"/>
      <c r="B333" s="1"/>
      <c r="C333" s="61"/>
      <c r="D333" s="61"/>
      <c r="E333" s="61"/>
      <c r="F333" s="61"/>
      <c r="G333" s="61"/>
      <c r="H333" s="61"/>
      <c r="I333" s="61"/>
      <c r="J333" s="61"/>
      <c r="K333" s="61"/>
      <c r="L333" s="62"/>
      <c r="M333" s="1"/>
      <c r="N333" s="1"/>
      <c r="O333" s="1"/>
    </row>
    <row r="334" spans="1:15" ht="12.75" customHeight="1">
      <c r="A334" s="1"/>
      <c r="B334" s="1"/>
      <c r="C334" s="61"/>
      <c r="D334" s="61"/>
      <c r="E334" s="61"/>
      <c r="F334" s="61"/>
      <c r="G334" s="61"/>
      <c r="H334" s="61"/>
      <c r="I334" s="61"/>
      <c r="J334" s="61"/>
      <c r="K334" s="61"/>
      <c r="L334" s="62"/>
      <c r="M334" s="1"/>
      <c r="N334" s="1"/>
      <c r="O334" s="1"/>
    </row>
    <row r="335" spans="1:15" ht="12.75" customHeight="1">
      <c r="A335" s="1"/>
      <c r="B335" s="1"/>
      <c r="C335" s="67"/>
      <c r="D335" s="67"/>
      <c r="E335" s="61"/>
      <c r="F335" s="61"/>
      <c r="G335" s="61"/>
      <c r="H335" s="67"/>
      <c r="I335" s="67"/>
      <c r="J335" s="67"/>
      <c r="K335" s="67"/>
      <c r="L335" s="62"/>
      <c r="M335" s="1"/>
      <c r="N335" s="1"/>
      <c r="O335" s="1"/>
    </row>
    <row r="336" spans="1:15" ht="12.75" customHeight="1">
      <c r="A336" s="1"/>
      <c r="B336" s="1"/>
      <c r="C336" s="61"/>
      <c r="D336" s="61"/>
      <c r="E336" s="61"/>
      <c r="F336" s="61"/>
      <c r="G336" s="61"/>
      <c r="H336" s="61"/>
      <c r="I336" s="61"/>
      <c r="J336" s="61"/>
      <c r="K336" s="61"/>
      <c r="L336" s="62"/>
      <c r="M336" s="1"/>
      <c r="N336" s="1"/>
      <c r="O336" s="1"/>
    </row>
    <row r="337" spans="1:15" ht="12.75" customHeight="1">
      <c r="A337" s="1"/>
      <c r="B337" s="1"/>
      <c r="C337" s="61"/>
      <c r="D337" s="61"/>
      <c r="E337" s="61"/>
      <c r="F337" s="61"/>
      <c r="G337" s="61"/>
      <c r="H337" s="61"/>
      <c r="I337" s="61"/>
      <c r="J337" s="61"/>
      <c r="K337" s="61"/>
      <c r="L337" s="62"/>
      <c r="M337" s="1"/>
      <c r="N337" s="1"/>
      <c r="O337" s="1"/>
    </row>
    <row r="338" spans="1:15" ht="12.75" customHeight="1">
      <c r="A338" s="1"/>
      <c r="B338" s="1"/>
      <c r="C338" s="61"/>
      <c r="D338" s="61"/>
      <c r="E338" s="61"/>
      <c r="F338" s="61"/>
      <c r="G338" s="61"/>
      <c r="H338" s="61"/>
      <c r="I338" s="61"/>
      <c r="J338" s="61"/>
      <c r="K338" s="61"/>
      <c r="L338" s="62"/>
      <c r="M338" s="1"/>
      <c r="N338" s="1"/>
      <c r="O338" s="1"/>
    </row>
    <row r="339" spans="1:15" ht="12.75" customHeight="1">
      <c r="A339" s="1"/>
      <c r="B339" s="1"/>
      <c r="C339" s="61"/>
      <c r="D339" s="61"/>
      <c r="E339" s="61"/>
      <c r="F339" s="61"/>
      <c r="G339" s="61"/>
      <c r="H339" s="61"/>
      <c r="I339" s="61"/>
      <c r="J339" s="61"/>
      <c r="K339" s="61"/>
      <c r="L339" s="62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1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1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1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1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1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1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1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1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1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1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1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1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1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1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1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1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1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1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1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1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1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1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1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1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1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1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1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1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1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1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1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1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1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1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1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1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1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1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1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1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1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1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1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1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1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1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1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1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1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1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1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1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1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1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0"/>
  <sheetViews>
    <sheetView zoomScale="85" zoomScaleNormal="85" workbookViewId="0">
      <pane ySplit="10" topLeftCell="A11" activePane="bottomLeft" state="frozen"/>
      <selection pane="bottomLeft" activeCell="B13" sqref="B13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509"/>
      <c r="B1" s="510"/>
      <c r="C1" s="71"/>
      <c r="D1" s="7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287</v>
      </c>
      <c r="M5" s="1"/>
      <c r="N5" s="1"/>
      <c r="O5" s="1"/>
    </row>
    <row r="6" spans="1:15" ht="12.75" customHeight="1">
      <c r="A6" s="72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44510</v>
      </c>
      <c r="L6" s="1"/>
      <c r="M6" s="1"/>
      <c r="N6" s="1"/>
      <c r="O6" s="1"/>
    </row>
    <row r="7" spans="1:15" ht="12.75" customHeight="1">
      <c r="B7" s="1"/>
      <c r="C7" s="1" t="s">
        <v>288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9"/>
      <c r="B8" s="5"/>
      <c r="C8" s="5"/>
      <c r="D8" s="5"/>
      <c r="E8" s="5"/>
      <c r="F8" s="5"/>
      <c r="G8" s="73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502" t="s">
        <v>16</v>
      </c>
      <c r="B9" s="504" t="s">
        <v>18</v>
      </c>
      <c r="C9" s="508" t="s">
        <v>20</v>
      </c>
      <c r="D9" s="508" t="s">
        <v>21</v>
      </c>
      <c r="E9" s="499" t="s">
        <v>22</v>
      </c>
      <c r="F9" s="500"/>
      <c r="G9" s="501"/>
      <c r="H9" s="499" t="s">
        <v>23</v>
      </c>
      <c r="I9" s="500"/>
      <c r="J9" s="501"/>
      <c r="K9" s="26"/>
      <c r="L9" s="27"/>
      <c r="M9" s="53"/>
      <c r="N9" s="1"/>
      <c r="O9" s="1"/>
    </row>
    <row r="10" spans="1:15" ht="42.75" customHeight="1">
      <c r="A10" s="506"/>
      <c r="B10" s="507"/>
      <c r="C10" s="507"/>
      <c r="D10" s="507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231</v>
      </c>
      <c r="N10" s="1"/>
      <c r="O10" s="1"/>
    </row>
    <row r="11" spans="1:15" ht="12" customHeight="1">
      <c r="A11" s="31">
        <v>1</v>
      </c>
      <c r="B11" s="31" t="s">
        <v>289</v>
      </c>
      <c r="C11" s="31">
        <v>27218</v>
      </c>
      <c r="D11" s="40">
        <v>27350.733333333334</v>
      </c>
      <c r="E11" s="40">
        <v>27039.466666666667</v>
      </c>
      <c r="F11" s="40">
        <v>26860.933333333334</v>
      </c>
      <c r="G11" s="40">
        <v>26549.666666666668</v>
      </c>
      <c r="H11" s="40">
        <v>27529.266666666666</v>
      </c>
      <c r="I11" s="40">
        <v>27840.533333333336</v>
      </c>
      <c r="J11" s="40">
        <v>28019.066666666666</v>
      </c>
      <c r="K11" s="31">
        <v>27662</v>
      </c>
      <c r="L11" s="31">
        <v>27172.2</v>
      </c>
      <c r="M11" s="31">
        <v>6.114E-2</v>
      </c>
      <c r="N11" s="1"/>
      <c r="O11" s="1"/>
    </row>
    <row r="12" spans="1:15" ht="12" customHeight="1">
      <c r="A12" s="31">
        <v>2</v>
      </c>
      <c r="B12" s="31" t="s">
        <v>294</v>
      </c>
      <c r="C12" s="31">
        <v>561.95000000000005</v>
      </c>
      <c r="D12" s="40">
        <v>564.43333333333339</v>
      </c>
      <c r="E12" s="40">
        <v>558.51666666666677</v>
      </c>
      <c r="F12" s="40">
        <v>555.08333333333337</v>
      </c>
      <c r="G12" s="40">
        <v>549.16666666666674</v>
      </c>
      <c r="H12" s="40">
        <v>567.86666666666679</v>
      </c>
      <c r="I12" s="40">
        <v>573.7833333333333</v>
      </c>
      <c r="J12" s="40">
        <v>577.21666666666681</v>
      </c>
      <c r="K12" s="31">
        <v>570.35</v>
      </c>
      <c r="L12" s="31">
        <v>561</v>
      </c>
      <c r="M12" s="31">
        <v>1.6423000000000001</v>
      </c>
      <c r="N12" s="1"/>
      <c r="O12" s="1"/>
    </row>
    <row r="13" spans="1:15" ht="12" customHeight="1">
      <c r="A13" s="31">
        <v>3</v>
      </c>
      <c r="B13" s="31" t="s">
        <v>39</v>
      </c>
      <c r="C13" s="31">
        <v>953.85</v>
      </c>
      <c r="D13" s="40">
        <v>957.23333333333323</v>
      </c>
      <c r="E13" s="40">
        <v>947.81666666666649</v>
      </c>
      <c r="F13" s="40">
        <v>941.7833333333333</v>
      </c>
      <c r="G13" s="40">
        <v>932.36666666666656</v>
      </c>
      <c r="H13" s="40">
        <v>963.26666666666642</v>
      </c>
      <c r="I13" s="40">
        <v>972.68333333333317</v>
      </c>
      <c r="J13" s="40">
        <v>978.71666666666636</v>
      </c>
      <c r="K13" s="31">
        <v>966.65</v>
      </c>
      <c r="L13" s="31">
        <v>951.2</v>
      </c>
      <c r="M13" s="31">
        <v>3.9820600000000002</v>
      </c>
      <c r="N13" s="1"/>
      <c r="O13" s="1"/>
    </row>
    <row r="14" spans="1:15" ht="12" customHeight="1">
      <c r="A14" s="31">
        <v>4</v>
      </c>
      <c r="B14" s="31" t="s">
        <v>295</v>
      </c>
      <c r="C14" s="31">
        <v>2782.1</v>
      </c>
      <c r="D14" s="40">
        <v>2784.6333333333332</v>
      </c>
      <c r="E14" s="40">
        <v>2774.5666666666666</v>
      </c>
      <c r="F14" s="40">
        <v>2767.0333333333333</v>
      </c>
      <c r="G14" s="40">
        <v>2756.9666666666667</v>
      </c>
      <c r="H14" s="40">
        <v>2792.1666666666665</v>
      </c>
      <c r="I14" s="40">
        <v>2802.2333333333331</v>
      </c>
      <c r="J14" s="40">
        <v>2809.7666666666664</v>
      </c>
      <c r="K14" s="31">
        <v>2794.7</v>
      </c>
      <c r="L14" s="31">
        <v>2777.1</v>
      </c>
      <c r="M14" s="31">
        <v>0.15764</v>
      </c>
      <c r="N14" s="1"/>
      <c r="O14" s="1"/>
    </row>
    <row r="15" spans="1:15" ht="12" customHeight="1">
      <c r="A15" s="31">
        <v>5</v>
      </c>
      <c r="B15" s="31" t="s">
        <v>290</v>
      </c>
      <c r="C15" s="31">
        <v>2185.0500000000002</v>
      </c>
      <c r="D15" s="40">
        <v>2159.3000000000002</v>
      </c>
      <c r="E15" s="40">
        <v>2110.2000000000003</v>
      </c>
      <c r="F15" s="40">
        <v>2035.35</v>
      </c>
      <c r="G15" s="40">
        <v>1986.25</v>
      </c>
      <c r="H15" s="40">
        <v>2234.1500000000005</v>
      </c>
      <c r="I15" s="40">
        <v>2283.2500000000009</v>
      </c>
      <c r="J15" s="40">
        <v>2358.1000000000008</v>
      </c>
      <c r="K15" s="31">
        <v>2208.4</v>
      </c>
      <c r="L15" s="31">
        <v>2084.4499999999998</v>
      </c>
      <c r="M15" s="31">
        <v>5.9591399999999997</v>
      </c>
      <c r="N15" s="1"/>
      <c r="O15" s="1"/>
    </row>
    <row r="16" spans="1:15" ht="12" customHeight="1">
      <c r="A16" s="31">
        <v>6</v>
      </c>
      <c r="B16" s="31" t="s">
        <v>239</v>
      </c>
      <c r="C16" s="31">
        <v>20071.7</v>
      </c>
      <c r="D16" s="40">
        <v>20093.916666666668</v>
      </c>
      <c r="E16" s="40">
        <v>19937.833333333336</v>
      </c>
      <c r="F16" s="40">
        <v>19803.966666666667</v>
      </c>
      <c r="G16" s="40">
        <v>19647.883333333335</v>
      </c>
      <c r="H16" s="40">
        <v>20227.783333333336</v>
      </c>
      <c r="I16" s="40">
        <v>20383.866666666672</v>
      </c>
      <c r="J16" s="40">
        <v>20517.733333333337</v>
      </c>
      <c r="K16" s="31">
        <v>20250</v>
      </c>
      <c r="L16" s="31">
        <v>19960.05</v>
      </c>
      <c r="M16" s="31">
        <v>7.3630000000000001E-2</v>
      </c>
      <c r="N16" s="1"/>
      <c r="O16" s="1"/>
    </row>
    <row r="17" spans="1:15" ht="12" customHeight="1">
      <c r="A17" s="31">
        <v>7</v>
      </c>
      <c r="B17" s="31" t="s">
        <v>243</v>
      </c>
      <c r="C17" s="31">
        <v>112.75</v>
      </c>
      <c r="D17" s="40">
        <v>110.98333333333333</v>
      </c>
      <c r="E17" s="40">
        <v>108.76666666666667</v>
      </c>
      <c r="F17" s="40">
        <v>104.78333333333333</v>
      </c>
      <c r="G17" s="40">
        <v>102.56666666666666</v>
      </c>
      <c r="H17" s="40">
        <v>114.96666666666667</v>
      </c>
      <c r="I17" s="40">
        <v>117.18333333333334</v>
      </c>
      <c r="J17" s="40">
        <v>121.16666666666667</v>
      </c>
      <c r="K17" s="31">
        <v>113.2</v>
      </c>
      <c r="L17" s="31">
        <v>107</v>
      </c>
      <c r="M17" s="31">
        <v>97.00179</v>
      </c>
      <c r="N17" s="1"/>
      <c r="O17" s="1"/>
    </row>
    <row r="18" spans="1:15" ht="12" customHeight="1">
      <c r="A18" s="31">
        <v>8</v>
      </c>
      <c r="B18" s="31" t="s">
        <v>41</v>
      </c>
      <c r="C18" s="31">
        <v>305.75</v>
      </c>
      <c r="D18" s="40">
        <v>300.65000000000003</v>
      </c>
      <c r="E18" s="40">
        <v>294.40000000000009</v>
      </c>
      <c r="F18" s="40">
        <v>283.05000000000007</v>
      </c>
      <c r="G18" s="40">
        <v>276.80000000000013</v>
      </c>
      <c r="H18" s="40">
        <v>312.00000000000006</v>
      </c>
      <c r="I18" s="40">
        <v>318.24999999999994</v>
      </c>
      <c r="J18" s="40">
        <v>329.6</v>
      </c>
      <c r="K18" s="31">
        <v>306.89999999999998</v>
      </c>
      <c r="L18" s="31">
        <v>289.3</v>
      </c>
      <c r="M18" s="31">
        <v>97.394509999999997</v>
      </c>
      <c r="N18" s="1"/>
      <c r="O18" s="1"/>
    </row>
    <row r="19" spans="1:15" ht="12" customHeight="1">
      <c r="A19" s="31">
        <v>9</v>
      </c>
      <c r="B19" s="31" t="s">
        <v>43</v>
      </c>
      <c r="C19" s="31">
        <v>2538.3000000000002</v>
      </c>
      <c r="D19" s="40">
        <v>2530.9500000000003</v>
      </c>
      <c r="E19" s="40">
        <v>2509.4000000000005</v>
      </c>
      <c r="F19" s="40">
        <v>2480.5000000000005</v>
      </c>
      <c r="G19" s="40">
        <v>2458.9500000000007</v>
      </c>
      <c r="H19" s="40">
        <v>2559.8500000000004</v>
      </c>
      <c r="I19" s="40">
        <v>2581.4000000000005</v>
      </c>
      <c r="J19" s="40">
        <v>2610.3000000000002</v>
      </c>
      <c r="K19" s="31">
        <v>2552.5</v>
      </c>
      <c r="L19" s="31">
        <v>2502.0500000000002</v>
      </c>
      <c r="M19" s="31">
        <v>5.3151999999999999</v>
      </c>
      <c r="N19" s="1"/>
      <c r="O19" s="1"/>
    </row>
    <row r="20" spans="1:15" ht="12" customHeight="1">
      <c r="A20" s="31">
        <v>10</v>
      </c>
      <c r="B20" s="31" t="s">
        <v>45</v>
      </c>
      <c r="C20" s="31">
        <v>1635.45</v>
      </c>
      <c r="D20" s="40">
        <v>1616.4666666666665</v>
      </c>
      <c r="E20" s="40">
        <v>1573.9333333333329</v>
      </c>
      <c r="F20" s="40">
        <v>1512.4166666666665</v>
      </c>
      <c r="G20" s="40">
        <v>1469.883333333333</v>
      </c>
      <c r="H20" s="40">
        <v>1677.9833333333329</v>
      </c>
      <c r="I20" s="40">
        <v>1720.5166666666662</v>
      </c>
      <c r="J20" s="40">
        <v>1782.0333333333328</v>
      </c>
      <c r="K20" s="31">
        <v>1659</v>
      </c>
      <c r="L20" s="31">
        <v>1554.95</v>
      </c>
      <c r="M20" s="31">
        <v>47.137079999999997</v>
      </c>
      <c r="N20" s="1"/>
      <c r="O20" s="1"/>
    </row>
    <row r="21" spans="1:15" ht="12" customHeight="1">
      <c r="A21" s="31">
        <v>11</v>
      </c>
      <c r="B21" s="31" t="s">
        <v>240</v>
      </c>
      <c r="C21" s="31">
        <v>1230.8</v>
      </c>
      <c r="D21" s="40">
        <v>1222.95</v>
      </c>
      <c r="E21" s="40">
        <v>1210.9000000000001</v>
      </c>
      <c r="F21" s="40">
        <v>1191</v>
      </c>
      <c r="G21" s="40">
        <v>1178.95</v>
      </c>
      <c r="H21" s="40">
        <v>1242.8500000000001</v>
      </c>
      <c r="I21" s="40">
        <v>1254.8999999999999</v>
      </c>
      <c r="J21" s="40">
        <v>1274.8000000000002</v>
      </c>
      <c r="K21" s="31">
        <v>1235</v>
      </c>
      <c r="L21" s="31">
        <v>1203.05</v>
      </c>
      <c r="M21" s="31">
        <v>22.203810000000001</v>
      </c>
      <c r="N21" s="1"/>
      <c r="O21" s="1"/>
    </row>
    <row r="22" spans="1:15" ht="12" customHeight="1">
      <c r="A22" s="31">
        <v>12</v>
      </c>
      <c r="B22" s="31" t="s">
        <v>46</v>
      </c>
      <c r="C22" s="31">
        <v>737.35</v>
      </c>
      <c r="D22" s="40">
        <v>736.54999999999984</v>
      </c>
      <c r="E22" s="40">
        <v>728.59999999999968</v>
      </c>
      <c r="F22" s="40">
        <v>719.8499999999998</v>
      </c>
      <c r="G22" s="40">
        <v>711.89999999999964</v>
      </c>
      <c r="H22" s="40">
        <v>745.29999999999973</v>
      </c>
      <c r="I22" s="40">
        <v>753.24999999999977</v>
      </c>
      <c r="J22" s="40">
        <v>761.99999999999977</v>
      </c>
      <c r="K22" s="31">
        <v>744.5</v>
      </c>
      <c r="L22" s="31">
        <v>727.8</v>
      </c>
      <c r="M22" s="31">
        <v>34.566139999999997</v>
      </c>
      <c r="N22" s="1"/>
      <c r="O22" s="1"/>
    </row>
    <row r="23" spans="1:15" ht="12.75" customHeight="1">
      <c r="A23" s="31">
        <v>13</v>
      </c>
      <c r="B23" s="31" t="s">
        <v>242</v>
      </c>
      <c r="C23" s="31">
        <v>1859.8</v>
      </c>
      <c r="D23" s="40">
        <v>1852.2666666666667</v>
      </c>
      <c r="E23" s="40">
        <v>1816.5333333333333</v>
      </c>
      <c r="F23" s="40">
        <v>1773.2666666666667</v>
      </c>
      <c r="G23" s="40">
        <v>1737.5333333333333</v>
      </c>
      <c r="H23" s="40">
        <v>1895.5333333333333</v>
      </c>
      <c r="I23" s="40">
        <v>1931.2666666666664</v>
      </c>
      <c r="J23" s="40">
        <v>1974.5333333333333</v>
      </c>
      <c r="K23" s="31">
        <v>1888</v>
      </c>
      <c r="L23" s="31">
        <v>1809</v>
      </c>
      <c r="M23" s="31">
        <v>0.65202000000000004</v>
      </c>
      <c r="N23" s="1"/>
      <c r="O23" s="1"/>
    </row>
    <row r="24" spans="1:15" ht="12.75" customHeight="1">
      <c r="A24" s="31">
        <v>14</v>
      </c>
      <c r="B24" s="31" t="s">
        <v>296</v>
      </c>
      <c r="C24" s="31">
        <v>361.6</v>
      </c>
      <c r="D24" s="40">
        <v>361.4666666666667</v>
      </c>
      <c r="E24" s="40">
        <v>356.93333333333339</v>
      </c>
      <c r="F24" s="40">
        <v>352.26666666666671</v>
      </c>
      <c r="G24" s="40">
        <v>347.73333333333341</v>
      </c>
      <c r="H24" s="40">
        <v>366.13333333333338</v>
      </c>
      <c r="I24" s="40">
        <v>370.66666666666669</v>
      </c>
      <c r="J24" s="40">
        <v>375.33333333333337</v>
      </c>
      <c r="K24" s="31">
        <v>366</v>
      </c>
      <c r="L24" s="31">
        <v>356.8</v>
      </c>
      <c r="M24" s="31">
        <v>2.0153699999999999</v>
      </c>
      <c r="N24" s="1"/>
      <c r="O24" s="1"/>
    </row>
    <row r="25" spans="1:15" ht="12.75" customHeight="1">
      <c r="A25" s="31">
        <v>15</v>
      </c>
      <c r="B25" s="31" t="s">
        <v>297</v>
      </c>
      <c r="C25" s="31">
        <v>211.65</v>
      </c>
      <c r="D25" s="40">
        <v>212.79999999999998</v>
      </c>
      <c r="E25" s="40">
        <v>209.74999999999997</v>
      </c>
      <c r="F25" s="40">
        <v>207.85</v>
      </c>
      <c r="G25" s="40">
        <v>204.79999999999998</v>
      </c>
      <c r="H25" s="40">
        <v>214.69999999999996</v>
      </c>
      <c r="I25" s="40">
        <v>217.74999999999997</v>
      </c>
      <c r="J25" s="40">
        <v>219.64999999999995</v>
      </c>
      <c r="K25" s="31">
        <v>215.85</v>
      </c>
      <c r="L25" s="31">
        <v>210.9</v>
      </c>
      <c r="M25" s="31">
        <v>5.8781800000000004</v>
      </c>
      <c r="N25" s="1"/>
      <c r="O25" s="1"/>
    </row>
    <row r="26" spans="1:15" ht="12.75" customHeight="1">
      <c r="A26" s="31">
        <v>16</v>
      </c>
      <c r="B26" s="31" t="s">
        <v>298</v>
      </c>
      <c r="C26" s="31">
        <v>1101.7</v>
      </c>
      <c r="D26" s="40">
        <v>1098.1499999999999</v>
      </c>
      <c r="E26" s="40">
        <v>1076.2999999999997</v>
      </c>
      <c r="F26" s="40">
        <v>1050.8999999999999</v>
      </c>
      <c r="G26" s="40">
        <v>1029.0499999999997</v>
      </c>
      <c r="H26" s="40">
        <v>1123.5499999999997</v>
      </c>
      <c r="I26" s="40">
        <v>1145.3999999999996</v>
      </c>
      <c r="J26" s="40">
        <v>1170.7999999999997</v>
      </c>
      <c r="K26" s="31">
        <v>1120</v>
      </c>
      <c r="L26" s="31">
        <v>1072.75</v>
      </c>
      <c r="M26" s="31">
        <v>2.4773499999999999</v>
      </c>
      <c r="N26" s="1"/>
      <c r="O26" s="1"/>
    </row>
    <row r="27" spans="1:15" ht="12.75" customHeight="1">
      <c r="A27" s="31">
        <v>17</v>
      </c>
      <c r="B27" s="31" t="s">
        <v>292</v>
      </c>
      <c r="C27" s="31">
        <v>1906.25</v>
      </c>
      <c r="D27" s="40">
        <v>1900.4166666666667</v>
      </c>
      <c r="E27" s="40">
        <v>1885.8333333333335</v>
      </c>
      <c r="F27" s="40">
        <v>1865.4166666666667</v>
      </c>
      <c r="G27" s="40">
        <v>1850.8333333333335</v>
      </c>
      <c r="H27" s="40">
        <v>1920.8333333333335</v>
      </c>
      <c r="I27" s="40">
        <v>1935.416666666667</v>
      </c>
      <c r="J27" s="40">
        <v>1955.8333333333335</v>
      </c>
      <c r="K27" s="31">
        <v>1915</v>
      </c>
      <c r="L27" s="31">
        <v>1880</v>
      </c>
      <c r="M27" s="31">
        <v>1.78687</v>
      </c>
      <c r="N27" s="1"/>
      <c r="O27" s="1"/>
    </row>
    <row r="28" spans="1:15" ht="12.75" customHeight="1">
      <c r="A28" s="31">
        <v>18</v>
      </c>
      <c r="B28" s="31" t="s">
        <v>244</v>
      </c>
      <c r="C28" s="31">
        <v>2153.25</v>
      </c>
      <c r="D28" s="40">
        <v>2163.3333333333335</v>
      </c>
      <c r="E28" s="40">
        <v>2125.666666666667</v>
      </c>
      <c r="F28" s="40">
        <v>2098.0833333333335</v>
      </c>
      <c r="G28" s="40">
        <v>2060.416666666667</v>
      </c>
      <c r="H28" s="40">
        <v>2190.916666666667</v>
      </c>
      <c r="I28" s="40">
        <v>2228.5833333333339</v>
      </c>
      <c r="J28" s="40">
        <v>2256.166666666667</v>
      </c>
      <c r="K28" s="31">
        <v>2201</v>
      </c>
      <c r="L28" s="31">
        <v>2135.75</v>
      </c>
      <c r="M28" s="31">
        <v>0.63380000000000003</v>
      </c>
      <c r="N28" s="1"/>
      <c r="O28" s="1"/>
    </row>
    <row r="29" spans="1:15" ht="12.75" customHeight="1">
      <c r="A29" s="31">
        <v>19</v>
      </c>
      <c r="B29" s="31" t="s">
        <v>300</v>
      </c>
      <c r="C29" s="31">
        <v>109.65</v>
      </c>
      <c r="D29" s="40">
        <v>108.95</v>
      </c>
      <c r="E29" s="40">
        <v>107.30000000000001</v>
      </c>
      <c r="F29" s="40">
        <v>104.95</v>
      </c>
      <c r="G29" s="40">
        <v>103.30000000000001</v>
      </c>
      <c r="H29" s="40">
        <v>111.30000000000001</v>
      </c>
      <c r="I29" s="40">
        <v>112.95000000000002</v>
      </c>
      <c r="J29" s="40">
        <v>115.30000000000001</v>
      </c>
      <c r="K29" s="31">
        <v>110.6</v>
      </c>
      <c r="L29" s="31">
        <v>106.6</v>
      </c>
      <c r="M29" s="31">
        <v>2.7307399999999999</v>
      </c>
      <c r="N29" s="1"/>
      <c r="O29" s="1"/>
    </row>
    <row r="30" spans="1:15" ht="12.75" customHeight="1">
      <c r="A30" s="31">
        <v>20</v>
      </c>
      <c r="B30" s="31" t="s">
        <v>48</v>
      </c>
      <c r="C30" s="31">
        <v>3583.4</v>
      </c>
      <c r="D30" s="40">
        <v>3594.4333333333329</v>
      </c>
      <c r="E30" s="40">
        <v>3558.9666666666658</v>
      </c>
      <c r="F30" s="40">
        <v>3534.5333333333328</v>
      </c>
      <c r="G30" s="40">
        <v>3499.0666666666657</v>
      </c>
      <c r="H30" s="40">
        <v>3618.8666666666659</v>
      </c>
      <c r="I30" s="40">
        <v>3654.333333333333</v>
      </c>
      <c r="J30" s="40">
        <v>3678.766666666666</v>
      </c>
      <c r="K30" s="31">
        <v>3629.9</v>
      </c>
      <c r="L30" s="31">
        <v>3570</v>
      </c>
      <c r="M30" s="31">
        <v>0.39055000000000001</v>
      </c>
      <c r="N30" s="1"/>
      <c r="O30" s="1"/>
    </row>
    <row r="31" spans="1:15" ht="12.75" customHeight="1">
      <c r="A31" s="31">
        <v>21</v>
      </c>
      <c r="B31" s="31" t="s">
        <v>301</v>
      </c>
      <c r="C31" s="31">
        <v>3355.85</v>
      </c>
      <c r="D31" s="40">
        <v>3338.9500000000003</v>
      </c>
      <c r="E31" s="40">
        <v>3308.9000000000005</v>
      </c>
      <c r="F31" s="40">
        <v>3261.9500000000003</v>
      </c>
      <c r="G31" s="40">
        <v>3231.9000000000005</v>
      </c>
      <c r="H31" s="40">
        <v>3385.9000000000005</v>
      </c>
      <c r="I31" s="40">
        <v>3415.9500000000007</v>
      </c>
      <c r="J31" s="40">
        <v>3462.9000000000005</v>
      </c>
      <c r="K31" s="31">
        <v>3369</v>
      </c>
      <c r="L31" s="31">
        <v>3292</v>
      </c>
      <c r="M31" s="31">
        <v>0.60541</v>
      </c>
      <c r="N31" s="1"/>
      <c r="O31" s="1"/>
    </row>
    <row r="32" spans="1:15" ht="12.75" customHeight="1">
      <c r="A32" s="31">
        <v>22</v>
      </c>
      <c r="B32" s="31" t="s">
        <v>302</v>
      </c>
      <c r="C32" s="31">
        <v>22.9</v>
      </c>
      <c r="D32" s="40">
        <v>22.916666666666668</v>
      </c>
      <c r="E32" s="40">
        <v>22.733333333333334</v>
      </c>
      <c r="F32" s="40">
        <v>22.566666666666666</v>
      </c>
      <c r="G32" s="40">
        <v>22.383333333333333</v>
      </c>
      <c r="H32" s="40">
        <v>23.083333333333336</v>
      </c>
      <c r="I32" s="40">
        <v>23.266666666666666</v>
      </c>
      <c r="J32" s="40">
        <v>23.433333333333337</v>
      </c>
      <c r="K32" s="31">
        <v>23.1</v>
      </c>
      <c r="L32" s="31">
        <v>22.75</v>
      </c>
      <c r="M32" s="31">
        <v>44.21801</v>
      </c>
      <c r="N32" s="1"/>
      <c r="O32" s="1"/>
    </row>
    <row r="33" spans="1:15" ht="12.75" customHeight="1">
      <c r="A33" s="31">
        <v>23</v>
      </c>
      <c r="B33" s="31" t="s">
        <v>50</v>
      </c>
      <c r="C33" s="31">
        <v>707.05</v>
      </c>
      <c r="D33" s="40">
        <v>707.69999999999993</v>
      </c>
      <c r="E33" s="40">
        <v>703.44999999999982</v>
      </c>
      <c r="F33" s="40">
        <v>699.84999999999991</v>
      </c>
      <c r="G33" s="40">
        <v>695.5999999999998</v>
      </c>
      <c r="H33" s="40">
        <v>711.29999999999984</v>
      </c>
      <c r="I33" s="40">
        <v>715.55000000000007</v>
      </c>
      <c r="J33" s="40">
        <v>719.14999999999986</v>
      </c>
      <c r="K33" s="31">
        <v>711.95</v>
      </c>
      <c r="L33" s="31">
        <v>704.1</v>
      </c>
      <c r="M33" s="31">
        <v>6.9965999999999999</v>
      </c>
      <c r="N33" s="1"/>
      <c r="O33" s="1"/>
    </row>
    <row r="34" spans="1:15" ht="12.75" customHeight="1">
      <c r="A34" s="31">
        <v>24</v>
      </c>
      <c r="B34" s="31" t="s">
        <v>303</v>
      </c>
      <c r="C34" s="31">
        <v>3473.95</v>
      </c>
      <c r="D34" s="40">
        <v>3488.9166666666665</v>
      </c>
      <c r="E34" s="40">
        <v>3440.0333333333328</v>
      </c>
      <c r="F34" s="40">
        <v>3406.1166666666663</v>
      </c>
      <c r="G34" s="40">
        <v>3357.2333333333327</v>
      </c>
      <c r="H34" s="40">
        <v>3522.833333333333</v>
      </c>
      <c r="I34" s="40">
        <v>3571.7166666666672</v>
      </c>
      <c r="J34" s="40">
        <v>3605.6333333333332</v>
      </c>
      <c r="K34" s="31">
        <v>3537.8</v>
      </c>
      <c r="L34" s="31">
        <v>3455</v>
      </c>
      <c r="M34" s="31">
        <v>0.28987000000000002</v>
      </c>
      <c r="N34" s="1"/>
      <c r="O34" s="1"/>
    </row>
    <row r="35" spans="1:15" ht="12.75" customHeight="1">
      <c r="A35" s="31">
        <v>25</v>
      </c>
      <c r="B35" s="31" t="s">
        <v>51</v>
      </c>
      <c r="C35" s="31">
        <v>431.25</v>
      </c>
      <c r="D35" s="40">
        <v>430.91666666666669</v>
      </c>
      <c r="E35" s="40">
        <v>426.83333333333337</v>
      </c>
      <c r="F35" s="40">
        <v>422.41666666666669</v>
      </c>
      <c r="G35" s="40">
        <v>418.33333333333337</v>
      </c>
      <c r="H35" s="40">
        <v>435.33333333333337</v>
      </c>
      <c r="I35" s="40">
        <v>439.41666666666674</v>
      </c>
      <c r="J35" s="40">
        <v>443.83333333333337</v>
      </c>
      <c r="K35" s="31">
        <v>435</v>
      </c>
      <c r="L35" s="31">
        <v>426.5</v>
      </c>
      <c r="M35" s="31">
        <v>23.781310000000001</v>
      </c>
      <c r="N35" s="1"/>
      <c r="O35" s="1"/>
    </row>
    <row r="36" spans="1:15" ht="12.75" customHeight="1">
      <c r="A36" s="31">
        <v>26</v>
      </c>
      <c r="B36" s="31" t="s">
        <v>304</v>
      </c>
      <c r="C36" s="31">
        <v>1234.8</v>
      </c>
      <c r="D36" s="40">
        <v>1241.2333333333333</v>
      </c>
      <c r="E36" s="40">
        <v>1222.5666666666666</v>
      </c>
      <c r="F36" s="40">
        <v>1210.3333333333333</v>
      </c>
      <c r="G36" s="40">
        <v>1191.6666666666665</v>
      </c>
      <c r="H36" s="40">
        <v>1253.4666666666667</v>
      </c>
      <c r="I36" s="40">
        <v>1272.1333333333332</v>
      </c>
      <c r="J36" s="40">
        <v>1284.3666666666668</v>
      </c>
      <c r="K36" s="31">
        <v>1259.9000000000001</v>
      </c>
      <c r="L36" s="31">
        <v>1229</v>
      </c>
      <c r="M36" s="31">
        <v>7.1998699999999998</v>
      </c>
      <c r="N36" s="1"/>
      <c r="O36" s="1"/>
    </row>
    <row r="37" spans="1:15" ht="12.75" customHeight="1">
      <c r="A37" s="31">
        <v>27</v>
      </c>
      <c r="B37" s="31" t="s">
        <v>821</v>
      </c>
      <c r="C37" s="31">
        <v>825.95</v>
      </c>
      <c r="D37" s="40">
        <v>826.5333333333333</v>
      </c>
      <c r="E37" s="40">
        <v>819.66666666666663</v>
      </c>
      <c r="F37" s="40">
        <v>813.38333333333333</v>
      </c>
      <c r="G37" s="40">
        <v>806.51666666666665</v>
      </c>
      <c r="H37" s="40">
        <v>832.81666666666661</v>
      </c>
      <c r="I37" s="40">
        <v>839.68333333333339</v>
      </c>
      <c r="J37" s="40">
        <v>845.96666666666658</v>
      </c>
      <c r="K37" s="31">
        <v>833.4</v>
      </c>
      <c r="L37" s="31">
        <v>820.25</v>
      </c>
      <c r="M37" s="31">
        <v>0.89949000000000001</v>
      </c>
      <c r="N37" s="1"/>
      <c r="O37" s="1"/>
    </row>
    <row r="38" spans="1:15" ht="12.75" customHeight="1">
      <c r="A38" s="31">
        <v>28</v>
      </c>
      <c r="B38" s="31" t="s">
        <v>293</v>
      </c>
      <c r="C38" s="31">
        <v>883.7</v>
      </c>
      <c r="D38" s="40">
        <v>884.55000000000007</v>
      </c>
      <c r="E38" s="40">
        <v>874.10000000000014</v>
      </c>
      <c r="F38" s="40">
        <v>864.50000000000011</v>
      </c>
      <c r="G38" s="40">
        <v>854.05000000000018</v>
      </c>
      <c r="H38" s="40">
        <v>894.15000000000009</v>
      </c>
      <c r="I38" s="40">
        <v>904.60000000000014</v>
      </c>
      <c r="J38" s="40">
        <v>914.2</v>
      </c>
      <c r="K38" s="31">
        <v>895</v>
      </c>
      <c r="L38" s="31">
        <v>874.95</v>
      </c>
      <c r="M38" s="31">
        <v>5.3235999999999999</v>
      </c>
      <c r="N38" s="1"/>
      <c r="O38" s="1"/>
    </row>
    <row r="39" spans="1:15" ht="12.75" customHeight="1">
      <c r="A39" s="31">
        <v>29</v>
      </c>
      <c r="B39" s="31" t="s">
        <v>52</v>
      </c>
      <c r="C39" s="31">
        <v>780.35</v>
      </c>
      <c r="D39" s="40">
        <v>784.81666666666661</v>
      </c>
      <c r="E39" s="40">
        <v>771.63333333333321</v>
      </c>
      <c r="F39" s="40">
        <v>762.91666666666663</v>
      </c>
      <c r="G39" s="40">
        <v>749.73333333333323</v>
      </c>
      <c r="H39" s="40">
        <v>793.53333333333319</v>
      </c>
      <c r="I39" s="40">
        <v>806.71666666666658</v>
      </c>
      <c r="J39" s="40">
        <v>815.43333333333317</v>
      </c>
      <c r="K39" s="31">
        <v>798</v>
      </c>
      <c r="L39" s="31">
        <v>776.1</v>
      </c>
      <c r="M39" s="31">
        <v>1.59921</v>
      </c>
      <c r="N39" s="1"/>
      <c r="O39" s="1"/>
    </row>
    <row r="40" spans="1:15" ht="12.75" customHeight="1">
      <c r="A40" s="31">
        <v>30</v>
      </c>
      <c r="B40" s="31" t="s">
        <v>53</v>
      </c>
      <c r="C40" s="31">
        <v>4532.8999999999996</v>
      </c>
      <c r="D40" s="40">
        <v>4502.8166666666666</v>
      </c>
      <c r="E40" s="40">
        <v>4450.083333333333</v>
      </c>
      <c r="F40" s="40">
        <v>4367.2666666666664</v>
      </c>
      <c r="G40" s="40">
        <v>4314.5333333333328</v>
      </c>
      <c r="H40" s="40">
        <v>4585.6333333333332</v>
      </c>
      <c r="I40" s="40">
        <v>4638.3666666666668</v>
      </c>
      <c r="J40" s="40">
        <v>4721.1833333333334</v>
      </c>
      <c r="K40" s="31">
        <v>4555.55</v>
      </c>
      <c r="L40" s="31">
        <v>4420</v>
      </c>
      <c r="M40" s="31">
        <v>5.4747599999999998</v>
      </c>
      <c r="N40" s="1"/>
      <c r="O40" s="1"/>
    </row>
    <row r="41" spans="1:15" ht="12.75" customHeight="1">
      <c r="A41" s="31">
        <v>31</v>
      </c>
      <c r="B41" s="31" t="s">
        <v>54</v>
      </c>
      <c r="C41" s="31">
        <v>231.3</v>
      </c>
      <c r="D41" s="40">
        <v>230.65</v>
      </c>
      <c r="E41" s="40">
        <v>228.8</v>
      </c>
      <c r="F41" s="40">
        <v>226.3</v>
      </c>
      <c r="G41" s="40">
        <v>224.45000000000002</v>
      </c>
      <c r="H41" s="40">
        <v>233.15</v>
      </c>
      <c r="I41" s="40">
        <v>234.99999999999997</v>
      </c>
      <c r="J41" s="40">
        <v>237.5</v>
      </c>
      <c r="K41" s="31">
        <v>232.5</v>
      </c>
      <c r="L41" s="31">
        <v>228.15</v>
      </c>
      <c r="M41" s="31">
        <v>29.007180000000002</v>
      </c>
      <c r="N41" s="1"/>
      <c r="O41" s="1"/>
    </row>
    <row r="42" spans="1:15" ht="12.75" customHeight="1">
      <c r="A42" s="31">
        <v>32</v>
      </c>
      <c r="B42" s="31" t="s">
        <v>305</v>
      </c>
      <c r="C42" s="31">
        <v>430.65</v>
      </c>
      <c r="D42" s="40">
        <v>437.76666666666665</v>
      </c>
      <c r="E42" s="40">
        <v>420.88333333333333</v>
      </c>
      <c r="F42" s="40">
        <v>411.11666666666667</v>
      </c>
      <c r="G42" s="40">
        <v>394.23333333333335</v>
      </c>
      <c r="H42" s="40">
        <v>447.5333333333333</v>
      </c>
      <c r="I42" s="40">
        <v>464.41666666666663</v>
      </c>
      <c r="J42" s="40">
        <v>474.18333333333328</v>
      </c>
      <c r="K42" s="31">
        <v>454.65</v>
      </c>
      <c r="L42" s="31">
        <v>428</v>
      </c>
      <c r="M42" s="31">
        <v>1.2048700000000001</v>
      </c>
      <c r="N42" s="1"/>
      <c r="O42" s="1"/>
    </row>
    <row r="43" spans="1:15" ht="12.75" customHeight="1">
      <c r="A43" s="31">
        <v>33</v>
      </c>
      <c r="B43" s="31" t="s">
        <v>306</v>
      </c>
      <c r="C43" s="31">
        <v>110.55</v>
      </c>
      <c r="D43" s="40">
        <v>110.31666666666668</v>
      </c>
      <c r="E43" s="40">
        <v>108.13333333333335</v>
      </c>
      <c r="F43" s="40">
        <v>105.71666666666668</v>
      </c>
      <c r="G43" s="40">
        <v>103.53333333333336</v>
      </c>
      <c r="H43" s="40">
        <v>112.73333333333335</v>
      </c>
      <c r="I43" s="40">
        <v>114.91666666666666</v>
      </c>
      <c r="J43" s="40">
        <v>117.33333333333334</v>
      </c>
      <c r="K43" s="31">
        <v>112.5</v>
      </c>
      <c r="L43" s="31">
        <v>107.9</v>
      </c>
      <c r="M43" s="31">
        <v>11.07324</v>
      </c>
      <c r="N43" s="1"/>
      <c r="O43" s="1"/>
    </row>
    <row r="44" spans="1:15" ht="12.75" customHeight="1">
      <c r="A44" s="31">
        <v>34</v>
      </c>
      <c r="B44" s="31" t="s">
        <v>55</v>
      </c>
      <c r="C44" s="31">
        <v>149.85</v>
      </c>
      <c r="D44" s="40">
        <v>149.58333333333331</v>
      </c>
      <c r="E44" s="40">
        <v>146.46666666666664</v>
      </c>
      <c r="F44" s="40">
        <v>143.08333333333331</v>
      </c>
      <c r="G44" s="40">
        <v>139.96666666666664</v>
      </c>
      <c r="H44" s="40">
        <v>152.96666666666664</v>
      </c>
      <c r="I44" s="40">
        <v>156.08333333333331</v>
      </c>
      <c r="J44" s="40">
        <v>159.46666666666664</v>
      </c>
      <c r="K44" s="31">
        <v>152.69999999999999</v>
      </c>
      <c r="L44" s="31">
        <v>146.19999999999999</v>
      </c>
      <c r="M44" s="31">
        <v>310.41777999999999</v>
      </c>
      <c r="N44" s="1"/>
      <c r="O44" s="1"/>
    </row>
    <row r="45" spans="1:15" ht="12.75" customHeight="1">
      <c r="A45" s="31">
        <v>35</v>
      </c>
      <c r="B45" s="31" t="s">
        <v>57</v>
      </c>
      <c r="C45" s="31">
        <v>3145.15</v>
      </c>
      <c r="D45" s="40">
        <v>3140.0499999999997</v>
      </c>
      <c r="E45" s="40">
        <v>3125.0999999999995</v>
      </c>
      <c r="F45" s="40">
        <v>3105.0499999999997</v>
      </c>
      <c r="G45" s="40">
        <v>3090.0999999999995</v>
      </c>
      <c r="H45" s="40">
        <v>3160.0999999999995</v>
      </c>
      <c r="I45" s="40">
        <v>3175.0499999999993</v>
      </c>
      <c r="J45" s="40">
        <v>3195.0999999999995</v>
      </c>
      <c r="K45" s="31">
        <v>3155</v>
      </c>
      <c r="L45" s="31">
        <v>3120</v>
      </c>
      <c r="M45" s="31">
        <v>6.6883999999999997</v>
      </c>
      <c r="N45" s="1"/>
      <c r="O45" s="1"/>
    </row>
    <row r="46" spans="1:15" ht="12.75" customHeight="1">
      <c r="A46" s="31">
        <v>36</v>
      </c>
      <c r="B46" s="31" t="s">
        <v>307</v>
      </c>
      <c r="C46" s="31">
        <v>194.5</v>
      </c>
      <c r="D46" s="40">
        <v>194.46666666666667</v>
      </c>
      <c r="E46" s="40">
        <v>192.03333333333333</v>
      </c>
      <c r="F46" s="40">
        <v>189.56666666666666</v>
      </c>
      <c r="G46" s="40">
        <v>187.13333333333333</v>
      </c>
      <c r="H46" s="40">
        <v>196.93333333333334</v>
      </c>
      <c r="I46" s="40">
        <v>199.36666666666667</v>
      </c>
      <c r="J46" s="40">
        <v>201.83333333333334</v>
      </c>
      <c r="K46" s="31">
        <v>196.9</v>
      </c>
      <c r="L46" s="31">
        <v>192</v>
      </c>
      <c r="M46" s="31">
        <v>2.3194699999999999</v>
      </c>
      <c r="N46" s="1"/>
      <c r="O46" s="1"/>
    </row>
    <row r="47" spans="1:15" ht="12.75" customHeight="1">
      <c r="A47" s="31">
        <v>37</v>
      </c>
      <c r="B47" s="31" t="s">
        <v>309</v>
      </c>
      <c r="C47" s="31">
        <v>2299.15</v>
      </c>
      <c r="D47" s="40">
        <v>2287.0333333333333</v>
      </c>
      <c r="E47" s="40">
        <v>2265.1166666666668</v>
      </c>
      <c r="F47" s="40">
        <v>2231.0833333333335</v>
      </c>
      <c r="G47" s="40">
        <v>2209.166666666667</v>
      </c>
      <c r="H47" s="40">
        <v>2321.0666666666666</v>
      </c>
      <c r="I47" s="40">
        <v>2342.9833333333336</v>
      </c>
      <c r="J47" s="40">
        <v>2377.0166666666664</v>
      </c>
      <c r="K47" s="31">
        <v>2308.9499999999998</v>
      </c>
      <c r="L47" s="31">
        <v>2253</v>
      </c>
      <c r="M47" s="31">
        <v>3.2440000000000002</v>
      </c>
      <c r="N47" s="1"/>
      <c r="O47" s="1"/>
    </row>
    <row r="48" spans="1:15" ht="12.75" customHeight="1">
      <c r="A48" s="31">
        <v>38</v>
      </c>
      <c r="B48" s="31" t="s">
        <v>308</v>
      </c>
      <c r="C48" s="31">
        <v>3028.85</v>
      </c>
      <c r="D48" s="40">
        <v>3031.8166666666671</v>
      </c>
      <c r="E48" s="40">
        <v>3020.5333333333342</v>
      </c>
      <c r="F48" s="40">
        <v>3012.2166666666672</v>
      </c>
      <c r="G48" s="40">
        <v>3000.9333333333343</v>
      </c>
      <c r="H48" s="40">
        <v>3040.1333333333341</v>
      </c>
      <c r="I48" s="40">
        <v>3051.416666666667</v>
      </c>
      <c r="J48" s="40">
        <v>3059.733333333334</v>
      </c>
      <c r="K48" s="31">
        <v>3043.1</v>
      </c>
      <c r="L48" s="31">
        <v>3023.5</v>
      </c>
      <c r="M48" s="31">
        <v>9.0889999999999999E-2</v>
      </c>
      <c r="N48" s="1"/>
      <c r="O48" s="1"/>
    </row>
    <row r="49" spans="1:15" ht="12.75" customHeight="1">
      <c r="A49" s="31">
        <v>39</v>
      </c>
      <c r="B49" s="31" t="s">
        <v>241</v>
      </c>
      <c r="C49" s="31">
        <v>1575.1</v>
      </c>
      <c r="D49" s="40">
        <v>1552.8333333333333</v>
      </c>
      <c r="E49" s="40">
        <v>1529.0166666666664</v>
      </c>
      <c r="F49" s="40">
        <v>1482.9333333333332</v>
      </c>
      <c r="G49" s="40">
        <v>1459.1166666666663</v>
      </c>
      <c r="H49" s="40">
        <v>1598.9166666666665</v>
      </c>
      <c r="I49" s="40">
        <v>1622.7333333333336</v>
      </c>
      <c r="J49" s="40">
        <v>1668.8166666666666</v>
      </c>
      <c r="K49" s="31">
        <v>1576.65</v>
      </c>
      <c r="L49" s="31">
        <v>1506.75</v>
      </c>
      <c r="M49" s="31">
        <v>2.5769700000000002</v>
      </c>
      <c r="N49" s="1"/>
      <c r="O49" s="1"/>
    </row>
    <row r="50" spans="1:15" ht="12.75" customHeight="1">
      <c r="A50" s="31">
        <v>40</v>
      </c>
      <c r="B50" s="31" t="s">
        <v>310</v>
      </c>
      <c r="C50" s="31">
        <v>8831.35</v>
      </c>
      <c r="D50" s="40">
        <v>8868.9166666666661</v>
      </c>
      <c r="E50" s="40">
        <v>8777.8333333333321</v>
      </c>
      <c r="F50" s="40">
        <v>8724.3166666666657</v>
      </c>
      <c r="G50" s="40">
        <v>8633.2333333333318</v>
      </c>
      <c r="H50" s="40">
        <v>8922.4333333333325</v>
      </c>
      <c r="I50" s="40">
        <v>9013.5166666666646</v>
      </c>
      <c r="J50" s="40">
        <v>9067.0333333333328</v>
      </c>
      <c r="K50" s="31">
        <v>8960</v>
      </c>
      <c r="L50" s="31">
        <v>8815.4</v>
      </c>
      <c r="M50" s="31">
        <v>0.20776</v>
      </c>
      <c r="N50" s="1"/>
      <c r="O50" s="1"/>
    </row>
    <row r="51" spans="1:15" ht="12.75" customHeight="1">
      <c r="A51" s="31">
        <v>41</v>
      </c>
      <c r="B51" s="31" t="s">
        <v>59</v>
      </c>
      <c r="C51" s="31">
        <v>1239.5</v>
      </c>
      <c r="D51" s="40">
        <v>1241.4333333333334</v>
      </c>
      <c r="E51" s="40">
        <v>1229.8666666666668</v>
      </c>
      <c r="F51" s="40">
        <v>1220.2333333333333</v>
      </c>
      <c r="G51" s="40">
        <v>1208.6666666666667</v>
      </c>
      <c r="H51" s="40">
        <v>1251.0666666666668</v>
      </c>
      <c r="I51" s="40">
        <v>1262.6333333333334</v>
      </c>
      <c r="J51" s="40">
        <v>1272.2666666666669</v>
      </c>
      <c r="K51" s="31">
        <v>1253</v>
      </c>
      <c r="L51" s="31">
        <v>1231.8</v>
      </c>
      <c r="M51" s="31">
        <v>5.4133199999999997</v>
      </c>
      <c r="N51" s="1"/>
      <c r="O51" s="1"/>
    </row>
    <row r="52" spans="1:15" ht="12.75" customHeight="1">
      <c r="A52" s="31">
        <v>42</v>
      </c>
      <c r="B52" s="31" t="s">
        <v>60</v>
      </c>
      <c r="C52" s="31">
        <v>677</v>
      </c>
      <c r="D52" s="40">
        <v>688.08333333333337</v>
      </c>
      <c r="E52" s="40">
        <v>662.66666666666674</v>
      </c>
      <c r="F52" s="40">
        <v>648.33333333333337</v>
      </c>
      <c r="G52" s="40">
        <v>622.91666666666674</v>
      </c>
      <c r="H52" s="40">
        <v>702.41666666666674</v>
      </c>
      <c r="I52" s="40">
        <v>727.83333333333348</v>
      </c>
      <c r="J52" s="40">
        <v>742.16666666666674</v>
      </c>
      <c r="K52" s="31">
        <v>713.5</v>
      </c>
      <c r="L52" s="31">
        <v>673.75</v>
      </c>
      <c r="M52" s="31">
        <v>105.08221</v>
      </c>
      <c r="N52" s="1"/>
      <c r="O52" s="1"/>
    </row>
    <row r="53" spans="1:15" ht="12.75" customHeight="1">
      <c r="A53" s="31">
        <v>43</v>
      </c>
      <c r="B53" s="31" t="s">
        <v>311</v>
      </c>
      <c r="C53" s="31">
        <v>573.9</v>
      </c>
      <c r="D53" s="40">
        <v>572.35</v>
      </c>
      <c r="E53" s="40">
        <v>564.70000000000005</v>
      </c>
      <c r="F53" s="40">
        <v>555.5</v>
      </c>
      <c r="G53" s="40">
        <v>547.85</v>
      </c>
      <c r="H53" s="40">
        <v>581.55000000000007</v>
      </c>
      <c r="I53" s="40">
        <v>589.19999999999993</v>
      </c>
      <c r="J53" s="40">
        <v>598.40000000000009</v>
      </c>
      <c r="K53" s="31">
        <v>580</v>
      </c>
      <c r="L53" s="31">
        <v>563.15</v>
      </c>
      <c r="M53" s="31">
        <v>1.75264</v>
      </c>
      <c r="N53" s="1"/>
      <c r="O53" s="1"/>
    </row>
    <row r="54" spans="1:15" ht="12.75" customHeight="1">
      <c r="A54" s="31">
        <v>44</v>
      </c>
      <c r="B54" s="31" t="s">
        <v>61</v>
      </c>
      <c r="C54" s="31">
        <v>745.05</v>
      </c>
      <c r="D54" s="40">
        <v>747.44999999999993</v>
      </c>
      <c r="E54" s="40">
        <v>740.94999999999982</v>
      </c>
      <c r="F54" s="40">
        <v>736.84999999999991</v>
      </c>
      <c r="G54" s="40">
        <v>730.3499999999998</v>
      </c>
      <c r="H54" s="40">
        <v>751.54999999999984</v>
      </c>
      <c r="I54" s="40">
        <v>758.05000000000007</v>
      </c>
      <c r="J54" s="40">
        <v>762.14999999999986</v>
      </c>
      <c r="K54" s="31">
        <v>753.95</v>
      </c>
      <c r="L54" s="31">
        <v>743.35</v>
      </c>
      <c r="M54" s="31">
        <v>121.20207000000001</v>
      </c>
      <c r="N54" s="1"/>
      <c r="O54" s="1"/>
    </row>
    <row r="55" spans="1:15" ht="12.75" customHeight="1">
      <c r="A55" s="31">
        <v>45</v>
      </c>
      <c r="B55" s="31" t="s">
        <v>62</v>
      </c>
      <c r="C55" s="31">
        <v>3794.45</v>
      </c>
      <c r="D55" s="40">
        <v>3803.8166666666671</v>
      </c>
      <c r="E55" s="40">
        <v>3762.6333333333341</v>
      </c>
      <c r="F55" s="40">
        <v>3730.8166666666671</v>
      </c>
      <c r="G55" s="40">
        <v>3689.6333333333341</v>
      </c>
      <c r="H55" s="40">
        <v>3835.6333333333341</v>
      </c>
      <c r="I55" s="40">
        <v>3876.8166666666675</v>
      </c>
      <c r="J55" s="40">
        <v>3908.6333333333341</v>
      </c>
      <c r="K55" s="31">
        <v>3845</v>
      </c>
      <c r="L55" s="31">
        <v>3772</v>
      </c>
      <c r="M55" s="31">
        <v>5.2191999999999998</v>
      </c>
      <c r="N55" s="1"/>
      <c r="O55" s="1"/>
    </row>
    <row r="56" spans="1:15" ht="12.75" customHeight="1">
      <c r="A56" s="31">
        <v>46</v>
      </c>
      <c r="B56" s="31" t="s">
        <v>315</v>
      </c>
      <c r="C56" s="31">
        <v>221.85</v>
      </c>
      <c r="D56" s="40">
        <v>222.65</v>
      </c>
      <c r="E56" s="40">
        <v>220.8</v>
      </c>
      <c r="F56" s="40">
        <v>219.75</v>
      </c>
      <c r="G56" s="40">
        <v>217.9</v>
      </c>
      <c r="H56" s="40">
        <v>223.70000000000002</v>
      </c>
      <c r="I56" s="40">
        <v>225.54999999999998</v>
      </c>
      <c r="J56" s="40">
        <v>226.60000000000002</v>
      </c>
      <c r="K56" s="31">
        <v>224.5</v>
      </c>
      <c r="L56" s="31">
        <v>221.6</v>
      </c>
      <c r="M56" s="31">
        <v>5.0921399999999997</v>
      </c>
      <c r="N56" s="1"/>
      <c r="O56" s="1"/>
    </row>
    <row r="57" spans="1:15" ht="12.75" customHeight="1">
      <c r="A57" s="31">
        <v>47</v>
      </c>
      <c r="B57" s="31" t="s">
        <v>316</v>
      </c>
      <c r="C57" s="31">
        <v>1092.6500000000001</v>
      </c>
      <c r="D57" s="40">
        <v>1096.3333333333333</v>
      </c>
      <c r="E57" s="40">
        <v>1086.3166666666666</v>
      </c>
      <c r="F57" s="40">
        <v>1079.9833333333333</v>
      </c>
      <c r="G57" s="40">
        <v>1069.9666666666667</v>
      </c>
      <c r="H57" s="40">
        <v>1102.6666666666665</v>
      </c>
      <c r="I57" s="40">
        <v>1112.6833333333334</v>
      </c>
      <c r="J57" s="40">
        <v>1119.0166666666664</v>
      </c>
      <c r="K57" s="31">
        <v>1106.3499999999999</v>
      </c>
      <c r="L57" s="31">
        <v>1090</v>
      </c>
      <c r="M57" s="31">
        <v>1.08755</v>
      </c>
      <c r="N57" s="1"/>
      <c r="O57" s="1"/>
    </row>
    <row r="58" spans="1:15" ht="12.75" customHeight="1">
      <c r="A58" s="31">
        <v>48</v>
      </c>
      <c r="B58" s="31" t="s">
        <v>64</v>
      </c>
      <c r="C58" s="31">
        <v>18172.5</v>
      </c>
      <c r="D58" s="40">
        <v>18242.5</v>
      </c>
      <c r="E58" s="40">
        <v>18010</v>
      </c>
      <c r="F58" s="40">
        <v>17847.5</v>
      </c>
      <c r="G58" s="40">
        <v>17615</v>
      </c>
      <c r="H58" s="40">
        <v>18405</v>
      </c>
      <c r="I58" s="40">
        <v>18637.5</v>
      </c>
      <c r="J58" s="40">
        <v>18800</v>
      </c>
      <c r="K58" s="31">
        <v>18475</v>
      </c>
      <c r="L58" s="31">
        <v>18080</v>
      </c>
      <c r="M58" s="31">
        <v>1.9808699999999999</v>
      </c>
      <c r="N58" s="1"/>
      <c r="O58" s="1"/>
    </row>
    <row r="59" spans="1:15" ht="12.75" customHeight="1">
      <c r="A59" s="31">
        <v>49</v>
      </c>
      <c r="B59" s="31" t="s">
        <v>246</v>
      </c>
      <c r="C59" s="31">
        <v>5018.7</v>
      </c>
      <c r="D59" s="40">
        <v>5029.5666666666666</v>
      </c>
      <c r="E59" s="40">
        <v>4969.1333333333332</v>
      </c>
      <c r="F59" s="40">
        <v>4919.5666666666666</v>
      </c>
      <c r="G59" s="40">
        <v>4859.1333333333332</v>
      </c>
      <c r="H59" s="40">
        <v>5079.1333333333332</v>
      </c>
      <c r="I59" s="40">
        <v>5139.5666666666657</v>
      </c>
      <c r="J59" s="40">
        <v>5189.1333333333332</v>
      </c>
      <c r="K59" s="31">
        <v>5090</v>
      </c>
      <c r="L59" s="31">
        <v>4980</v>
      </c>
      <c r="M59" s="31">
        <v>0.28775000000000001</v>
      </c>
      <c r="N59" s="1"/>
      <c r="O59" s="1"/>
    </row>
    <row r="60" spans="1:15" ht="12" customHeight="1">
      <c r="A60" s="31">
        <v>50</v>
      </c>
      <c r="B60" s="31" t="s">
        <v>65</v>
      </c>
      <c r="C60" s="31">
        <v>7577.5</v>
      </c>
      <c r="D60" s="40">
        <v>7627.3</v>
      </c>
      <c r="E60" s="40">
        <v>7500.2000000000007</v>
      </c>
      <c r="F60" s="40">
        <v>7422.9000000000005</v>
      </c>
      <c r="G60" s="40">
        <v>7295.8000000000011</v>
      </c>
      <c r="H60" s="40">
        <v>7704.6</v>
      </c>
      <c r="I60" s="40">
        <v>7831.7000000000007</v>
      </c>
      <c r="J60" s="40">
        <v>7909</v>
      </c>
      <c r="K60" s="31">
        <v>7754.4</v>
      </c>
      <c r="L60" s="31">
        <v>7550</v>
      </c>
      <c r="M60" s="31">
        <v>8.0024700000000006</v>
      </c>
      <c r="N60" s="1"/>
      <c r="O60" s="1"/>
    </row>
    <row r="61" spans="1:15" ht="12.75" customHeight="1">
      <c r="A61" s="31">
        <v>51</v>
      </c>
      <c r="B61" s="31" t="s">
        <v>317</v>
      </c>
      <c r="C61" s="31">
        <v>3270.85</v>
      </c>
      <c r="D61" s="40">
        <v>3291.9500000000003</v>
      </c>
      <c r="E61" s="40">
        <v>3243.9000000000005</v>
      </c>
      <c r="F61" s="40">
        <v>3216.9500000000003</v>
      </c>
      <c r="G61" s="40">
        <v>3168.9000000000005</v>
      </c>
      <c r="H61" s="40">
        <v>3318.9000000000005</v>
      </c>
      <c r="I61" s="40">
        <v>3366.9500000000007</v>
      </c>
      <c r="J61" s="40">
        <v>3393.9000000000005</v>
      </c>
      <c r="K61" s="31">
        <v>3340</v>
      </c>
      <c r="L61" s="31">
        <v>3265</v>
      </c>
      <c r="M61" s="31">
        <v>0.77695999999999998</v>
      </c>
      <c r="N61" s="1"/>
      <c r="O61" s="1"/>
    </row>
    <row r="62" spans="1:15" ht="12.75" customHeight="1">
      <c r="A62" s="31">
        <v>52</v>
      </c>
      <c r="B62" s="31" t="s">
        <v>66</v>
      </c>
      <c r="C62" s="31">
        <v>2496.9499999999998</v>
      </c>
      <c r="D62" s="40">
        <v>2486.7999999999997</v>
      </c>
      <c r="E62" s="40">
        <v>2460.8999999999996</v>
      </c>
      <c r="F62" s="40">
        <v>2424.85</v>
      </c>
      <c r="G62" s="40">
        <v>2398.9499999999998</v>
      </c>
      <c r="H62" s="40">
        <v>2522.8499999999995</v>
      </c>
      <c r="I62" s="40">
        <v>2548.75</v>
      </c>
      <c r="J62" s="40">
        <v>2584.7999999999993</v>
      </c>
      <c r="K62" s="31">
        <v>2512.6999999999998</v>
      </c>
      <c r="L62" s="31">
        <v>2450.75</v>
      </c>
      <c r="M62" s="31">
        <v>2.9942000000000002</v>
      </c>
      <c r="N62" s="1"/>
      <c r="O62" s="1"/>
    </row>
    <row r="63" spans="1:15" ht="12.75" customHeight="1">
      <c r="A63" s="31">
        <v>53</v>
      </c>
      <c r="B63" s="31" t="s">
        <v>318</v>
      </c>
      <c r="C63" s="31">
        <v>326.95</v>
      </c>
      <c r="D63" s="40">
        <v>329.09999999999997</v>
      </c>
      <c r="E63" s="40">
        <v>323.34999999999991</v>
      </c>
      <c r="F63" s="40">
        <v>319.74999999999994</v>
      </c>
      <c r="G63" s="40">
        <v>313.99999999999989</v>
      </c>
      <c r="H63" s="40">
        <v>332.69999999999993</v>
      </c>
      <c r="I63" s="40">
        <v>338.45000000000005</v>
      </c>
      <c r="J63" s="40">
        <v>342.04999999999995</v>
      </c>
      <c r="K63" s="31">
        <v>334.85</v>
      </c>
      <c r="L63" s="31">
        <v>325.5</v>
      </c>
      <c r="M63" s="31">
        <v>8.8951399999999996</v>
      </c>
      <c r="N63" s="1"/>
      <c r="O63" s="1"/>
    </row>
    <row r="64" spans="1:15" ht="12.75" customHeight="1">
      <c r="A64" s="31">
        <v>54</v>
      </c>
      <c r="B64" s="31" t="s">
        <v>67</v>
      </c>
      <c r="C64" s="31">
        <v>306.89999999999998</v>
      </c>
      <c r="D64" s="40">
        <v>303.65000000000003</v>
      </c>
      <c r="E64" s="40">
        <v>298.80000000000007</v>
      </c>
      <c r="F64" s="40">
        <v>290.70000000000005</v>
      </c>
      <c r="G64" s="40">
        <v>285.85000000000008</v>
      </c>
      <c r="H64" s="40">
        <v>311.75000000000006</v>
      </c>
      <c r="I64" s="40">
        <v>316.60000000000008</v>
      </c>
      <c r="J64" s="40">
        <v>324.70000000000005</v>
      </c>
      <c r="K64" s="31">
        <v>308.5</v>
      </c>
      <c r="L64" s="31">
        <v>295.55</v>
      </c>
      <c r="M64" s="31">
        <v>132.58081000000001</v>
      </c>
      <c r="N64" s="1"/>
      <c r="O64" s="1"/>
    </row>
    <row r="65" spans="1:15" ht="12.75" customHeight="1">
      <c r="A65" s="31">
        <v>55</v>
      </c>
      <c r="B65" s="31" t="s">
        <v>68</v>
      </c>
      <c r="C65" s="31">
        <v>106.35</v>
      </c>
      <c r="D65" s="40">
        <v>106.08333333333333</v>
      </c>
      <c r="E65" s="40">
        <v>104.96666666666665</v>
      </c>
      <c r="F65" s="40">
        <v>103.58333333333333</v>
      </c>
      <c r="G65" s="40">
        <v>102.46666666666665</v>
      </c>
      <c r="H65" s="40">
        <v>107.46666666666665</v>
      </c>
      <c r="I65" s="40">
        <v>108.58333333333333</v>
      </c>
      <c r="J65" s="40">
        <v>109.96666666666665</v>
      </c>
      <c r="K65" s="31">
        <v>107.2</v>
      </c>
      <c r="L65" s="31">
        <v>104.7</v>
      </c>
      <c r="M65" s="31">
        <v>536.88615000000004</v>
      </c>
      <c r="N65" s="1"/>
      <c r="O65" s="1"/>
    </row>
    <row r="66" spans="1:15" ht="12.75" customHeight="1">
      <c r="A66" s="31">
        <v>56</v>
      </c>
      <c r="B66" s="31" t="s">
        <v>247</v>
      </c>
      <c r="C66" s="31">
        <v>64.95</v>
      </c>
      <c r="D66" s="40">
        <v>64.55</v>
      </c>
      <c r="E66" s="40">
        <v>63.55</v>
      </c>
      <c r="F66" s="40">
        <v>62.15</v>
      </c>
      <c r="G66" s="40">
        <v>61.15</v>
      </c>
      <c r="H66" s="40">
        <v>65.949999999999989</v>
      </c>
      <c r="I66" s="40">
        <v>66.949999999999989</v>
      </c>
      <c r="J66" s="40">
        <v>68.349999999999994</v>
      </c>
      <c r="K66" s="31">
        <v>65.55</v>
      </c>
      <c r="L66" s="31">
        <v>63.15</v>
      </c>
      <c r="M66" s="31">
        <v>189.59425999999999</v>
      </c>
      <c r="N66" s="1"/>
      <c r="O66" s="1"/>
    </row>
    <row r="67" spans="1:15" ht="12.75" customHeight="1">
      <c r="A67" s="31">
        <v>57</v>
      </c>
      <c r="B67" s="31" t="s">
        <v>312</v>
      </c>
      <c r="C67" s="31">
        <v>3133.8</v>
      </c>
      <c r="D67" s="40">
        <v>3145.2666666666664</v>
      </c>
      <c r="E67" s="40">
        <v>3112.0333333333328</v>
      </c>
      <c r="F67" s="40">
        <v>3090.2666666666664</v>
      </c>
      <c r="G67" s="40">
        <v>3057.0333333333328</v>
      </c>
      <c r="H67" s="40">
        <v>3167.0333333333328</v>
      </c>
      <c r="I67" s="40">
        <v>3200.2666666666664</v>
      </c>
      <c r="J67" s="40">
        <v>3222.0333333333328</v>
      </c>
      <c r="K67" s="31">
        <v>3178.5</v>
      </c>
      <c r="L67" s="31">
        <v>3123.5</v>
      </c>
      <c r="M67" s="31">
        <v>0.26619999999999999</v>
      </c>
      <c r="N67" s="1"/>
      <c r="O67" s="1"/>
    </row>
    <row r="68" spans="1:15" ht="12.75" customHeight="1">
      <c r="A68" s="31">
        <v>58</v>
      </c>
      <c r="B68" s="31" t="s">
        <v>69</v>
      </c>
      <c r="C68" s="31">
        <v>2167.6999999999998</v>
      </c>
      <c r="D68" s="40">
        <v>2157.5</v>
      </c>
      <c r="E68" s="40">
        <v>2135.75</v>
      </c>
      <c r="F68" s="40">
        <v>2103.8000000000002</v>
      </c>
      <c r="G68" s="40">
        <v>2082.0500000000002</v>
      </c>
      <c r="H68" s="40">
        <v>2189.4499999999998</v>
      </c>
      <c r="I68" s="40">
        <v>2211.1999999999998</v>
      </c>
      <c r="J68" s="40">
        <v>2243.1499999999996</v>
      </c>
      <c r="K68" s="31">
        <v>2179.25</v>
      </c>
      <c r="L68" s="31">
        <v>2125.5500000000002</v>
      </c>
      <c r="M68" s="31">
        <v>7.00997</v>
      </c>
      <c r="N68" s="1"/>
      <c r="O68" s="1"/>
    </row>
    <row r="69" spans="1:15" ht="12.75" customHeight="1">
      <c r="A69" s="31">
        <v>59</v>
      </c>
      <c r="B69" s="31" t="s">
        <v>320</v>
      </c>
      <c r="C69" s="31">
        <v>4921.3</v>
      </c>
      <c r="D69" s="40">
        <v>4909.6166666666659</v>
      </c>
      <c r="E69" s="40">
        <v>4850.2333333333318</v>
      </c>
      <c r="F69" s="40">
        <v>4779.1666666666661</v>
      </c>
      <c r="G69" s="40">
        <v>4719.7833333333319</v>
      </c>
      <c r="H69" s="40">
        <v>4980.6833333333316</v>
      </c>
      <c r="I69" s="40">
        <v>5040.0666666666648</v>
      </c>
      <c r="J69" s="40">
        <v>5111.1333333333314</v>
      </c>
      <c r="K69" s="31">
        <v>4969</v>
      </c>
      <c r="L69" s="31">
        <v>4838.55</v>
      </c>
      <c r="M69" s="31">
        <v>0.25520999999999999</v>
      </c>
      <c r="N69" s="1"/>
      <c r="O69" s="1"/>
    </row>
    <row r="70" spans="1:15" ht="12.75" customHeight="1">
      <c r="A70" s="31">
        <v>60</v>
      </c>
      <c r="B70" s="31" t="s">
        <v>248</v>
      </c>
      <c r="C70" s="31">
        <v>1105.5999999999999</v>
      </c>
      <c r="D70" s="40">
        <v>1107.2833333333333</v>
      </c>
      <c r="E70" s="40">
        <v>1099.3166666666666</v>
      </c>
      <c r="F70" s="40">
        <v>1093.0333333333333</v>
      </c>
      <c r="G70" s="40">
        <v>1085.0666666666666</v>
      </c>
      <c r="H70" s="40">
        <v>1113.5666666666666</v>
      </c>
      <c r="I70" s="40">
        <v>1121.5333333333333</v>
      </c>
      <c r="J70" s="40">
        <v>1127.8166666666666</v>
      </c>
      <c r="K70" s="31">
        <v>1115.25</v>
      </c>
      <c r="L70" s="31">
        <v>1101</v>
      </c>
      <c r="M70" s="31">
        <v>0.23923</v>
      </c>
      <c r="N70" s="1"/>
      <c r="O70" s="1"/>
    </row>
    <row r="71" spans="1:15" ht="12.75" customHeight="1">
      <c r="A71" s="31">
        <v>61</v>
      </c>
      <c r="B71" s="31" t="s">
        <v>321</v>
      </c>
      <c r="C71" s="31">
        <v>430.1</v>
      </c>
      <c r="D71" s="40">
        <v>431.09999999999997</v>
      </c>
      <c r="E71" s="40">
        <v>425.99999999999994</v>
      </c>
      <c r="F71" s="40">
        <v>421.9</v>
      </c>
      <c r="G71" s="40">
        <v>416.79999999999995</v>
      </c>
      <c r="H71" s="40">
        <v>435.19999999999993</v>
      </c>
      <c r="I71" s="40">
        <v>440.29999999999995</v>
      </c>
      <c r="J71" s="40">
        <v>444.39999999999992</v>
      </c>
      <c r="K71" s="31">
        <v>436.2</v>
      </c>
      <c r="L71" s="31">
        <v>427</v>
      </c>
      <c r="M71" s="31">
        <v>2.0488599999999999</v>
      </c>
      <c r="N71" s="1"/>
      <c r="O71" s="1"/>
    </row>
    <row r="72" spans="1:15" ht="12.75" customHeight="1">
      <c r="A72" s="31">
        <v>62</v>
      </c>
      <c r="B72" s="31" t="s">
        <v>71</v>
      </c>
      <c r="C72" s="31">
        <v>220.8</v>
      </c>
      <c r="D72" s="40">
        <v>219.15</v>
      </c>
      <c r="E72" s="40">
        <v>214.10000000000002</v>
      </c>
      <c r="F72" s="40">
        <v>207.4</v>
      </c>
      <c r="G72" s="40">
        <v>202.35000000000002</v>
      </c>
      <c r="H72" s="40">
        <v>225.85000000000002</v>
      </c>
      <c r="I72" s="40">
        <v>230.90000000000003</v>
      </c>
      <c r="J72" s="40">
        <v>237.60000000000002</v>
      </c>
      <c r="K72" s="31">
        <v>224.2</v>
      </c>
      <c r="L72" s="31">
        <v>212.45</v>
      </c>
      <c r="M72" s="31">
        <v>172.52199999999999</v>
      </c>
      <c r="N72" s="1"/>
      <c r="O72" s="1"/>
    </row>
    <row r="73" spans="1:15" ht="12.75" customHeight="1">
      <c r="A73" s="31">
        <v>63</v>
      </c>
      <c r="B73" s="31" t="s">
        <v>313</v>
      </c>
      <c r="C73" s="31">
        <v>1665.6</v>
      </c>
      <c r="D73" s="40">
        <v>1645.9666666666665</v>
      </c>
      <c r="E73" s="40">
        <v>1614.7333333333329</v>
      </c>
      <c r="F73" s="40">
        <v>1563.8666666666663</v>
      </c>
      <c r="G73" s="40">
        <v>1532.6333333333328</v>
      </c>
      <c r="H73" s="40">
        <v>1696.833333333333</v>
      </c>
      <c r="I73" s="40">
        <v>1728.0666666666666</v>
      </c>
      <c r="J73" s="40">
        <v>1778.9333333333332</v>
      </c>
      <c r="K73" s="31">
        <v>1677.2</v>
      </c>
      <c r="L73" s="31">
        <v>1595.1</v>
      </c>
      <c r="M73" s="31">
        <v>4.4481700000000002</v>
      </c>
      <c r="N73" s="1"/>
      <c r="O73" s="1"/>
    </row>
    <row r="74" spans="1:15" ht="12.75" customHeight="1">
      <c r="A74" s="31">
        <v>64</v>
      </c>
      <c r="B74" s="31" t="s">
        <v>72</v>
      </c>
      <c r="C74" s="31">
        <v>774.95</v>
      </c>
      <c r="D74" s="40">
        <v>768.35</v>
      </c>
      <c r="E74" s="40">
        <v>758.65000000000009</v>
      </c>
      <c r="F74" s="40">
        <v>742.35</v>
      </c>
      <c r="G74" s="40">
        <v>732.65000000000009</v>
      </c>
      <c r="H74" s="40">
        <v>784.65000000000009</v>
      </c>
      <c r="I74" s="40">
        <v>794.35000000000014</v>
      </c>
      <c r="J74" s="40">
        <v>810.65000000000009</v>
      </c>
      <c r="K74" s="31">
        <v>778.05</v>
      </c>
      <c r="L74" s="31">
        <v>752.05</v>
      </c>
      <c r="M74" s="31">
        <v>9.2604000000000006</v>
      </c>
      <c r="N74" s="1"/>
      <c r="O74" s="1"/>
    </row>
    <row r="75" spans="1:15" ht="12.75" customHeight="1">
      <c r="A75" s="31">
        <v>65</v>
      </c>
      <c r="B75" s="31" t="s">
        <v>73</v>
      </c>
      <c r="C75" s="31">
        <v>834.05</v>
      </c>
      <c r="D75" s="40">
        <v>828.65</v>
      </c>
      <c r="E75" s="40">
        <v>820.05</v>
      </c>
      <c r="F75" s="40">
        <v>806.05</v>
      </c>
      <c r="G75" s="40">
        <v>797.44999999999993</v>
      </c>
      <c r="H75" s="40">
        <v>842.65</v>
      </c>
      <c r="I75" s="40">
        <v>851.25000000000011</v>
      </c>
      <c r="J75" s="40">
        <v>865.25</v>
      </c>
      <c r="K75" s="31">
        <v>837.25</v>
      </c>
      <c r="L75" s="31">
        <v>814.65</v>
      </c>
      <c r="M75" s="31">
        <v>29.858969999999999</v>
      </c>
      <c r="N75" s="1"/>
      <c r="O75" s="1"/>
    </row>
    <row r="76" spans="1:15" ht="12.75" customHeight="1">
      <c r="A76" s="31">
        <v>66</v>
      </c>
      <c r="B76" s="31" t="s">
        <v>322</v>
      </c>
      <c r="C76" s="31">
        <v>10266.75</v>
      </c>
      <c r="D76" s="40">
        <v>10262.266666666666</v>
      </c>
      <c r="E76" s="40">
        <v>10194.533333333333</v>
      </c>
      <c r="F76" s="40">
        <v>10122.316666666666</v>
      </c>
      <c r="G76" s="40">
        <v>10054.583333333332</v>
      </c>
      <c r="H76" s="40">
        <v>10334.483333333334</v>
      </c>
      <c r="I76" s="40">
        <v>10402.216666666667</v>
      </c>
      <c r="J76" s="40">
        <v>10474.433333333334</v>
      </c>
      <c r="K76" s="31">
        <v>10330</v>
      </c>
      <c r="L76" s="31">
        <v>10190.049999999999</v>
      </c>
      <c r="M76" s="31">
        <v>1.652E-2</v>
      </c>
      <c r="N76" s="1"/>
      <c r="O76" s="1"/>
    </row>
    <row r="77" spans="1:15" ht="12.75" customHeight="1">
      <c r="A77" s="31">
        <v>67</v>
      </c>
      <c r="B77" s="31" t="s">
        <v>75</v>
      </c>
      <c r="C77" s="31">
        <v>713.2</v>
      </c>
      <c r="D77" s="40">
        <v>711.6</v>
      </c>
      <c r="E77" s="40">
        <v>706.75</v>
      </c>
      <c r="F77" s="40">
        <v>700.3</v>
      </c>
      <c r="G77" s="40">
        <v>695.44999999999993</v>
      </c>
      <c r="H77" s="40">
        <v>718.05000000000007</v>
      </c>
      <c r="I77" s="40">
        <v>722.9000000000002</v>
      </c>
      <c r="J77" s="40">
        <v>729.35000000000014</v>
      </c>
      <c r="K77" s="31">
        <v>716.45</v>
      </c>
      <c r="L77" s="31">
        <v>705.15</v>
      </c>
      <c r="M77" s="31">
        <v>52.781309999999998</v>
      </c>
      <c r="N77" s="1"/>
      <c r="O77" s="1"/>
    </row>
    <row r="78" spans="1:15" ht="12.75" customHeight="1">
      <c r="A78" s="31">
        <v>68</v>
      </c>
      <c r="B78" s="31" t="s">
        <v>76</v>
      </c>
      <c r="C78" s="31">
        <v>72.099999999999994</v>
      </c>
      <c r="D78" s="40">
        <v>72.733333333333334</v>
      </c>
      <c r="E78" s="40">
        <v>70.966666666666669</v>
      </c>
      <c r="F78" s="40">
        <v>69.833333333333329</v>
      </c>
      <c r="G78" s="40">
        <v>68.066666666666663</v>
      </c>
      <c r="H78" s="40">
        <v>73.866666666666674</v>
      </c>
      <c r="I78" s="40">
        <v>75.633333333333354</v>
      </c>
      <c r="J78" s="40">
        <v>76.76666666666668</v>
      </c>
      <c r="K78" s="31">
        <v>74.5</v>
      </c>
      <c r="L78" s="31">
        <v>71.599999999999994</v>
      </c>
      <c r="M78" s="31">
        <v>603.35360000000003</v>
      </c>
      <c r="N78" s="1"/>
      <c r="O78" s="1"/>
    </row>
    <row r="79" spans="1:15" ht="12.75" customHeight="1">
      <c r="A79" s="31">
        <v>69</v>
      </c>
      <c r="B79" s="31" t="s">
        <v>77</v>
      </c>
      <c r="C79" s="31">
        <v>347</v>
      </c>
      <c r="D79" s="40">
        <v>348.40000000000003</v>
      </c>
      <c r="E79" s="40">
        <v>344.40000000000009</v>
      </c>
      <c r="F79" s="40">
        <v>341.80000000000007</v>
      </c>
      <c r="G79" s="40">
        <v>337.80000000000013</v>
      </c>
      <c r="H79" s="40">
        <v>351.00000000000006</v>
      </c>
      <c r="I79" s="40">
        <v>354.99999999999994</v>
      </c>
      <c r="J79" s="40">
        <v>357.6</v>
      </c>
      <c r="K79" s="31">
        <v>352.4</v>
      </c>
      <c r="L79" s="31">
        <v>345.8</v>
      </c>
      <c r="M79" s="31">
        <v>10.79524</v>
      </c>
      <c r="N79" s="1"/>
      <c r="O79" s="1"/>
    </row>
    <row r="80" spans="1:15" ht="12.75" customHeight="1">
      <c r="A80" s="31">
        <v>70</v>
      </c>
      <c r="B80" s="31" t="s">
        <v>323</v>
      </c>
      <c r="C80" s="31">
        <v>1610.4</v>
      </c>
      <c r="D80" s="40">
        <v>1604.2</v>
      </c>
      <c r="E80" s="40">
        <v>1558.4</v>
      </c>
      <c r="F80" s="40">
        <v>1506.4</v>
      </c>
      <c r="G80" s="40">
        <v>1460.6000000000001</v>
      </c>
      <c r="H80" s="40">
        <v>1656.2</v>
      </c>
      <c r="I80" s="40">
        <v>1701.9999999999998</v>
      </c>
      <c r="J80" s="40">
        <v>1754</v>
      </c>
      <c r="K80" s="31">
        <v>1650</v>
      </c>
      <c r="L80" s="31">
        <v>1552.2</v>
      </c>
      <c r="M80" s="31">
        <v>2.3232400000000002</v>
      </c>
      <c r="N80" s="1"/>
      <c r="O80" s="1"/>
    </row>
    <row r="81" spans="1:15" ht="12.75" customHeight="1">
      <c r="A81" s="31">
        <v>71</v>
      </c>
      <c r="B81" s="31" t="s">
        <v>325</v>
      </c>
      <c r="C81" s="31">
        <v>7046.05</v>
      </c>
      <c r="D81" s="40">
        <v>7103.6833333333334</v>
      </c>
      <c r="E81" s="40">
        <v>6932.3666666666668</v>
      </c>
      <c r="F81" s="40">
        <v>6818.6833333333334</v>
      </c>
      <c r="G81" s="40">
        <v>6647.3666666666668</v>
      </c>
      <c r="H81" s="40">
        <v>7217.3666666666668</v>
      </c>
      <c r="I81" s="40">
        <v>7388.6833333333343</v>
      </c>
      <c r="J81" s="40">
        <v>7502.3666666666668</v>
      </c>
      <c r="K81" s="31">
        <v>7275</v>
      </c>
      <c r="L81" s="31">
        <v>6990</v>
      </c>
      <c r="M81" s="31">
        <v>0.30237000000000003</v>
      </c>
      <c r="N81" s="1"/>
      <c r="O81" s="1"/>
    </row>
    <row r="82" spans="1:15" ht="12.75" customHeight="1">
      <c r="A82" s="31">
        <v>72</v>
      </c>
      <c r="B82" s="31" t="s">
        <v>326</v>
      </c>
      <c r="C82" s="31">
        <v>1050.45</v>
      </c>
      <c r="D82" s="40">
        <v>1053.0166666666667</v>
      </c>
      <c r="E82" s="40">
        <v>1032.4833333333333</v>
      </c>
      <c r="F82" s="40">
        <v>1014.5166666666667</v>
      </c>
      <c r="G82" s="40">
        <v>993.98333333333335</v>
      </c>
      <c r="H82" s="40">
        <v>1070.9833333333333</v>
      </c>
      <c r="I82" s="40">
        <v>1091.5166666666667</v>
      </c>
      <c r="J82" s="40">
        <v>1109.4833333333333</v>
      </c>
      <c r="K82" s="31">
        <v>1073.55</v>
      </c>
      <c r="L82" s="31">
        <v>1035.05</v>
      </c>
      <c r="M82" s="31">
        <v>2.0072999999999999</v>
      </c>
      <c r="N82" s="1"/>
      <c r="O82" s="1"/>
    </row>
    <row r="83" spans="1:15" ht="12.75" customHeight="1">
      <c r="A83" s="31">
        <v>73</v>
      </c>
      <c r="B83" s="31" t="s">
        <v>78</v>
      </c>
      <c r="C83" s="31">
        <v>18762</v>
      </c>
      <c r="D83" s="40">
        <v>18640.666666666668</v>
      </c>
      <c r="E83" s="40">
        <v>18392.333333333336</v>
      </c>
      <c r="F83" s="40">
        <v>18022.666666666668</v>
      </c>
      <c r="G83" s="40">
        <v>17774.333333333336</v>
      </c>
      <c r="H83" s="40">
        <v>19010.333333333336</v>
      </c>
      <c r="I83" s="40">
        <v>19258.666666666672</v>
      </c>
      <c r="J83" s="40">
        <v>19628.333333333336</v>
      </c>
      <c r="K83" s="31">
        <v>18889</v>
      </c>
      <c r="L83" s="31">
        <v>18271</v>
      </c>
      <c r="M83" s="31">
        <v>1.07274</v>
      </c>
      <c r="N83" s="1"/>
      <c r="O83" s="1"/>
    </row>
    <row r="84" spans="1:15" ht="12.75" customHeight="1">
      <c r="A84" s="31">
        <v>74</v>
      </c>
      <c r="B84" s="31" t="s">
        <v>80</v>
      </c>
      <c r="C84" s="31">
        <v>430.5</v>
      </c>
      <c r="D84" s="40">
        <v>430.08333333333331</v>
      </c>
      <c r="E84" s="40">
        <v>427.41666666666663</v>
      </c>
      <c r="F84" s="40">
        <v>424.33333333333331</v>
      </c>
      <c r="G84" s="40">
        <v>421.66666666666663</v>
      </c>
      <c r="H84" s="40">
        <v>433.16666666666663</v>
      </c>
      <c r="I84" s="40">
        <v>435.83333333333326</v>
      </c>
      <c r="J84" s="40">
        <v>438.91666666666663</v>
      </c>
      <c r="K84" s="31">
        <v>432.75</v>
      </c>
      <c r="L84" s="31">
        <v>427</v>
      </c>
      <c r="M84" s="31">
        <v>29.335899999999999</v>
      </c>
      <c r="N84" s="1"/>
      <c r="O84" s="1"/>
    </row>
    <row r="85" spans="1:15" ht="12.75" customHeight="1">
      <c r="A85" s="31">
        <v>75</v>
      </c>
      <c r="B85" s="31" t="s">
        <v>327</v>
      </c>
      <c r="C85" s="31">
        <v>494.1</v>
      </c>
      <c r="D85" s="40">
        <v>497.70000000000005</v>
      </c>
      <c r="E85" s="40">
        <v>483.60000000000008</v>
      </c>
      <c r="F85" s="40">
        <v>473.1</v>
      </c>
      <c r="G85" s="40">
        <v>459.00000000000006</v>
      </c>
      <c r="H85" s="40">
        <v>508.2000000000001</v>
      </c>
      <c r="I85" s="40">
        <v>522.29999999999995</v>
      </c>
      <c r="J85" s="40">
        <v>532.80000000000018</v>
      </c>
      <c r="K85" s="31">
        <v>511.8</v>
      </c>
      <c r="L85" s="31">
        <v>487.2</v>
      </c>
      <c r="M85" s="31">
        <v>4.9790000000000001</v>
      </c>
      <c r="N85" s="1"/>
      <c r="O85" s="1"/>
    </row>
    <row r="86" spans="1:15" ht="12.75" customHeight="1">
      <c r="A86" s="31">
        <v>76</v>
      </c>
      <c r="B86" s="31" t="s">
        <v>81</v>
      </c>
      <c r="C86" s="31">
        <v>3621.6</v>
      </c>
      <c r="D86" s="40">
        <v>3598.5833333333335</v>
      </c>
      <c r="E86" s="40">
        <v>3558.166666666667</v>
      </c>
      <c r="F86" s="40">
        <v>3494.7333333333336</v>
      </c>
      <c r="G86" s="40">
        <v>3454.3166666666671</v>
      </c>
      <c r="H86" s="40">
        <v>3662.0166666666669</v>
      </c>
      <c r="I86" s="40">
        <v>3702.4333333333338</v>
      </c>
      <c r="J86" s="40">
        <v>3765.8666666666668</v>
      </c>
      <c r="K86" s="31">
        <v>3639</v>
      </c>
      <c r="L86" s="31">
        <v>3535.15</v>
      </c>
      <c r="M86" s="31">
        <v>13.99094</v>
      </c>
      <c r="N86" s="1"/>
      <c r="O86" s="1"/>
    </row>
    <row r="87" spans="1:15" ht="12.75" customHeight="1">
      <c r="A87" s="31">
        <v>77</v>
      </c>
      <c r="B87" s="31" t="s">
        <v>314</v>
      </c>
      <c r="C87" s="31">
        <v>1397.35</v>
      </c>
      <c r="D87" s="40">
        <v>1403.45</v>
      </c>
      <c r="E87" s="40">
        <v>1387.9</v>
      </c>
      <c r="F87" s="40">
        <v>1378.45</v>
      </c>
      <c r="G87" s="40">
        <v>1362.9</v>
      </c>
      <c r="H87" s="40">
        <v>1412.9</v>
      </c>
      <c r="I87" s="40">
        <v>1428.4499999999998</v>
      </c>
      <c r="J87" s="40">
        <v>1437.9</v>
      </c>
      <c r="K87" s="31">
        <v>1419</v>
      </c>
      <c r="L87" s="31">
        <v>1394</v>
      </c>
      <c r="M87" s="31">
        <v>3.8050099999999998</v>
      </c>
      <c r="N87" s="1"/>
      <c r="O87" s="1"/>
    </row>
    <row r="88" spans="1:15" ht="12.75" customHeight="1">
      <c r="A88" s="31">
        <v>78</v>
      </c>
      <c r="B88" s="31" t="s">
        <v>324</v>
      </c>
      <c r="C88" s="31">
        <v>434.4</v>
      </c>
      <c r="D88" s="40">
        <v>430.09999999999997</v>
      </c>
      <c r="E88" s="40">
        <v>416.74999999999994</v>
      </c>
      <c r="F88" s="40">
        <v>399.09999999999997</v>
      </c>
      <c r="G88" s="40">
        <v>385.74999999999994</v>
      </c>
      <c r="H88" s="40">
        <v>447.74999999999994</v>
      </c>
      <c r="I88" s="40">
        <v>461.09999999999997</v>
      </c>
      <c r="J88" s="40">
        <v>478.74999999999994</v>
      </c>
      <c r="K88" s="31">
        <v>443.45</v>
      </c>
      <c r="L88" s="31">
        <v>412.45</v>
      </c>
      <c r="M88" s="31">
        <v>58.095480000000002</v>
      </c>
      <c r="N88" s="1"/>
      <c r="O88" s="1"/>
    </row>
    <row r="89" spans="1:15" ht="12.75" customHeight="1">
      <c r="A89" s="31">
        <v>79</v>
      </c>
      <c r="B89" s="31" t="s">
        <v>328</v>
      </c>
      <c r="C89" s="31">
        <v>162.25</v>
      </c>
      <c r="D89" s="40">
        <v>162.23333333333335</v>
      </c>
      <c r="E89" s="40">
        <v>161.16666666666669</v>
      </c>
      <c r="F89" s="40">
        <v>160.08333333333334</v>
      </c>
      <c r="G89" s="40">
        <v>159.01666666666668</v>
      </c>
      <c r="H89" s="40">
        <v>163.31666666666669</v>
      </c>
      <c r="I89" s="40">
        <v>164.38333333333335</v>
      </c>
      <c r="J89" s="40">
        <v>165.4666666666667</v>
      </c>
      <c r="K89" s="31">
        <v>163.30000000000001</v>
      </c>
      <c r="L89" s="31">
        <v>161.15</v>
      </c>
      <c r="M89" s="31">
        <v>9.3134099999999993</v>
      </c>
      <c r="N89" s="1"/>
      <c r="O89" s="1"/>
    </row>
    <row r="90" spans="1:15" ht="12.75" customHeight="1">
      <c r="A90" s="31">
        <v>80</v>
      </c>
      <c r="B90" s="31" t="s">
        <v>82</v>
      </c>
      <c r="C90" s="31">
        <v>498.4</v>
      </c>
      <c r="D90" s="40">
        <v>500.7833333333333</v>
      </c>
      <c r="E90" s="40">
        <v>491.61666666666662</v>
      </c>
      <c r="F90" s="40">
        <v>484.83333333333331</v>
      </c>
      <c r="G90" s="40">
        <v>475.66666666666663</v>
      </c>
      <c r="H90" s="40">
        <v>507.56666666666661</v>
      </c>
      <c r="I90" s="40">
        <v>516.73333333333335</v>
      </c>
      <c r="J90" s="40">
        <v>523.51666666666665</v>
      </c>
      <c r="K90" s="31">
        <v>509.95</v>
      </c>
      <c r="L90" s="31">
        <v>494</v>
      </c>
      <c r="M90" s="31">
        <v>48.414259999999999</v>
      </c>
      <c r="N90" s="1"/>
      <c r="O90" s="1"/>
    </row>
    <row r="91" spans="1:15" ht="12.75" customHeight="1">
      <c r="A91" s="31">
        <v>81</v>
      </c>
      <c r="B91" s="31" t="s">
        <v>346</v>
      </c>
      <c r="C91" s="31">
        <v>2999.9</v>
      </c>
      <c r="D91" s="40">
        <v>3012.9666666666667</v>
      </c>
      <c r="E91" s="40">
        <v>2976.9333333333334</v>
      </c>
      <c r="F91" s="40">
        <v>2953.9666666666667</v>
      </c>
      <c r="G91" s="40">
        <v>2917.9333333333334</v>
      </c>
      <c r="H91" s="40">
        <v>3035.9333333333334</v>
      </c>
      <c r="I91" s="40">
        <v>3071.9666666666672</v>
      </c>
      <c r="J91" s="40">
        <v>3094.9333333333334</v>
      </c>
      <c r="K91" s="31">
        <v>3049</v>
      </c>
      <c r="L91" s="31">
        <v>2990</v>
      </c>
      <c r="M91" s="31">
        <v>1.46993</v>
      </c>
      <c r="N91" s="1"/>
      <c r="O91" s="1"/>
    </row>
    <row r="92" spans="1:15" ht="12.75" customHeight="1">
      <c r="A92" s="31">
        <v>82</v>
      </c>
      <c r="B92" s="31" t="s">
        <v>83</v>
      </c>
      <c r="C92" s="31">
        <v>242.8</v>
      </c>
      <c r="D92" s="40">
        <v>243.79999999999998</v>
      </c>
      <c r="E92" s="40">
        <v>239.99999999999997</v>
      </c>
      <c r="F92" s="40">
        <v>237.2</v>
      </c>
      <c r="G92" s="40">
        <v>233.39999999999998</v>
      </c>
      <c r="H92" s="40">
        <v>246.59999999999997</v>
      </c>
      <c r="I92" s="40">
        <v>250.39999999999998</v>
      </c>
      <c r="J92" s="40">
        <v>253.19999999999996</v>
      </c>
      <c r="K92" s="31">
        <v>247.6</v>
      </c>
      <c r="L92" s="31">
        <v>241</v>
      </c>
      <c r="M92" s="31">
        <v>231.06634</v>
      </c>
      <c r="N92" s="1"/>
      <c r="O92" s="1"/>
    </row>
    <row r="93" spans="1:15" ht="12.75" customHeight="1">
      <c r="A93" s="31">
        <v>83</v>
      </c>
      <c r="B93" s="31" t="s">
        <v>332</v>
      </c>
      <c r="C93" s="31">
        <v>652.45000000000005</v>
      </c>
      <c r="D93" s="40">
        <v>652.75</v>
      </c>
      <c r="E93" s="40">
        <v>646.85</v>
      </c>
      <c r="F93" s="40">
        <v>641.25</v>
      </c>
      <c r="G93" s="40">
        <v>635.35</v>
      </c>
      <c r="H93" s="40">
        <v>658.35</v>
      </c>
      <c r="I93" s="40">
        <v>664.25000000000011</v>
      </c>
      <c r="J93" s="40">
        <v>669.85</v>
      </c>
      <c r="K93" s="31">
        <v>658.65</v>
      </c>
      <c r="L93" s="31">
        <v>647.15</v>
      </c>
      <c r="M93" s="31">
        <v>3.5347300000000001</v>
      </c>
      <c r="N93" s="1"/>
      <c r="O93" s="1"/>
    </row>
    <row r="94" spans="1:15" ht="12.75" customHeight="1">
      <c r="A94" s="31">
        <v>84</v>
      </c>
      <c r="B94" s="31" t="s">
        <v>333</v>
      </c>
      <c r="C94" s="31">
        <v>856.6</v>
      </c>
      <c r="D94" s="40">
        <v>857.06666666666661</v>
      </c>
      <c r="E94" s="40">
        <v>851.58333333333326</v>
      </c>
      <c r="F94" s="40">
        <v>846.56666666666661</v>
      </c>
      <c r="G94" s="40">
        <v>841.08333333333326</v>
      </c>
      <c r="H94" s="40">
        <v>862.08333333333326</v>
      </c>
      <c r="I94" s="40">
        <v>867.56666666666661</v>
      </c>
      <c r="J94" s="40">
        <v>872.58333333333326</v>
      </c>
      <c r="K94" s="31">
        <v>862.55</v>
      </c>
      <c r="L94" s="31">
        <v>852.05</v>
      </c>
      <c r="M94" s="31">
        <v>1.3622099999999999</v>
      </c>
      <c r="N94" s="1"/>
      <c r="O94" s="1"/>
    </row>
    <row r="95" spans="1:15" ht="12.75" customHeight="1">
      <c r="A95" s="31">
        <v>85</v>
      </c>
      <c r="B95" s="31" t="s">
        <v>335</v>
      </c>
      <c r="C95" s="31">
        <v>858.35</v>
      </c>
      <c r="D95" s="40">
        <v>863.6</v>
      </c>
      <c r="E95" s="40">
        <v>837.80000000000007</v>
      </c>
      <c r="F95" s="40">
        <v>817.25</v>
      </c>
      <c r="G95" s="40">
        <v>791.45</v>
      </c>
      <c r="H95" s="40">
        <v>884.15000000000009</v>
      </c>
      <c r="I95" s="40">
        <v>909.95</v>
      </c>
      <c r="J95" s="40">
        <v>930.50000000000011</v>
      </c>
      <c r="K95" s="31">
        <v>889.4</v>
      </c>
      <c r="L95" s="31">
        <v>843.05</v>
      </c>
      <c r="M95" s="31">
        <v>3.0553499999999998</v>
      </c>
      <c r="N95" s="1"/>
      <c r="O95" s="1"/>
    </row>
    <row r="96" spans="1:15" ht="12.75" customHeight="1">
      <c r="A96" s="31">
        <v>86</v>
      </c>
      <c r="B96" s="31" t="s">
        <v>250</v>
      </c>
      <c r="C96" s="31">
        <v>139.55000000000001</v>
      </c>
      <c r="D96" s="40">
        <v>139.31666666666666</v>
      </c>
      <c r="E96" s="40">
        <v>138.03333333333333</v>
      </c>
      <c r="F96" s="40">
        <v>136.51666666666668</v>
      </c>
      <c r="G96" s="40">
        <v>135.23333333333335</v>
      </c>
      <c r="H96" s="40">
        <v>140.83333333333331</v>
      </c>
      <c r="I96" s="40">
        <v>142.11666666666662</v>
      </c>
      <c r="J96" s="40">
        <v>143.6333333333333</v>
      </c>
      <c r="K96" s="31">
        <v>140.6</v>
      </c>
      <c r="L96" s="31">
        <v>137.80000000000001</v>
      </c>
      <c r="M96" s="31">
        <v>7.6985099999999997</v>
      </c>
      <c r="N96" s="1"/>
      <c r="O96" s="1"/>
    </row>
    <row r="97" spans="1:15" ht="12.75" customHeight="1">
      <c r="A97" s="31">
        <v>87</v>
      </c>
      <c r="B97" s="31" t="s">
        <v>329</v>
      </c>
      <c r="C97" s="31">
        <v>384.5</v>
      </c>
      <c r="D97" s="40">
        <v>385.43333333333334</v>
      </c>
      <c r="E97" s="40">
        <v>381.11666666666667</v>
      </c>
      <c r="F97" s="40">
        <v>377.73333333333335</v>
      </c>
      <c r="G97" s="40">
        <v>373.41666666666669</v>
      </c>
      <c r="H97" s="40">
        <v>388.81666666666666</v>
      </c>
      <c r="I97" s="40">
        <v>393.13333333333338</v>
      </c>
      <c r="J97" s="40">
        <v>396.51666666666665</v>
      </c>
      <c r="K97" s="31">
        <v>389.75</v>
      </c>
      <c r="L97" s="31">
        <v>382.05</v>
      </c>
      <c r="M97" s="31">
        <v>1.39066</v>
      </c>
      <c r="N97" s="1"/>
      <c r="O97" s="1"/>
    </row>
    <row r="98" spans="1:15" ht="12.75" customHeight="1">
      <c r="A98" s="31">
        <v>88</v>
      </c>
      <c r="B98" s="31" t="s">
        <v>338</v>
      </c>
      <c r="C98" s="31">
        <v>1453.9</v>
      </c>
      <c r="D98" s="40">
        <v>1452.05</v>
      </c>
      <c r="E98" s="40">
        <v>1434.1</v>
      </c>
      <c r="F98" s="40">
        <v>1414.3</v>
      </c>
      <c r="G98" s="40">
        <v>1396.35</v>
      </c>
      <c r="H98" s="40">
        <v>1471.85</v>
      </c>
      <c r="I98" s="40">
        <v>1489.8000000000002</v>
      </c>
      <c r="J98" s="40">
        <v>1509.6</v>
      </c>
      <c r="K98" s="31">
        <v>1470</v>
      </c>
      <c r="L98" s="31">
        <v>1432.25</v>
      </c>
      <c r="M98" s="31">
        <v>4.0445599999999997</v>
      </c>
      <c r="N98" s="1"/>
      <c r="O98" s="1"/>
    </row>
    <row r="99" spans="1:15" ht="12.75" customHeight="1">
      <c r="A99" s="31">
        <v>89</v>
      </c>
      <c r="B99" s="31" t="s">
        <v>336</v>
      </c>
      <c r="C99" s="31">
        <v>1266.3</v>
      </c>
      <c r="D99" s="40">
        <v>1265.1833333333334</v>
      </c>
      <c r="E99" s="40">
        <v>1255.5666666666668</v>
      </c>
      <c r="F99" s="40">
        <v>1244.8333333333335</v>
      </c>
      <c r="G99" s="40">
        <v>1235.2166666666669</v>
      </c>
      <c r="H99" s="40">
        <v>1275.9166666666667</v>
      </c>
      <c r="I99" s="40">
        <v>1285.5333333333335</v>
      </c>
      <c r="J99" s="40">
        <v>1296.2666666666667</v>
      </c>
      <c r="K99" s="31">
        <v>1274.8</v>
      </c>
      <c r="L99" s="31">
        <v>1254.45</v>
      </c>
      <c r="M99" s="31">
        <v>0.54408000000000001</v>
      </c>
      <c r="N99" s="1"/>
      <c r="O99" s="1"/>
    </row>
    <row r="100" spans="1:15" ht="12.75" customHeight="1">
      <c r="A100" s="31">
        <v>90</v>
      </c>
      <c r="B100" s="31" t="s">
        <v>337</v>
      </c>
      <c r="C100" s="31">
        <v>22.45</v>
      </c>
      <c r="D100" s="40">
        <v>22.433333333333334</v>
      </c>
      <c r="E100" s="40">
        <v>22.066666666666666</v>
      </c>
      <c r="F100" s="40">
        <v>21.683333333333334</v>
      </c>
      <c r="G100" s="40">
        <v>21.316666666666666</v>
      </c>
      <c r="H100" s="40">
        <v>22.816666666666666</v>
      </c>
      <c r="I100" s="40">
        <v>23.183333333333334</v>
      </c>
      <c r="J100" s="40">
        <v>23.566666666666666</v>
      </c>
      <c r="K100" s="31">
        <v>22.8</v>
      </c>
      <c r="L100" s="31">
        <v>22.05</v>
      </c>
      <c r="M100" s="31">
        <v>54.988720000000001</v>
      </c>
      <c r="N100" s="1"/>
      <c r="O100" s="1"/>
    </row>
    <row r="101" spans="1:15" ht="12.75" customHeight="1">
      <c r="A101" s="31">
        <v>91</v>
      </c>
      <c r="B101" s="31" t="s">
        <v>339</v>
      </c>
      <c r="C101" s="31">
        <v>659.6</v>
      </c>
      <c r="D101" s="40">
        <v>664.28333333333342</v>
      </c>
      <c r="E101" s="40">
        <v>646.61666666666679</v>
      </c>
      <c r="F101" s="40">
        <v>633.63333333333333</v>
      </c>
      <c r="G101" s="40">
        <v>615.9666666666667</v>
      </c>
      <c r="H101" s="40">
        <v>677.26666666666688</v>
      </c>
      <c r="I101" s="40">
        <v>694.93333333333362</v>
      </c>
      <c r="J101" s="40">
        <v>707.91666666666697</v>
      </c>
      <c r="K101" s="31">
        <v>681.95</v>
      </c>
      <c r="L101" s="31">
        <v>651.29999999999995</v>
      </c>
      <c r="M101" s="31">
        <v>5.0232400000000004</v>
      </c>
      <c r="N101" s="1"/>
      <c r="O101" s="1"/>
    </row>
    <row r="102" spans="1:15" ht="12.75" customHeight="1">
      <c r="A102" s="31">
        <v>92</v>
      </c>
      <c r="B102" s="31" t="s">
        <v>340</v>
      </c>
      <c r="C102" s="31">
        <v>864.05</v>
      </c>
      <c r="D102" s="40">
        <v>865.9666666666667</v>
      </c>
      <c r="E102" s="40">
        <v>858.18333333333339</v>
      </c>
      <c r="F102" s="40">
        <v>852.31666666666672</v>
      </c>
      <c r="G102" s="40">
        <v>844.53333333333342</v>
      </c>
      <c r="H102" s="40">
        <v>871.83333333333337</v>
      </c>
      <c r="I102" s="40">
        <v>879.61666666666667</v>
      </c>
      <c r="J102" s="40">
        <v>885.48333333333335</v>
      </c>
      <c r="K102" s="31">
        <v>873.75</v>
      </c>
      <c r="L102" s="31">
        <v>860.1</v>
      </c>
      <c r="M102" s="31">
        <v>1.4062399999999999</v>
      </c>
      <c r="N102" s="1"/>
      <c r="O102" s="1"/>
    </row>
    <row r="103" spans="1:15" ht="12.75" customHeight="1">
      <c r="A103" s="31">
        <v>93</v>
      </c>
      <c r="B103" s="31" t="s">
        <v>341</v>
      </c>
      <c r="C103" s="31">
        <v>5416.2</v>
      </c>
      <c r="D103" s="40">
        <v>5470.3666666666659</v>
      </c>
      <c r="E103" s="40">
        <v>5295.7333333333318</v>
      </c>
      <c r="F103" s="40">
        <v>5175.2666666666655</v>
      </c>
      <c r="G103" s="40">
        <v>5000.6333333333314</v>
      </c>
      <c r="H103" s="40">
        <v>5590.8333333333321</v>
      </c>
      <c r="I103" s="40">
        <v>5765.4666666666653</v>
      </c>
      <c r="J103" s="40">
        <v>5885.9333333333325</v>
      </c>
      <c r="K103" s="31">
        <v>5645</v>
      </c>
      <c r="L103" s="31">
        <v>5349.9</v>
      </c>
      <c r="M103" s="31">
        <v>7.1290000000000006E-2</v>
      </c>
      <c r="N103" s="1"/>
      <c r="O103" s="1"/>
    </row>
    <row r="104" spans="1:15" ht="12.75" customHeight="1">
      <c r="A104" s="31">
        <v>94</v>
      </c>
      <c r="B104" s="31" t="s">
        <v>249</v>
      </c>
      <c r="C104" s="31">
        <v>91.3</v>
      </c>
      <c r="D104" s="40">
        <v>91.7</v>
      </c>
      <c r="E104" s="40">
        <v>90.75</v>
      </c>
      <c r="F104" s="40">
        <v>90.2</v>
      </c>
      <c r="G104" s="40">
        <v>89.25</v>
      </c>
      <c r="H104" s="40">
        <v>92.25</v>
      </c>
      <c r="I104" s="40">
        <v>93.200000000000017</v>
      </c>
      <c r="J104" s="40">
        <v>93.75</v>
      </c>
      <c r="K104" s="31">
        <v>92.65</v>
      </c>
      <c r="L104" s="31">
        <v>91.15</v>
      </c>
      <c r="M104" s="31">
        <v>24.3964</v>
      </c>
      <c r="N104" s="1"/>
      <c r="O104" s="1"/>
    </row>
    <row r="105" spans="1:15" ht="12.75" customHeight="1">
      <c r="A105" s="31">
        <v>95</v>
      </c>
      <c r="B105" s="31" t="s">
        <v>334</v>
      </c>
      <c r="C105" s="31">
        <v>497.95</v>
      </c>
      <c r="D105" s="40">
        <v>503.4666666666667</v>
      </c>
      <c r="E105" s="40">
        <v>489.98333333333335</v>
      </c>
      <c r="F105" s="40">
        <v>482.01666666666665</v>
      </c>
      <c r="G105" s="40">
        <v>468.5333333333333</v>
      </c>
      <c r="H105" s="40">
        <v>511.43333333333339</v>
      </c>
      <c r="I105" s="40">
        <v>524.91666666666674</v>
      </c>
      <c r="J105" s="40">
        <v>532.88333333333344</v>
      </c>
      <c r="K105" s="31">
        <v>516.95000000000005</v>
      </c>
      <c r="L105" s="31">
        <v>495.5</v>
      </c>
      <c r="M105" s="31">
        <v>0.46103</v>
      </c>
      <c r="N105" s="1"/>
      <c r="O105" s="1"/>
    </row>
    <row r="106" spans="1:15" ht="12.75" customHeight="1">
      <c r="A106" s="31">
        <v>96</v>
      </c>
      <c r="B106" s="31" t="s">
        <v>859</v>
      </c>
      <c r="C106" s="31">
        <v>157</v>
      </c>
      <c r="D106" s="40">
        <v>158.96666666666667</v>
      </c>
      <c r="E106" s="40">
        <v>153.03333333333333</v>
      </c>
      <c r="F106" s="40">
        <v>149.06666666666666</v>
      </c>
      <c r="G106" s="40">
        <v>143.13333333333333</v>
      </c>
      <c r="H106" s="40">
        <v>162.93333333333334</v>
      </c>
      <c r="I106" s="40">
        <v>168.86666666666667</v>
      </c>
      <c r="J106" s="40">
        <v>172.83333333333334</v>
      </c>
      <c r="K106" s="31">
        <v>164.9</v>
      </c>
      <c r="L106" s="31">
        <v>155</v>
      </c>
      <c r="M106" s="31">
        <v>14.44772</v>
      </c>
      <c r="N106" s="1"/>
      <c r="O106" s="1"/>
    </row>
    <row r="107" spans="1:15" ht="12.75" customHeight="1">
      <c r="A107" s="31">
        <v>97</v>
      </c>
      <c r="B107" s="31" t="s">
        <v>342</v>
      </c>
      <c r="C107" s="31">
        <v>258.95</v>
      </c>
      <c r="D107" s="40">
        <v>259.93333333333334</v>
      </c>
      <c r="E107" s="40">
        <v>253.01666666666665</v>
      </c>
      <c r="F107" s="40">
        <v>247.08333333333331</v>
      </c>
      <c r="G107" s="40">
        <v>240.16666666666663</v>
      </c>
      <c r="H107" s="40">
        <v>265.86666666666667</v>
      </c>
      <c r="I107" s="40">
        <v>272.7833333333333</v>
      </c>
      <c r="J107" s="40">
        <v>278.7166666666667</v>
      </c>
      <c r="K107" s="31">
        <v>266.85000000000002</v>
      </c>
      <c r="L107" s="31">
        <v>254</v>
      </c>
      <c r="M107" s="31">
        <v>6.55572</v>
      </c>
      <c r="N107" s="1"/>
      <c r="O107" s="1"/>
    </row>
    <row r="108" spans="1:15" ht="12.75" customHeight="1">
      <c r="A108" s="31">
        <v>98</v>
      </c>
      <c r="B108" s="31" t="s">
        <v>343</v>
      </c>
      <c r="C108" s="31">
        <v>356.85</v>
      </c>
      <c r="D108" s="40">
        <v>359.61666666666673</v>
      </c>
      <c r="E108" s="40">
        <v>352.43333333333345</v>
      </c>
      <c r="F108" s="40">
        <v>348.01666666666671</v>
      </c>
      <c r="G108" s="40">
        <v>340.83333333333343</v>
      </c>
      <c r="H108" s="40">
        <v>364.03333333333347</v>
      </c>
      <c r="I108" s="40">
        <v>371.21666666666675</v>
      </c>
      <c r="J108" s="40">
        <v>375.6333333333335</v>
      </c>
      <c r="K108" s="31">
        <v>366.8</v>
      </c>
      <c r="L108" s="31">
        <v>355.2</v>
      </c>
      <c r="M108" s="31">
        <v>12.396470000000001</v>
      </c>
      <c r="N108" s="1"/>
      <c r="O108" s="1"/>
    </row>
    <row r="109" spans="1:15" ht="12.75" customHeight="1">
      <c r="A109" s="31">
        <v>99</v>
      </c>
      <c r="B109" s="31" t="s">
        <v>84</v>
      </c>
      <c r="C109" s="31">
        <v>640</v>
      </c>
      <c r="D109" s="40">
        <v>642.15</v>
      </c>
      <c r="E109" s="40">
        <v>632.84999999999991</v>
      </c>
      <c r="F109" s="40">
        <v>625.69999999999993</v>
      </c>
      <c r="G109" s="40">
        <v>616.39999999999986</v>
      </c>
      <c r="H109" s="40">
        <v>649.29999999999995</v>
      </c>
      <c r="I109" s="40">
        <v>658.59999999999991</v>
      </c>
      <c r="J109" s="40">
        <v>665.75</v>
      </c>
      <c r="K109" s="31">
        <v>651.45000000000005</v>
      </c>
      <c r="L109" s="31">
        <v>635</v>
      </c>
      <c r="M109" s="31">
        <v>21.483519999999999</v>
      </c>
      <c r="N109" s="1"/>
      <c r="O109" s="1"/>
    </row>
    <row r="110" spans="1:15" ht="12.75" customHeight="1">
      <c r="A110" s="31">
        <v>100</v>
      </c>
      <c r="B110" s="31" t="s">
        <v>344</v>
      </c>
      <c r="C110" s="31">
        <v>700.1</v>
      </c>
      <c r="D110" s="40">
        <v>702.23333333333323</v>
      </c>
      <c r="E110" s="40">
        <v>696.46666666666647</v>
      </c>
      <c r="F110" s="40">
        <v>692.83333333333326</v>
      </c>
      <c r="G110" s="40">
        <v>687.06666666666649</v>
      </c>
      <c r="H110" s="40">
        <v>705.86666666666645</v>
      </c>
      <c r="I110" s="40">
        <v>711.6333333333331</v>
      </c>
      <c r="J110" s="40">
        <v>715.26666666666642</v>
      </c>
      <c r="K110" s="31">
        <v>708</v>
      </c>
      <c r="L110" s="31">
        <v>698.6</v>
      </c>
      <c r="M110" s="31">
        <v>1.6458699999999999</v>
      </c>
      <c r="N110" s="1"/>
      <c r="O110" s="1"/>
    </row>
    <row r="111" spans="1:15" ht="12.75" customHeight="1">
      <c r="A111" s="31">
        <v>101</v>
      </c>
      <c r="B111" s="31" t="s">
        <v>85</v>
      </c>
      <c r="C111" s="31">
        <v>914.15</v>
      </c>
      <c r="D111" s="40">
        <v>916.26666666666677</v>
      </c>
      <c r="E111" s="40">
        <v>907.53333333333353</v>
      </c>
      <c r="F111" s="40">
        <v>900.91666666666674</v>
      </c>
      <c r="G111" s="40">
        <v>892.18333333333351</v>
      </c>
      <c r="H111" s="40">
        <v>922.88333333333355</v>
      </c>
      <c r="I111" s="40">
        <v>931.6166666666669</v>
      </c>
      <c r="J111" s="40">
        <v>938.23333333333358</v>
      </c>
      <c r="K111" s="31">
        <v>925</v>
      </c>
      <c r="L111" s="31">
        <v>909.65</v>
      </c>
      <c r="M111" s="31">
        <v>8.4391099999999994</v>
      </c>
      <c r="N111" s="1"/>
      <c r="O111" s="1"/>
    </row>
    <row r="112" spans="1:15" ht="12.75" customHeight="1">
      <c r="A112" s="31">
        <v>102</v>
      </c>
      <c r="B112" s="31" t="s">
        <v>86</v>
      </c>
      <c r="C112" s="31">
        <v>170.5</v>
      </c>
      <c r="D112" s="40">
        <v>170.83333333333334</v>
      </c>
      <c r="E112" s="40">
        <v>169.26666666666668</v>
      </c>
      <c r="F112" s="40">
        <v>168.03333333333333</v>
      </c>
      <c r="G112" s="40">
        <v>166.46666666666667</v>
      </c>
      <c r="H112" s="40">
        <v>172.06666666666669</v>
      </c>
      <c r="I112" s="40">
        <v>173.63333333333335</v>
      </c>
      <c r="J112" s="40">
        <v>174.8666666666667</v>
      </c>
      <c r="K112" s="31">
        <v>172.4</v>
      </c>
      <c r="L112" s="31">
        <v>169.6</v>
      </c>
      <c r="M112" s="31">
        <v>57.233080000000001</v>
      </c>
      <c r="N112" s="1"/>
      <c r="O112" s="1"/>
    </row>
    <row r="113" spans="1:15" ht="12.75" customHeight="1">
      <c r="A113" s="31">
        <v>103</v>
      </c>
      <c r="B113" s="31" t="s">
        <v>345</v>
      </c>
      <c r="C113" s="31">
        <v>364.15</v>
      </c>
      <c r="D113" s="40">
        <v>365.48333333333335</v>
      </c>
      <c r="E113" s="40">
        <v>361.9666666666667</v>
      </c>
      <c r="F113" s="40">
        <v>359.78333333333336</v>
      </c>
      <c r="G113" s="40">
        <v>356.26666666666671</v>
      </c>
      <c r="H113" s="40">
        <v>367.66666666666669</v>
      </c>
      <c r="I113" s="40">
        <v>371.18333333333334</v>
      </c>
      <c r="J113" s="40">
        <v>373.36666666666667</v>
      </c>
      <c r="K113" s="31">
        <v>369</v>
      </c>
      <c r="L113" s="31">
        <v>363.3</v>
      </c>
      <c r="M113" s="31">
        <v>1.26935</v>
      </c>
      <c r="N113" s="1"/>
      <c r="O113" s="1"/>
    </row>
    <row r="114" spans="1:15" ht="12.75" customHeight="1">
      <c r="A114" s="31">
        <v>104</v>
      </c>
      <c r="B114" s="31" t="s">
        <v>88</v>
      </c>
      <c r="C114" s="31">
        <v>5381.95</v>
      </c>
      <c r="D114" s="40">
        <v>5335.666666666667</v>
      </c>
      <c r="E114" s="40">
        <v>5257.3833333333341</v>
      </c>
      <c r="F114" s="40">
        <v>5132.8166666666675</v>
      </c>
      <c r="G114" s="40">
        <v>5054.5333333333347</v>
      </c>
      <c r="H114" s="40">
        <v>5460.2333333333336</v>
      </c>
      <c r="I114" s="40">
        <v>5538.5166666666664</v>
      </c>
      <c r="J114" s="40">
        <v>5663.083333333333</v>
      </c>
      <c r="K114" s="31">
        <v>5413.95</v>
      </c>
      <c r="L114" s="31">
        <v>5211.1000000000004</v>
      </c>
      <c r="M114" s="31">
        <v>3.7741600000000002</v>
      </c>
      <c r="N114" s="1"/>
      <c r="O114" s="1"/>
    </row>
    <row r="115" spans="1:15" ht="12.75" customHeight="1">
      <c r="A115" s="31">
        <v>105</v>
      </c>
      <c r="B115" s="31" t="s">
        <v>89</v>
      </c>
      <c r="C115" s="31">
        <v>1539.25</v>
      </c>
      <c r="D115" s="40">
        <v>1540.1166666666668</v>
      </c>
      <c r="E115" s="40">
        <v>1529.4333333333336</v>
      </c>
      <c r="F115" s="40">
        <v>1519.6166666666668</v>
      </c>
      <c r="G115" s="40">
        <v>1508.9333333333336</v>
      </c>
      <c r="H115" s="40">
        <v>1549.9333333333336</v>
      </c>
      <c r="I115" s="40">
        <v>1560.616666666667</v>
      </c>
      <c r="J115" s="40">
        <v>1570.4333333333336</v>
      </c>
      <c r="K115" s="31">
        <v>1550.8</v>
      </c>
      <c r="L115" s="31">
        <v>1530.3</v>
      </c>
      <c r="M115" s="31">
        <v>2.4621200000000001</v>
      </c>
      <c r="N115" s="1"/>
      <c r="O115" s="1"/>
    </row>
    <row r="116" spans="1:15" ht="12.75" customHeight="1">
      <c r="A116" s="31">
        <v>106</v>
      </c>
      <c r="B116" s="31" t="s">
        <v>90</v>
      </c>
      <c r="C116" s="31">
        <v>701.45</v>
      </c>
      <c r="D116" s="40">
        <v>699</v>
      </c>
      <c r="E116" s="40">
        <v>687.45</v>
      </c>
      <c r="F116" s="40">
        <v>673.45</v>
      </c>
      <c r="G116" s="40">
        <v>661.90000000000009</v>
      </c>
      <c r="H116" s="40">
        <v>713</v>
      </c>
      <c r="I116" s="40">
        <v>724.55</v>
      </c>
      <c r="J116" s="40">
        <v>738.55</v>
      </c>
      <c r="K116" s="31">
        <v>710.55</v>
      </c>
      <c r="L116" s="31">
        <v>685</v>
      </c>
      <c r="M116" s="31">
        <v>29.993849999999998</v>
      </c>
      <c r="N116" s="1"/>
      <c r="O116" s="1"/>
    </row>
    <row r="117" spans="1:15" ht="12.75" customHeight="1">
      <c r="A117" s="31">
        <v>107</v>
      </c>
      <c r="B117" s="31" t="s">
        <v>91</v>
      </c>
      <c r="C117" s="31">
        <v>791.05</v>
      </c>
      <c r="D117" s="40">
        <v>787.86666666666667</v>
      </c>
      <c r="E117" s="40">
        <v>779.33333333333337</v>
      </c>
      <c r="F117" s="40">
        <v>767.61666666666667</v>
      </c>
      <c r="G117" s="40">
        <v>759.08333333333337</v>
      </c>
      <c r="H117" s="40">
        <v>799.58333333333337</v>
      </c>
      <c r="I117" s="40">
        <v>808.11666666666667</v>
      </c>
      <c r="J117" s="40">
        <v>819.83333333333337</v>
      </c>
      <c r="K117" s="31">
        <v>796.4</v>
      </c>
      <c r="L117" s="31">
        <v>776.15</v>
      </c>
      <c r="M117" s="31">
        <v>5.85222</v>
      </c>
      <c r="N117" s="1"/>
      <c r="O117" s="1"/>
    </row>
    <row r="118" spans="1:15" ht="12.75" customHeight="1">
      <c r="A118" s="31">
        <v>108</v>
      </c>
      <c r="B118" s="31" t="s">
        <v>347</v>
      </c>
      <c r="C118" s="31">
        <v>619.65</v>
      </c>
      <c r="D118" s="40">
        <v>622.1</v>
      </c>
      <c r="E118" s="40">
        <v>610.45000000000005</v>
      </c>
      <c r="F118" s="40">
        <v>601.25</v>
      </c>
      <c r="G118" s="40">
        <v>589.6</v>
      </c>
      <c r="H118" s="40">
        <v>631.30000000000007</v>
      </c>
      <c r="I118" s="40">
        <v>642.94999999999993</v>
      </c>
      <c r="J118" s="40">
        <v>652.15000000000009</v>
      </c>
      <c r="K118" s="31">
        <v>633.75</v>
      </c>
      <c r="L118" s="31">
        <v>612.9</v>
      </c>
      <c r="M118" s="31">
        <v>0.96018000000000003</v>
      </c>
      <c r="N118" s="1"/>
      <c r="O118" s="1"/>
    </row>
    <row r="119" spans="1:15" ht="12.75" customHeight="1">
      <c r="A119" s="31">
        <v>109</v>
      </c>
      <c r="B119" s="31" t="s">
        <v>330</v>
      </c>
      <c r="C119" s="31">
        <v>2953.6</v>
      </c>
      <c r="D119" s="40">
        <v>2961.2166666666667</v>
      </c>
      <c r="E119" s="40">
        <v>2923.7333333333336</v>
      </c>
      <c r="F119" s="40">
        <v>2893.8666666666668</v>
      </c>
      <c r="G119" s="40">
        <v>2856.3833333333337</v>
      </c>
      <c r="H119" s="40">
        <v>2991.0833333333335</v>
      </c>
      <c r="I119" s="40">
        <v>3028.5666666666662</v>
      </c>
      <c r="J119" s="40">
        <v>3058.4333333333334</v>
      </c>
      <c r="K119" s="31">
        <v>2998.7</v>
      </c>
      <c r="L119" s="31">
        <v>2931.35</v>
      </c>
      <c r="M119" s="31">
        <v>0.26451999999999998</v>
      </c>
      <c r="N119" s="1"/>
      <c r="O119" s="1"/>
    </row>
    <row r="120" spans="1:15" ht="12.75" customHeight="1">
      <c r="A120" s="31">
        <v>110</v>
      </c>
      <c r="B120" s="31" t="s">
        <v>251</v>
      </c>
      <c r="C120" s="31">
        <v>461.85</v>
      </c>
      <c r="D120" s="40">
        <v>462.68333333333339</v>
      </c>
      <c r="E120" s="40">
        <v>455.26666666666677</v>
      </c>
      <c r="F120" s="40">
        <v>448.68333333333339</v>
      </c>
      <c r="G120" s="40">
        <v>441.26666666666677</v>
      </c>
      <c r="H120" s="40">
        <v>469.26666666666677</v>
      </c>
      <c r="I120" s="40">
        <v>476.68333333333339</v>
      </c>
      <c r="J120" s="40">
        <v>483.26666666666677</v>
      </c>
      <c r="K120" s="31">
        <v>470.1</v>
      </c>
      <c r="L120" s="31">
        <v>456.1</v>
      </c>
      <c r="M120" s="31">
        <v>24.735520000000001</v>
      </c>
      <c r="N120" s="1"/>
      <c r="O120" s="1"/>
    </row>
    <row r="121" spans="1:15" ht="12.75" customHeight="1">
      <c r="A121" s="31">
        <v>111</v>
      </c>
      <c r="B121" s="31" t="s">
        <v>331</v>
      </c>
      <c r="C121" s="31">
        <v>298.85000000000002</v>
      </c>
      <c r="D121" s="40">
        <v>299.36666666666667</v>
      </c>
      <c r="E121" s="40">
        <v>295.83333333333337</v>
      </c>
      <c r="F121" s="40">
        <v>292.81666666666672</v>
      </c>
      <c r="G121" s="40">
        <v>289.28333333333342</v>
      </c>
      <c r="H121" s="40">
        <v>302.38333333333333</v>
      </c>
      <c r="I121" s="40">
        <v>305.91666666666663</v>
      </c>
      <c r="J121" s="40">
        <v>308.93333333333328</v>
      </c>
      <c r="K121" s="31">
        <v>302.89999999999998</v>
      </c>
      <c r="L121" s="31">
        <v>296.35000000000002</v>
      </c>
      <c r="M121" s="31">
        <v>1.1267799999999999</v>
      </c>
      <c r="N121" s="1"/>
      <c r="O121" s="1"/>
    </row>
    <row r="122" spans="1:15" ht="12.75" customHeight="1">
      <c r="A122" s="31">
        <v>112</v>
      </c>
      <c r="B122" s="31" t="s">
        <v>92</v>
      </c>
      <c r="C122" s="31">
        <v>170.5</v>
      </c>
      <c r="D122" s="40">
        <v>170.91666666666666</v>
      </c>
      <c r="E122" s="40">
        <v>168.23333333333332</v>
      </c>
      <c r="F122" s="40">
        <v>165.96666666666667</v>
      </c>
      <c r="G122" s="40">
        <v>163.28333333333333</v>
      </c>
      <c r="H122" s="40">
        <v>173.18333333333331</v>
      </c>
      <c r="I122" s="40">
        <v>175.86666666666665</v>
      </c>
      <c r="J122" s="40">
        <v>178.1333333333333</v>
      </c>
      <c r="K122" s="31">
        <v>173.6</v>
      </c>
      <c r="L122" s="31">
        <v>168.65</v>
      </c>
      <c r="M122" s="31">
        <v>10.30383</v>
      </c>
      <c r="N122" s="1"/>
      <c r="O122" s="1"/>
    </row>
    <row r="123" spans="1:15" ht="12.75" customHeight="1">
      <c r="A123" s="31">
        <v>113</v>
      </c>
      <c r="B123" s="31" t="s">
        <v>93</v>
      </c>
      <c r="C123" s="31">
        <v>921.95</v>
      </c>
      <c r="D123" s="40">
        <v>918.9666666666667</v>
      </c>
      <c r="E123" s="40">
        <v>912.98333333333335</v>
      </c>
      <c r="F123" s="40">
        <v>904.01666666666665</v>
      </c>
      <c r="G123" s="40">
        <v>898.0333333333333</v>
      </c>
      <c r="H123" s="40">
        <v>927.93333333333339</v>
      </c>
      <c r="I123" s="40">
        <v>933.91666666666674</v>
      </c>
      <c r="J123" s="40">
        <v>942.88333333333344</v>
      </c>
      <c r="K123" s="31">
        <v>924.95</v>
      </c>
      <c r="L123" s="31">
        <v>910</v>
      </c>
      <c r="M123" s="31">
        <v>10.40287</v>
      </c>
      <c r="N123" s="1"/>
      <c r="O123" s="1"/>
    </row>
    <row r="124" spans="1:15" ht="12.75" customHeight="1">
      <c r="A124" s="31">
        <v>114</v>
      </c>
      <c r="B124" s="31" t="s">
        <v>348</v>
      </c>
      <c r="C124" s="31">
        <v>1139.6500000000001</v>
      </c>
      <c r="D124" s="40">
        <v>1149.4166666666667</v>
      </c>
      <c r="E124" s="40">
        <v>1121.4833333333336</v>
      </c>
      <c r="F124" s="40">
        <v>1103.3166666666668</v>
      </c>
      <c r="G124" s="40">
        <v>1075.3833333333337</v>
      </c>
      <c r="H124" s="40">
        <v>1167.5833333333335</v>
      </c>
      <c r="I124" s="40">
        <v>1195.5166666666664</v>
      </c>
      <c r="J124" s="40">
        <v>1213.6833333333334</v>
      </c>
      <c r="K124" s="31">
        <v>1177.3499999999999</v>
      </c>
      <c r="L124" s="31">
        <v>1131.25</v>
      </c>
      <c r="M124" s="31">
        <v>2.65191</v>
      </c>
      <c r="N124" s="1"/>
      <c r="O124" s="1"/>
    </row>
    <row r="125" spans="1:15" ht="12.75" customHeight="1">
      <c r="A125" s="31">
        <v>115</v>
      </c>
      <c r="B125" s="31" t="s">
        <v>94</v>
      </c>
      <c r="C125" s="31">
        <v>603.20000000000005</v>
      </c>
      <c r="D125" s="40">
        <v>604.25</v>
      </c>
      <c r="E125" s="40">
        <v>599.1</v>
      </c>
      <c r="F125" s="40">
        <v>595</v>
      </c>
      <c r="G125" s="40">
        <v>589.85</v>
      </c>
      <c r="H125" s="40">
        <v>608.35</v>
      </c>
      <c r="I125" s="40">
        <v>613.50000000000011</v>
      </c>
      <c r="J125" s="40">
        <v>617.6</v>
      </c>
      <c r="K125" s="31">
        <v>609.4</v>
      </c>
      <c r="L125" s="31">
        <v>600.15</v>
      </c>
      <c r="M125" s="31">
        <v>8.7625600000000006</v>
      </c>
      <c r="N125" s="1"/>
      <c r="O125" s="1"/>
    </row>
    <row r="126" spans="1:15" ht="12.75" customHeight="1">
      <c r="A126" s="31">
        <v>116</v>
      </c>
      <c r="B126" s="31" t="s">
        <v>252</v>
      </c>
      <c r="C126" s="31">
        <v>2132.5500000000002</v>
      </c>
      <c r="D126" s="40">
        <v>2116.8166666666671</v>
      </c>
      <c r="E126" s="40">
        <v>2090.733333333334</v>
      </c>
      <c r="F126" s="40">
        <v>2048.916666666667</v>
      </c>
      <c r="G126" s="40">
        <v>2022.8333333333339</v>
      </c>
      <c r="H126" s="40">
        <v>2158.6333333333341</v>
      </c>
      <c r="I126" s="40">
        <v>2184.7166666666672</v>
      </c>
      <c r="J126" s="40">
        <v>2226.5333333333342</v>
      </c>
      <c r="K126" s="31">
        <v>2142.9</v>
      </c>
      <c r="L126" s="31">
        <v>2075</v>
      </c>
      <c r="M126" s="31">
        <v>2.0531899999999998</v>
      </c>
      <c r="N126" s="1"/>
      <c r="O126" s="1"/>
    </row>
    <row r="127" spans="1:15" ht="12.75" customHeight="1">
      <c r="A127" s="31">
        <v>117</v>
      </c>
      <c r="B127" s="31" t="s">
        <v>353</v>
      </c>
      <c r="C127" s="31">
        <v>597.79999999999995</v>
      </c>
      <c r="D127" s="40">
        <v>598.66666666666663</v>
      </c>
      <c r="E127" s="40">
        <v>593.33333333333326</v>
      </c>
      <c r="F127" s="40">
        <v>588.86666666666667</v>
      </c>
      <c r="G127" s="40">
        <v>583.5333333333333</v>
      </c>
      <c r="H127" s="40">
        <v>603.13333333333321</v>
      </c>
      <c r="I127" s="40">
        <v>608.46666666666647</v>
      </c>
      <c r="J127" s="40">
        <v>612.93333333333317</v>
      </c>
      <c r="K127" s="31">
        <v>604</v>
      </c>
      <c r="L127" s="31">
        <v>594.20000000000005</v>
      </c>
      <c r="M127" s="31">
        <v>3.4345500000000002</v>
      </c>
      <c r="N127" s="1"/>
      <c r="O127" s="1"/>
    </row>
    <row r="128" spans="1:15" ht="12.75" customHeight="1">
      <c r="A128" s="31">
        <v>118</v>
      </c>
      <c r="B128" s="31" t="s">
        <v>349</v>
      </c>
      <c r="C128" s="31">
        <v>102.2</v>
      </c>
      <c r="D128" s="40">
        <v>102.45</v>
      </c>
      <c r="E128" s="40">
        <v>101.30000000000001</v>
      </c>
      <c r="F128" s="40">
        <v>100.4</v>
      </c>
      <c r="G128" s="40">
        <v>99.250000000000014</v>
      </c>
      <c r="H128" s="40">
        <v>103.35000000000001</v>
      </c>
      <c r="I128" s="40">
        <v>104.50000000000001</v>
      </c>
      <c r="J128" s="40">
        <v>105.4</v>
      </c>
      <c r="K128" s="31">
        <v>103.6</v>
      </c>
      <c r="L128" s="31">
        <v>101.55</v>
      </c>
      <c r="M128" s="31">
        <v>25.053550000000001</v>
      </c>
      <c r="N128" s="1"/>
      <c r="O128" s="1"/>
    </row>
    <row r="129" spans="1:15" ht="12.75" customHeight="1">
      <c r="A129" s="31">
        <v>119</v>
      </c>
      <c r="B129" s="31" t="s">
        <v>350</v>
      </c>
      <c r="C129" s="31">
        <v>1041.4000000000001</v>
      </c>
      <c r="D129" s="40">
        <v>1029.1500000000001</v>
      </c>
      <c r="E129" s="40">
        <v>1010.6000000000001</v>
      </c>
      <c r="F129" s="40">
        <v>979.80000000000007</v>
      </c>
      <c r="G129" s="40">
        <v>961.25000000000011</v>
      </c>
      <c r="H129" s="40">
        <v>1059.9500000000003</v>
      </c>
      <c r="I129" s="40">
        <v>1078.5000000000005</v>
      </c>
      <c r="J129" s="40">
        <v>1109.3000000000002</v>
      </c>
      <c r="K129" s="31">
        <v>1047.7</v>
      </c>
      <c r="L129" s="31">
        <v>998.35</v>
      </c>
      <c r="M129" s="31">
        <v>0.55056000000000005</v>
      </c>
      <c r="N129" s="1"/>
      <c r="O129" s="1"/>
    </row>
    <row r="130" spans="1:15" ht="12.75" customHeight="1">
      <c r="A130" s="31">
        <v>120</v>
      </c>
      <c r="B130" s="31" t="s">
        <v>95</v>
      </c>
      <c r="C130" s="31">
        <v>2363.35</v>
      </c>
      <c r="D130" s="40">
        <v>2341.85</v>
      </c>
      <c r="E130" s="40">
        <v>2310.35</v>
      </c>
      <c r="F130" s="40">
        <v>2257.35</v>
      </c>
      <c r="G130" s="40">
        <v>2225.85</v>
      </c>
      <c r="H130" s="40">
        <v>2394.85</v>
      </c>
      <c r="I130" s="40">
        <v>2426.35</v>
      </c>
      <c r="J130" s="40">
        <v>2479.35</v>
      </c>
      <c r="K130" s="31">
        <v>2373.35</v>
      </c>
      <c r="L130" s="31">
        <v>2288.85</v>
      </c>
      <c r="M130" s="31">
        <v>9.4425100000000004</v>
      </c>
      <c r="N130" s="1"/>
      <c r="O130" s="1"/>
    </row>
    <row r="131" spans="1:15" ht="12.75" customHeight="1">
      <c r="A131" s="31">
        <v>121</v>
      </c>
      <c r="B131" s="31" t="s">
        <v>351</v>
      </c>
      <c r="C131" s="31">
        <v>291.10000000000002</v>
      </c>
      <c r="D131" s="40">
        <v>290.7</v>
      </c>
      <c r="E131" s="40">
        <v>285.39999999999998</v>
      </c>
      <c r="F131" s="40">
        <v>279.7</v>
      </c>
      <c r="G131" s="40">
        <v>274.39999999999998</v>
      </c>
      <c r="H131" s="40">
        <v>296.39999999999998</v>
      </c>
      <c r="I131" s="40">
        <v>301.70000000000005</v>
      </c>
      <c r="J131" s="40">
        <v>307.39999999999998</v>
      </c>
      <c r="K131" s="31">
        <v>296</v>
      </c>
      <c r="L131" s="31">
        <v>285</v>
      </c>
      <c r="M131" s="31">
        <v>65.76728</v>
      </c>
      <c r="N131" s="1"/>
      <c r="O131" s="1"/>
    </row>
    <row r="132" spans="1:15" ht="12.75" customHeight="1">
      <c r="A132" s="31">
        <v>122</v>
      </c>
      <c r="B132" s="31" t="s">
        <v>253</v>
      </c>
      <c r="C132" s="31">
        <v>182.1</v>
      </c>
      <c r="D132" s="40">
        <v>183.76666666666665</v>
      </c>
      <c r="E132" s="40">
        <v>178.83333333333331</v>
      </c>
      <c r="F132" s="40">
        <v>175.56666666666666</v>
      </c>
      <c r="G132" s="40">
        <v>170.63333333333333</v>
      </c>
      <c r="H132" s="40">
        <v>187.0333333333333</v>
      </c>
      <c r="I132" s="40">
        <v>191.96666666666664</v>
      </c>
      <c r="J132" s="40">
        <v>195.23333333333329</v>
      </c>
      <c r="K132" s="31">
        <v>188.7</v>
      </c>
      <c r="L132" s="31">
        <v>180.5</v>
      </c>
      <c r="M132" s="31">
        <v>17.43383</v>
      </c>
      <c r="N132" s="1"/>
      <c r="O132" s="1"/>
    </row>
    <row r="133" spans="1:15" ht="12.75" customHeight="1">
      <c r="A133" s="31">
        <v>123</v>
      </c>
      <c r="B133" s="31" t="s">
        <v>352</v>
      </c>
      <c r="C133" s="31">
        <v>774.55</v>
      </c>
      <c r="D133" s="40">
        <v>767.65</v>
      </c>
      <c r="E133" s="40">
        <v>756.9</v>
      </c>
      <c r="F133" s="40">
        <v>739.25</v>
      </c>
      <c r="G133" s="40">
        <v>728.5</v>
      </c>
      <c r="H133" s="40">
        <v>785.3</v>
      </c>
      <c r="I133" s="40">
        <v>796.05</v>
      </c>
      <c r="J133" s="40">
        <v>813.69999999999993</v>
      </c>
      <c r="K133" s="31">
        <v>778.4</v>
      </c>
      <c r="L133" s="31">
        <v>750</v>
      </c>
      <c r="M133" s="31">
        <v>0.63636999999999999</v>
      </c>
      <c r="N133" s="1"/>
      <c r="O133" s="1"/>
    </row>
    <row r="134" spans="1:15" ht="12.75" customHeight="1">
      <c r="A134" s="31">
        <v>124</v>
      </c>
      <c r="B134" s="31" t="s">
        <v>96</v>
      </c>
      <c r="C134" s="31">
        <v>4951.3</v>
      </c>
      <c r="D134" s="40">
        <v>4986.666666666667</v>
      </c>
      <c r="E134" s="40">
        <v>4880.0833333333339</v>
      </c>
      <c r="F134" s="40">
        <v>4808.8666666666668</v>
      </c>
      <c r="G134" s="40">
        <v>4702.2833333333338</v>
      </c>
      <c r="H134" s="40">
        <v>5057.8833333333341</v>
      </c>
      <c r="I134" s="40">
        <v>5164.4666666666681</v>
      </c>
      <c r="J134" s="40">
        <v>5235.6833333333343</v>
      </c>
      <c r="K134" s="31">
        <v>5093.25</v>
      </c>
      <c r="L134" s="31">
        <v>4915.45</v>
      </c>
      <c r="M134" s="31">
        <v>14.410729999999999</v>
      </c>
      <c r="N134" s="1"/>
      <c r="O134" s="1"/>
    </row>
    <row r="135" spans="1:15" ht="12.75" customHeight="1">
      <c r="A135" s="31">
        <v>125</v>
      </c>
      <c r="B135" s="31" t="s">
        <v>254</v>
      </c>
      <c r="C135" s="31">
        <v>5595.25</v>
      </c>
      <c r="D135" s="40">
        <v>5606.9333333333343</v>
      </c>
      <c r="E135" s="40">
        <v>5489.4166666666688</v>
      </c>
      <c r="F135" s="40">
        <v>5383.5833333333348</v>
      </c>
      <c r="G135" s="40">
        <v>5266.0666666666693</v>
      </c>
      <c r="H135" s="40">
        <v>5712.7666666666682</v>
      </c>
      <c r="I135" s="40">
        <v>5830.2833333333347</v>
      </c>
      <c r="J135" s="40">
        <v>5936.1166666666677</v>
      </c>
      <c r="K135" s="31">
        <v>5724.45</v>
      </c>
      <c r="L135" s="31">
        <v>5501.1</v>
      </c>
      <c r="M135" s="31">
        <v>4.7892900000000003</v>
      </c>
      <c r="N135" s="1"/>
      <c r="O135" s="1"/>
    </row>
    <row r="136" spans="1:15" ht="12.75" customHeight="1">
      <c r="A136" s="31">
        <v>126</v>
      </c>
      <c r="B136" s="31" t="s">
        <v>98</v>
      </c>
      <c r="C136" s="31">
        <v>437.4</v>
      </c>
      <c r="D136" s="40">
        <v>437.59999999999997</v>
      </c>
      <c r="E136" s="40">
        <v>432.84999999999991</v>
      </c>
      <c r="F136" s="40">
        <v>428.29999999999995</v>
      </c>
      <c r="G136" s="40">
        <v>423.5499999999999</v>
      </c>
      <c r="H136" s="40">
        <v>442.14999999999992</v>
      </c>
      <c r="I136" s="40">
        <v>446.90000000000003</v>
      </c>
      <c r="J136" s="40">
        <v>451.44999999999993</v>
      </c>
      <c r="K136" s="31">
        <v>442.35</v>
      </c>
      <c r="L136" s="31">
        <v>433.05</v>
      </c>
      <c r="M136" s="31">
        <v>55.581389999999999</v>
      </c>
      <c r="N136" s="1"/>
      <c r="O136" s="1"/>
    </row>
    <row r="137" spans="1:15" ht="12.75" customHeight="1">
      <c r="A137" s="31">
        <v>127</v>
      </c>
      <c r="B137" s="31" t="s">
        <v>245</v>
      </c>
      <c r="C137" s="31">
        <v>4757.1499999999996</v>
      </c>
      <c r="D137" s="40">
        <v>4751.7166666666672</v>
      </c>
      <c r="E137" s="40">
        <v>4729.1333333333341</v>
      </c>
      <c r="F137" s="40">
        <v>4701.1166666666668</v>
      </c>
      <c r="G137" s="40">
        <v>4678.5333333333338</v>
      </c>
      <c r="H137" s="40">
        <v>4779.7333333333345</v>
      </c>
      <c r="I137" s="40">
        <v>4802.3166666666666</v>
      </c>
      <c r="J137" s="40">
        <v>4830.3333333333348</v>
      </c>
      <c r="K137" s="31">
        <v>4774.3</v>
      </c>
      <c r="L137" s="31">
        <v>4723.7</v>
      </c>
      <c r="M137" s="31">
        <v>1.8036300000000001</v>
      </c>
      <c r="N137" s="1"/>
      <c r="O137" s="1"/>
    </row>
    <row r="138" spans="1:15" ht="12.75" customHeight="1">
      <c r="A138" s="31">
        <v>128</v>
      </c>
      <c r="B138" s="31" t="s">
        <v>99</v>
      </c>
      <c r="C138" s="31">
        <v>4792.3500000000004</v>
      </c>
      <c r="D138" s="40">
        <v>4800.8833333333341</v>
      </c>
      <c r="E138" s="40">
        <v>4766.7666666666682</v>
      </c>
      <c r="F138" s="40">
        <v>4741.1833333333343</v>
      </c>
      <c r="G138" s="40">
        <v>4707.0666666666684</v>
      </c>
      <c r="H138" s="40">
        <v>4826.4666666666681</v>
      </c>
      <c r="I138" s="40">
        <v>4860.5833333333348</v>
      </c>
      <c r="J138" s="40">
        <v>4886.1666666666679</v>
      </c>
      <c r="K138" s="31">
        <v>4835</v>
      </c>
      <c r="L138" s="31">
        <v>4775.3</v>
      </c>
      <c r="M138" s="31">
        <v>2.4988700000000001</v>
      </c>
      <c r="N138" s="1"/>
      <c r="O138" s="1"/>
    </row>
    <row r="139" spans="1:15" ht="12.75" customHeight="1">
      <c r="A139" s="31">
        <v>129</v>
      </c>
      <c r="B139" s="31" t="s">
        <v>567</v>
      </c>
      <c r="C139" s="31">
        <v>2379.6</v>
      </c>
      <c r="D139" s="40">
        <v>2379.5333333333333</v>
      </c>
      <c r="E139" s="40">
        <v>2350.0666666666666</v>
      </c>
      <c r="F139" s="40">
        <v>2320.5333333333333</v>
      </c>
      <c r="G139" s="40">
        <v>2291.0666666666666</v>
      </c>
      <c r="H139" s="40">
        <v>2409.0666666666666</v>
      </c>
      <c r="I139" s="40">
        <v>2438.5333333333328</v>
      </c>
      <c r="J139" s="40">
        <v>2468.0666666666666</v>
      </c>
      <c r="K139" s="31">
        <v>2409</v>
      </c>
      <c r="L139" s="31">
        <v>2350</v>
      </c>
      <c r="M139" s="31">
        <v>0.60084000000000004</v>
      </c>
      <c r="N139" s="1"/>
      <c r="O139" s="1"/>
    </row>
    <row r="140" spans="1:15" ht="12.75" customHeight="1">
      <c r="A140" s="31">
        <v>130</v>
      </c>
      <c r="B140" s="31" t="s">
        <v>357</v>
      </c>
      <c r="C140" s="31">
        <v>83.25</v>
      </c>
      <c r="D140" s="40">
        <v>83.166666666666671</v>
      </c>
      <c r="E140" s="40">
        <v>81.88333333333334</v>
      </c>
      <c r="F140" s="40">
        <v>80.516666666666666</v>
      </c>
      <c r="G140" s="40">
        <v>79.233333333333334</v>
      </c>
      <c r="H140" s="40">
        <v>84.533333333333346</v>
      </c>
      <c r="I140" s="40">
        <v>85.816666666666677</v>
      </c>
      <c r="J140" s="40">
        <v>87.183333333333351</v>
      </c>
      <c r="K140" s="31">
        <v>84.45</v>
      </c>
      <c r="L140" s="31">
        <v>81.8</v>
      </c>
      <c r="M140" s="31">
        <v>28.610119999999998</v>
      </c>
      <c r="N140" s="1"/>
      <c r="O140" s="1"/>
    </row>
    <row r="141" spans="1:15" ht="12.75" customHeight="1">
      <c r="A141" s="31">
        <v>131</v>
      </c>
      <c r="B141" s="31" t="s">
        <v>100</v>
      </c>
      <c r="C141" s="31">
        <v>2724.25</v>
      </c>
      <c r="D141" s="40">
        <v>2722.8333333333335</v>
      </c>
      <c r="E141" s="40">
        <v>2702.1166666666668</v>
      </c>
      <c r="F141" s="40">
        <v>2679.9833333333331</v>
      </c>
      <c r="G141" s="40">
        <v>2659.2666666666664</v>
      </c>
      <c r="H141" s="40">
        <v>2744.9666666666672</v>
      </c>
      <c r="I141" s="40">
        <v>2765.6833333333334</v>
      </c>
      <c r="J141" s="40">
        <v>2787.8166666666675</v>
      </c>
      <c r="K141" s="31">
        <v>2743.55</v>
      </c>
      <c r="L141" s="31">
        <v>2700.7</v>
      </c>
      <c r="M141" s="31">
        <v>7.2639199999999997</v>
      </c>
      <c r="N141" s="1"/>
      <c r="O141" s="1"/>
    </row>
    <row r="142" spans="1:15" ht="12.75" customHeight="1">
      <c r="A142" s="31">
        <v>132</v>
      </c>
      <c r="B142" s="31" t="s">
        <v>354</v>
      </c>
      <c r="C142" s="31">
        <v>503.3</v>
      </c>
      <c r="D142" s="40">
        <v>492.36666666666662</v>
      </c>
      <c r="E142" s="40">
        <v>474.93333333333322</v>
      </c>
      <c r="F142" s="40">
        <v>446.56666666666661</v>
      </c>
      <c r="G142" s="40">
        <v>429.13333333333321</v>
      </c>
      <c r="H142" s="40">
        <v>520.73333333333323</v>
      </c>
      <c r="I142" s="40">
        <v>538.16666666666663</v>
      </c>
      <c r="J142" s="40">
        <v>566.5333333333333</v>
      </c>
      <c r="K142" s="31">
        <v>509.8</v>
      </c>
      <c r="L142" s="31">
        <v>464</v>
      </c>
      <c r="M142" s="31">
        <v>13.8286</v>
      </c>
      <c r="N142" s="1"/>
      <c r="O142" s="1"/>
    </row>
    <row r="143" spans="1:15" ht="12.75" customHeight="1">
      <c r="A143" s="31">
        <v>133</v>
      </c>
      <c r="B143" s="31" t="s">
        <v>355</v>
      </c>
      <c r="C143" s="31">
        <v>152.80000000000001</v>
      </c>
      <c r="D143" s="40">
        <v>152.79999999999998</v>
      </c>
      <c r="E143" s="40">
        <v>150.59999999999997</v>
      </c>
      <c r="F143" s="40">
        <v>148.39999999999998</v>
      </c>
      <c r="G143" s="40">
        <v>146.19999999999996</v>
      </c>
      <c r="H143" s="40">
        <v>154.99999999999997</v>
      </c>
      <c r="I143" s="40">
        <v>157.19999999999996</v>
      </c>
      <c r="J143" s="40">
        <v>159.39999999999998</v>
      </c>
      <c r="K143" s="31">
        <v>155</v>
      </c>
      <c r="L143" s="31">
        <v>150.6</v>
      </c>
      <c r="M143" s="31">
        <v>13.17916</v>
      </c>
      <c r="N143" s="1"/>
      <c r="O143" s="1"/>
    </row>
    <row r="144" spans="1:15" ht="12.75" customHeight="1">
      <c r="A144" s="31">
        <v>134</v>
      </c>
      <c r="B144" s="31" t="s">
        <v>358</v>
      </c>
      <c r="C144" s="31">
        <v>219.4</v>
      </c>
      <c r="D144" s="40">
        <v>219.88333333333333</v>
      </c>
      <c r="E144" s="40">
        <v>211.76666666666665</v>
      </c>
      <c r="F144" s="40">
        <v>204.13333333333333</v>
      </c>
      <c r="G144" s="40">
        <v>196.01666666666665</v>
      </c>
      <c r="H144" s="40">
        <v>227.51666666666665</v>
      </c>
      <c r="I144" s="40">
        <v>235.63333333333333</v>
      </c>
      <c r="J144" s="40">
        <v>243.26666666666665</v>
      </c>
      <c r="K144" s="31">
        <v>228</v>
      </c>
      <c r="L144" s="31">
        <v>212.25</v>
      </c>
      <c r="M144" s="31">
        <v>40.449979999999996</v>
      </c>
      <c r="N144" s="1"/>
      <c r="O144" s="1"/>
    </row>
    <row r="145" spans="1:15" ht="12.75" customHeight="1">
      <c r="A145" s="31">
        <v>135</v>
      </c>
      <c r="B145" s="31" t="s">
        <v>255</v>
      </c>
      <c r="C145" s="31">
        <v>569.95000000000005</v>
      </c>
      <c r="D145" s="40">
        <v>567.9666666666667</v>
      </c>
      <c r="E145" s="40">
        <v>557.43333333333339</v>
      </c>
      <c r="F145" s="40">
        <v>544.91666666666674</v>
      </c>
      <c r="G145" s="40">
        <v>534.38333333333344</v>
      </c>
      <c r="H145" s="40">
        <v>580.48333333333335</v>
      </c>
      <c r="I145" s="40">
        <v>591.01666666666665</v>
      </c>
      <c r="J145" s="40">
        <v>603.5333333333333</v>
      </c>
      <c r="K145" s="31">
        <v>578.5</v>
      </c>
      <c r="L145" s="31">
        <v>555.45000000000005</v>
      </c>
      <c r="M145" s="31">
        <v>8.2493200000000009</v>
      </c>
      <c r="N145" s="1"/>
      <c r="O145" s="1"/>
    </row>
    <row r="146" spans="1:15" ht="12.75" customHeight="1">
      <c r="A146" s="31">
        <v>136</v>
      </c>
      <c r="B146" s="31" t="s">
        <v>256</v>
      </c>
      <c r="C146" s="31">
        <v>1854.05</v>
      </c>
      <c r="D146" s="40">
        <v>1865.2333333333336</v>
      </c>
      <c r="E146" s="40">
        <v>1835.4666666666672</v>
      </c>
      <c r="F146" s="40">
        <v>1816.8833333333337</v>
      </c>
      <c r="G146" s="40">
        <v>1787.1166666666672</v>
      </c>
      <c r="H146" s="40">
        <v>1883.8166666666671</v>
      </c>
      <c r="I146" s="40">
        <v>1913.5833333333335</v>
      </c>
      <c r="J146" s="40">
        <v>1932.166666666667</v>
      </c>
      <c r="K146" s="31">
        <v>1895</v>
      </c>
      <c r="L146" s="31">
        <v>1846.65</v>
      </c>
      <c r="M146" s="31">
        <v>0.45272000000000001</v>
      </c>
      <c r="N146" s="1"/>
      <c r="O146" s="1"/>
    </row>
    <row r="147" spans="1:15" ht="12.75" customHeight="1">
      <c r="A147" s="31">
        <v>137</v>
      </c>
      <c r="B147" s="31" t="s">
        <v>359</v>
      </c>
      <c r="C147" s="31">
        <v>73</v>
      </c>
      <c r="D147" s="40">
        <v>72.75</v>
      </c>
      <c r="E147" s="40">
        <v>72.150000000000006</v>
      </c>
      <c r="F147" s="40">
        <v>71.300000000000011</v>
      </c>
      <c r="G147" s="40">
        <v>70.700000000000017</v>
      </c>
      <c r="H147" s="40">
        <v>73.599999999999994</v>
      </c>
      <c r="I147" s="40">
        <v>74.199999999999989</v>
      </c>
      <c r="J147" s="40">
        <v>75.049999999999983</v>
      </c>
      <c r="K147" s="31">
        <v>73.349999999999994</v>
      </c>
      <c r="L147" s="31">
        <v>71.900000000000006</v>
      </c>
      <c r="M147" s="31">
        <v>15.757440000000001</v>
      </c>
      <c r="N147" s="1"/>
      <c r="O147" s="1"/>
    </row>
    <row r="148" spans="1:15" ht="12.75" customHeight="1">
      <c r="A148" s="31">
        <v>138</v>
      </c>
      <c r="B148" s="31" t="s">
        <v>356</v>
      </c>
      <c r="C148" s="31">
        <v>226.2</v>
      </c>
      <c r="D148" s="40">
        <v>226.36666666666667</v>
      </c>
      <c r="E148" s="40">
        <v>222.73333333333335</v>
      </c>
      <c r="F148" s="40">
        <v>219.26666666666668</v>
      </c>
      <c r="G148" s="40">
        <v>215.63333333333335</v>
      </c>
      <c r="H148" s="40">
        <v>229.83333333333334</v>
      </c>
      <c r="I148" s="40">
        <v>233.46666666666667</v>
      </c>
      <c r="J148" s="40">
        <v>236.93333333333334</v>
      </c>
      <c r="K148" s="31">
        <v>230</v>
      </c>
      <c r="L148" s="31">
        <v>222.9</v>
      </c>
      <c r="M148" s="31">
        <v>7.1291500000000001</v>
      </c>
      <c r="N148" s="1"/>
      <c r="O148" s="1"/>
    </row>
    <row r="149" spans="1:15" ht="12.75" customHeight="1">
      <c r="A149" s="31">
        <v>139</v>
      </c>
      <c r="B149" s="31" t="s">
        <v>360</v>
      </c>
      <c r="C149" s="31">
        <v>130.15</v>
      </c>
      <c r="D149" s="40">
        <v>129.26666666666668</v>
      </c>
      <c r="E149" s="40">
        <v>127.88333333333335</v>
      </c>
      <c r="F149" s="40">
        <v>125.61666666666667</v>
      </c>
      <c r="G149" s="40">
        <v>124.23333333333335</v>
      </c>
      <c r="H149" s="40">
        <v>131.53333333333336</v>
      </c>
      <c r="I149" s="40">
        <v>132.91666666666669</v>
      </c>
      <c r="J149" s="40">
        <v>135.18333333333337</v>
      </c>
      <c r="K149" s="31">
        <v>130.65</v>
      </c>
      <c r="L149" s="31">
        <v>127</v>
      </c>
      <c r="M149" s="31">
        <v>3.9636499999999999</v>
      </c>
      <c r="N149" s="1"/>
      <c r="O149" s="1"/>
    </row>
    <row r="150" spans="1:15" ht="12.75" customHeight="1">
      <c r="A150" s="31">
        <v>140</v>
      </c>
      <c r="B150" s="31" t="s">
        <v>860</v>
      </c>
      <c r="C150" s="31">
        <v>65.099999999999994</v>
      </c>
      <c r="D150" s="40">
        <v>64.8</v>
      </c>
      <c r="E150" s="40">
        <v>63.849999999999994</v>
      </c>
      <c r="F150" s="40">
        <v>62.599999999999994</v>
      </c>
      <c r="G150" s="40">
        <v>61.649999999999991</v>
      </c>
      <c r="H150" s="40">
        <v>66.05</v>
      </c>
      <c r="I150" s="40">
        <v>67.000000000000014</v>
      </c>
      <c r="J150" s="40">
        <v>68.25</v>
      </c>
      <c r="K150" s="31">
        <v>65.75</v>
      </c>
      <c r="L150" s="31">
        <v>63.55</v>
      </c>
      <c r="M150" s="31">
        <v>41.708060000000003</v>
      </c>
      <c r="N150" s="1"/>
      <c r="O150" s="1"/>
    </row>
    <row r="151" spans="1:15" ht="12.75" customHeight="1">
      <c r="A151" s="31">
        <v>141</v>
      </c>
      <c r="B151" s="31" t="s">
        <v>361</v>
      </c>
      <c r="C151" s="31">
        <v>793.5</v>
      </c>
      <c r="D151" s="40">
        <v>796.4666666666667</v>
      </c>
      <c r="E151" s="40">
        <v>784.28333333333342</v>
      </c>
      <c r="F151" s="40">
        <v>775.06666666666672</v>
      </c>
      <c r="G151" s="40">
        <v>762.88333333333344</v>
      </c>
      <c r="H151" s="40">
        <v>805.68333333333339</v>
      </c>
      <c r="I151" s="40">
        <v>817.86666666666679</v>
      </c>
      <c r="J151" s="40">
        <v>827.08333333333337</v>
      </c>
      <c r="K151" s="31">
        <v>808.65</v>
      </c>
      <c r="L151" s="31">
        <v>787.25</v>
      </c>
      <c r="M151" s="31">
        <v>0.63798999999999995</v>
      </c>
      <c r="N151" s="1"/>
      <c r="O151" s="1"/>
    </row>
    <row r="152" spans="1:15" ht="12.75" customHeight="1">
      <c r="A152" s="31">
        <v>142</v>
      </c>
      <c r="B152" s="31" t="s">
        <v>101</v>
      </c>
      <c r="C152" s="31">
        <v>1570.75</v>
      </c>
      <c r="D152" s="40">
        <v>1555.2</v>
      </c>
      <c r="E152" s="40">
        <v>1530.5500000000002</v>
      </c>
      <c r="F152" s="40">
        <v>1490.3500000000001</v>
      </c>
      <c r="G152" s="40">
        <v>1465.7000000000003</v>
      </c>
      <c r="H152" s="40">
        <v>1595.4</v>
      </c>
      <c r="I152" s="40">
        <v>1620.0500000000002</v>
      </c>
      <c r="J152" s="40">
        <v>1660.25</v>
      </c>
      <c r="K152" s="31">
        <v>1579.85</v>
      </c>
      <c r="L152" s="31">
        <v>1515</v>
      </c>
      <c r="M152" s="31">
        <v>17.534030000000001</v>
      </c>
      <c r="N152" s="1"/>
      <c r="O152" s="1"/>
    </row>
    <row r="153" spans="1:15" ht="12.75" customHeight="1">
      <c r="A153" s="31">
        <v>143</v>
      </c>
      <c r="B153" s="31" t="s">
        <v>102</v>
      </c>
      <c r="C153" s="31">
        <v>184.05</v>
      </c>
      <c r="D153" s="40">
        <v>183.86666666666667</v>
      </c>
      <c r="E153" s="40">
        <v>182.83333333333334</v>
      </c>
      <c r="F153" s="40">
        <v>181.61666666666667</v>
      </c>
      <c r="G153" s="40">
        <v>180.58333333333334</v>
      </c>
      <c r="H153" s="40">
        <v>185.08333333333334</v>
      </c>
      <c r="I153" s="40">
        <v>186.11666666666665</v>
      </c>
      <c r="J153" s="40">
        <v>187.33333333333334</v>
      </c>
      <c r="K153" s="31">
        <v>184.9</v>
      </c>
      <c r="L153" s="31">
        <v>182.65</v>
      </c>
      <c r="M153" s="31">
        <v>18.588940000000001</v>
      </c>
      <c r="N153" s="1"/>
      <c r="O153" s="1"/>
    </row>
    <row r="154" spans="1:15" ht="12.75" customHeight="1">
      <c r="A154" s="31">
        <v>144</v>
      </c>
      <c r="B154" s="31" t="s">
        <v>861</v>
      </c>
      <c r="C154" s="31">
        <v>121.05</v>
      </c>
      <c r="D154" s="40">
        <v>120.95</v>
      </c>
      <c r="E154" s="40">
        <v>119.4</v>
      </c>
      <c r="F154" s="40">
        <v>117.75</v>
      </c>
      <c r="G154" s="40">
        <v>116.2</v>
      </c>
      <c r="H154" s="40">
        <v>122.60000000000001</v>
      </c>
      <c r="I154" s="40">
        <v>124.14999999999999</v>
      </c>
      <c r="J154" s="40">
        <v>125.80000000000001</v>
      </c>
      <c r="K154" s="31">
        <v>122.5</v>
      </c>
      <c r="L154" s="31">
        <v>119.3</v>
      </c>
      <c r="M154" s="31">
        <v>0.62663999999999997</v>
      </c>
      <c r="N154" s="1"/>
      <c r="O154" s="1"/>
    </row>
    <row r="155" spans="1:15" ht="12.75" customHeight="1">
      <c r="A155" s="31">
        <v>145</v>
      </c>
      <c r="B155" s="31" t="s">
        <v>362</v>
      </c>
      <c r="C155" s="31">
        <v>326.35000000000002</v>
      </c>
      <c r="D155" s="40">
        <v>332.11666666666667</v>
      </c>
      <c r="E155" s="40">
        <v>319.23333333333335</v>
      </c>
      <c r="F155" s="40">
        <v>312.11666666666667</v>
      </c>
      <c r="G155" s="40">
        <v>299.23333333333335</v>
      </c>
      <c r="H155" s="40">
        <v>339.23333333333335</v>
      </c>
      <c r="I155" s="40">
        <v>352.11666666666667</v>
      </c>
      <c r="J155" s="40">
        <v>359.23333333333335</v>
      </c>
      <c r="K155" s="31">
        <v>345</v>
      </c>
      <c r="L155" s="31">
        <v>325</v>
      </c>
      <c r="M155" s="31">
        <v>1.7575499999999999</v>
      </c>
      <c r="N155" s="1"/>
      <c r="O155" s="1"/>
    </row>
    <row r="156" spans="1:15" ht="12.75" customHeight="1">
      <c r="A156" s="31">
        <v>146</v>
      </c>
      <c r="B156" s="31" t="s">
        <v>103</v>
      </c>
      <c r="C156" s="31">
        <v>102.05</v>
      </c>
      <c r="D156" s="40">
        <v>102.05</v>
      </c>
      <c r="E156" s="40">
        <v>100.75</v>
      </c>
      <c r="F156" s="40">
        <v>99.45</v>
      </c>
      <c r="G156" s="40">
        <v>98.15</v>
      </c>
      <c r="H156" s="40">
        <v>103.35</v>
      </c>
      <c r="I156" s="40">
        <v>104.64999999999998</v>
      </c>
      <c r="J156" s="40">
        <v>105.94999999999999</v>
      </c>
      <c r="K156" s="31">
        <v>103.35</v>
      </c>
      <c r="L156" s="31">
        <v>100.75</v>
      </c>
      <c r="M156" s="31">
        <v>223.50613000000001</v>
      </c>
      <c r="N156" s="1"/>
      <c r="O156" s="1"/>
    </row>
    <row r="157" spans="1:15" ht="12.75" customHeight="1">
      <c r="A157" s="31">
        <v>147</v>
      </c>
      <c r="B157" s="31" t="s">
        <v>364</v>
      </c>
      <c r="C157" s="31">
        <v>492.2</v>
      </c>
      <c r="D157" s="40">
        <v>494.7166666666667</v>
      </c>
      <c r="E157" s="40">
        <v>487.48333333333341</v>
      </c>
      <c r="F157" s="40">
        <v>482.76666666666671</v>
      </c>
      <c r="G157" s="40">
        <v>475.53333333333342</v>
      </c>
      <c r="H157" s="40">
        <v>499.43333333333339</v>
      </c>
      <c r="I157" s="40">
        <v>506.66666666666674</v>
      </c>
      <c r="J157" s="40">
        <v>511.38333333333338</v>
      </c>
      <c r="K157" s="31">
        <v>501.95</v>
      </c>
      <c r="L157" s="31">
        <v>490</v>
      </c>
      <c r="M157" s="31">
        <v>0.55908999999999998</v>
      </c>
      <c r="N157" s="1"/>
      <c r="O157" s="1"/>
    </row>
    <row r="158" spans="1:15" ht="12.75" customHeight="1">
      <c r="A158" s="31">
        <v>148</v>
      </c>
      <c r="B158" s="31" t="s">
        <v>363</v>
      </c>
      <c r="C158" s="31">
        <v>3355.85</v>
      </c>
      <c r="D158" s="40">
        <v>3360.2833333333333</v>
      </c>
      <c r="E158" s="40">
        <v>3335.5666666666666</v>
      </c>
      <c r="F158" s="40">
        <v>3315.2833333333333</v>
      </c>
      <c r="G158" s="40">
        <v>3290.5666666666666</v>
      </c>
      <c r="H158" s="40">
        <v>3380.5666666666666</v>
      </c>
      <c r="I158" s="40">
        <v>3405.2833333333328</v>
      </c>
      <c r="J158" s="40">
        <v>3425.5666666666666</v>
      </c>
      <c r="K158" s="31">
        <v>3385</v>
      </c>
      <c r="L158" s="31">
        <v>3340</v>
      </c>
      <c r="M158" s="31">
        <v>0.13203000000000001</v>
      </c>
      <c r="N158" s="1"/>
      <c r="O158" s="1"/>
    </row>
    <row r="159" spans="1:15" ht="12.75" customHeight="1">
      <c r="A159" s="31">
        <v>149</v>
      </c>
      <c r="B159" s="31" t="s">
        <v>365</v>
      </c>
      <c r="C159" s="31">
        <v>227.85</v>
      </c>
      <c r="D159" s="40">
        <v>227.76666666666665</v>
      </c>
      <c r="E159" s="40">
        <v>226.08333333333331</v>
      </c>
      <c r="F159" s="40">
        <v>224.31666666666666</v>
      </c>
      <c r="G159" s="40">
        <v>222.63333333333333</v>
      </c>
      <c r="H159" s="40">
        <v>229.5333333333333</v>
      </c>
      <c r="I159" s="40">
        <v>231.21666666666664</v>
      </c>
      <c r="J159" s="40">
        <v>232.98333333333329</v>
      </c>
      <c r="K159" s="31">
        <v>229.45</v>
      </c>
      <c r="L159" s="31">
        <v>226</v>
      </c>
      <c r="M159" s="31">
        <v>5.7508900000000001</v>
      </c>
      <c r="N159" s="1"/>
      <c r="O159" s="1"/>
    </row>
    <row r="160" spans="1:15" ht="12.75" customHeight="1">
      <c r="A160" s="31">
        <v>150</v>
      </c>
      <c r="B160" s="31" t="s">
        <v>382</v>
      </c>
      <c r="C160" s="31">
        <v>2019.3</v>
      </c>
      <c r="D160" s="40">
        <v>1969.9333333333334</v>
      </c>
      <c r="E160" s="40">
        <v>1899.3666666666668</v>
      </c>
      <c r="F160" s="40">
        <v>1779.4333333333334</v>
      </c>
      <c r="G160" s="40">
        <v>1708.8666666666668</v>
      </c>
      <c r="H160" s="40">
        <v>2089.8666666666668</v>
      </c>
      <c r="I160" s="40">
        <v>2160.4333333333334</v>
      </c>
      <c r="J160" s="40">
        <v>2280.3666666666668</v>
      </c>
      <c r="K160" s="31">
        <v>2040.5</v>
      </c>
      <c r="L160" s="31">
        <v>1850</v>
      </c>
      <c r="M160" s="31">
        <v>2.3579699999999999</v>
      </c>
      <c r="N160" s="1"/>
      <c r="O160" s="1"/>
    </row>
    <row r="161" spans="1:15" ht="12.75" customHeight="1">
      <c r="A161" s="31">
        <v>151</v>
      </c>
      <c r="B161" s="31" t="s">
        <v>257</v>
      </c>
      <c r="C161" s="31">
        <v>268.10000000000002</v>
      </c>
      <c r="D161" s="40">
        <v>263.08333333333331</v>
      </c>
      <c r="E161" s="40">
        <v>256.26666666666665</v>
      </c>
      <c r="F161" s="40">
        <v>244.43333333333334</v>
      </c>
      <c r="G161" s="40">
        <v>237.61666666666667</v>
      </c>
      <c r="H161" s="40">
        <v>274.91666666666663</v>
      </c>
      <c r="I161" s="40">
        <v>281.73333333333335</v>
      </c>
      <c r="J161" s="40">
        <v>293.56666666666661</v>
      </c>
      <c r="K161" s="31">
        <v>269.89999999999998</v>
      </c>
      <c r="L161" s="31">
        <v>251.25</v>
      </c>
      <c r="M161" s="31">
        <v>36.771430000000002</v>
      </c>
      <c r="N161" s="1"/>
      <c r="O161" s="1"/>
    </row>
    <row r="162" spans="1:15" ht="12.75" customHeight="1">
      <c r="A162" s="31">
        <v>152</v>
      </c>
      <c r="B162" s="31" t="s">
        <v>368</v>
      </c>
      <c r="C162" s="31">
        <v>49.3</v>
      </c>
      <c r="D162" s="40">
        <v>49.550000000000004</v>
      </c>
      <c r="E162" s="40">
        <v>48.850000000000009</v>
      </c>
      <c r="F162" s="40">
        <v>48.400000000000006</v>
      </c>
      <c r="G162" s="40">
        <v>47.70000000000001</v>
      </c>
      <c r="H162" s="40">
        <v>50.000000000000007</v>
      </c>
      <c r="I162" s="40">
        <v>50.70000000000001</v>
      </c>
      <c r="J162" s="40">
        <v>51.150000000000006</v>
      </c>
      <c r="K162" s="31">
        <v>50.25</v>
      </c>
      <c r="L162" s="31">
        <v>49.1</v>
      </c>
      <c r="M162" s="31">
        <v>12.77938</v>
      </c>
      <c r="N162" s="1"/>
      <c r="O162" s="1"/>
    </row>
    <row r="163" spans="1:15" ht="12.75" customHeight="1">
      <c r="A163" s="31">
        <v>153</v>
      </c>
      <c r="B163" s="31" t="s">
        <v>366</v>
      </c>
      <c r="C163" s="31">
        <v>198.75</v>
      </c>
      <c r="D163" s="40">
        <v>200.13333333333333</v>
      </c>
      <c r="E163" s="40">
        <v>196.76666666666665</v>
      </c>
      <c r="F163" s="40">
        <v>194.78333333333333</v>
      </c>
      <c r="G163" s="40">
        <v>191.41666666666666</v>
      </c>
      <c r="H163" s="40">
        <v>202.11666666666665</v>
      </c>
      <c r="I163" s="40">
        <v>205.48333333333332</v>
      </c>
      <c r="J163" s="40">
        <v>207.46666666666664</v>
      </c>
      <c r="K163" s="31">
        <v>203.5</v>
      </c>
      <c r="L163" s="31">
        <v>198.15</v>
      </c>
      <c r="M163" s="31">
        <v>24.50751</v>
      </c>
      <c r="N163" s="1"/>
      <c r="O163" s="1"/>
    </row>
    <row r="164" spans="1:15" ht="12.75" customHeight="1">
      <c r="A164" s="31">
        <v>154</v>
      </c>
      <c r="B164" s="31" t="s">
        <v>381</v>
      </c>
      <c r="C164" s="31">
        <v>171</v>
      </c>
      <c r="D164" s="40">
        <v>170.73333333333335</v>
      </c>
      <c r="E164" s="40">
        <v>169.1166666666667</v>
      </c>
      <c r="F164" s="40">
        <v>167.23333333333335</v>
      </c>
      <c r="G164" s="40">
        <v>165.6166666666667</v>
      </c>
      <c r="H164" s="40">
        <v>172.6166666666667</v>
      </c>
      <c r="I164" s="40">
        <v>174.23333333333338</v>
      </c>
      <c r="J164" s="40">
        <v>176.1166666666667</v>
      </c>
      <c r="K164" s="31">
        <v>172.35</v>
      </c>
      <c r="L164" s="31">
        <v>168.85</v>
      </c>
      <c r="M164" s="31">
        <v>2.67021</v>
      </c>
      <c r="N164" s="1"/>
      <c r="O164" s="1"/>
    </row>
    <row r="165" spans="1:15" ht="12.75" customHeight="1">
      <c r="A165" s="31">
        <v>155</v>
      </c>
      <c r="B165" s="31" t="s">
        <v>104</v>
      </c>
      <c r="C165" s="31">
        <v>150.65</v>
      </c>
      <c r="D165" s="40">
        <v>151.18333333333334</v>
      </c>
      <c r="E165" s="40">
        <v>149.66666666666669</v>
      </c>
      <c r="F165" s="40">
        <v>148.68333333333334</v>
      </c>
      <c r="G165" s="40">
        <v>147.16666666666669</v>
      </c>
      <c r="H165" s="40">
        <v>152.16666666666669</v>
      </c>
      <c r="I165" s="40">
        <v>153.68333333333334</v>
      </c>
      <c r="J165" s="40">
        <v>154.66666666666669</v>
      </c>
      <c r="K165" s="31">
        <v>152.69999999999999</v>
      </c>
      <c r="L165" s="31">
        <v>150.19999999999999</v>
      </c>
      <c r="M165" s="31">
        <v>109.71902</v>
      </c>
      <c r="N165" s="1"/>
      <c r="O165" s="1"/>
    </row>
    <row r="166" spans="1:15" ht="12.75" customHeight="1">
      <c r="A166" s="31">
        <v>156</v>
      </c>
      <c r="B166" s="31" t="s">
        <v>370</v>
      </c>
      <c r="C166" s="31">
        <v>3071</v>
      </c>
      <c r="D166" s="40">
        <v>3061.2000000000003</v>
      </c>
      <c r="E166" s="40">
        <v>3044.4000000000005</v>
      </c>
      <c r="F166" s="40">
        <v>3017.8</v>
      </c>
      <c r="G166" s="40">
        <v>3001.0000000000005</v>
      </c>
      <c r="H166" s="40">
        <v>3087.8000000000006</v>
      </c>
      <c r="I166" s="40">
        <v>3104.6000000000008</v>
      </c>
      <c r="J166" s="40">
        <v>3131.2000000000007</v>
      </c>
      <c r="K166" s="31">
        <v>3078</v>
      </c>
      <c r="L166" s="31">
        <v>3034.6</v>
      </c>
      <c r="M166" s="31">
        <v>0.23769000000000001</v>
      </c>
      <c r="N166" s="1"/>
      <c r="O166" s="1"/>
    </row>
    <row r="167" spans="1:15" ht="12.75" customHeight="1">
      <c r="A167" s="31">
        <v>157</v>
      </c>
      <c r="B167" s="31" t="s">
        <v>371</v>
      </c>
      <c r="C167" s="31">
        <v>3659.5</v>
      </c>
      <c r="D167" s="40">
        <v>3690.0166666666664</v>
      </c>
      <c r="E167" s="40">
        <v>3602.4833333333327</v>
      </c>
      <c r="F167" s="40">
        <v>3545.4666666666662</v>
      </c>
      <c r="G167" s="40">
        <v>3457.9333333333325</v>
      </c>
      <c r="H167" s="40">
        <v>3747.0333333333328</v>
      </c>
      <c r="I167" s="40">
        <v>3834.5666666666666</v>
      </c>
      <c r="J167" s="40">
        <v>3891.583333333333</v>
      </c>
      <c r="K167" s="31">
        <v>3777.55</v>
      </c>
      <c r="L167" s="31">
        <v>3633</v>
      </c>
      <c r="M167" s="31">
        <v>0.13006999999999999</v>
      </c>
      <c r="N167" s="1"/>
      <c r="O167" s="1"/>
    </row>
    <row r="168" spans="1:15" ht="12.75" customHeight="1">
      <c r="A168" s="31">
        <v>158</v>
      </c>
      <c r="B168" s="31" t="s">
        <v>377</v>
      </c>
      <c r="C168" s="31">
        <v>346.5</v>
      </c>
      <c r="D168" s="40">
        <v>348.13333333333338</v>
      </c>
      <c r="E168" s="40">
        <v>344.16666666666674</v>
      </c>
      <c r="F168" s="40">
        <v>341.83333333333337</v>
      </c>
      <c r="G168" s="40">
        <v>337.86666666666673</v>
      </c>
      <c r="H168" s="40">
        <v>350.46666666666675</v>
      </c>
      <c r="I168" s="40">
        <v>354.43333333333334</v>
      </c>
      <c r="J168" s="40">
        <v>356.76666666666677</v>
      </c>
      <c r="K168" s="31">
        <v>352.1</v>
      </c>
      <c r="L168" s="31">
        <v>345.8</v>
      </c>
      <c r="M168" s="31">
        <v>1.1481699999999999</v>
      </c>
      <c r="N168" s="1"/>
      <c r="O168" s="1"/>
    </row>
    <row r="169" spans="1:15" ht="12.75" customHeight="1">
      <c r="A169" s="31">
        <v>159</v>
      </c>
      <c r="B169" s="31" t="s">
        <v>372</v>
      </c>
      <c r="C169" s="31">
        <v>139.80000000000001</v>
      </c>
      <c r="D169" s="40">
        <v>140.11666666666667</v>
      </c>
      <c r="E169" s="40">
        <v>139.08333333333334</v>
      </c>
      <c r="F169" s="40">
        <v>138.36666666666667</v>
      </c>
      <c r="G169" s="40">
        <v>137.33333333333334</v>
      </c>
      <c r="H169" s="40">
        <v>140.83333333333334</v>
      </c>
      <c r="I169" s="40">
        <v>141.86666666666665</v>
      </c>
      <c r="J169" s="40">
        <v>142.58333333333334</v>
      </c>
      <c r="K169" s="31">
        <v>141.15</v>
      </c>
      <c r="L169" s="31">
        <v>139.4</v>
      </c>
      <c r="M169" s="31">
        <v>2.6990400000000001</v>
      </c>
      <c r="N169" s="1"/>
      <c r="O169" s="1"/>
    </row>
    <row r="170" spans="1:15" ht="12.75" customHeight="1">
      <c r="A170" s="31">
        <v>160</v>
      </c>
      <c r="B170" s="31" t="s">
        <v>373</v>
      </c>
      <c r="C170" s="31">
        <v>5712.5</v>
      </c>
      <c r="D170" s="40">
        <v>5714.5166666666664</v>
      </c>
      <c r="E170" s="40">
        <v>5630.0333333333328</v>
      </c>
      <c r="F170" s="40">
        <v>5547.5666666666666</v>
      </c>
      <c r="G170" s="40">
        <v>5463.083333333333</v>
      </c>
      <c r="H170" s="40">
        <v>5796.9833333333327</v>
      </c>
      <c r="I170" s="40">
        <v>5881.4666666666662</v>
      </c>
      <c r="J170" s="40">
        <v>5963.9333333333325</v>
      </c>
      <c r="K170" s="31">
        <v>5799</v>
      </c>
      <c r="L170" s="31">
        <v>5632.05</v>
      </c>
      <c r="M170" s="31">
        <v>3.8539999999999998E-2</v>
      </c>
      <c r="N170" s="1"/>
      <c r="O170" s="1"/>
    </row>
    <row r="171" spans="1:15" ht="12.75" customHeight="1">
      <c r="A171" s="31">
        <v>161</v>
      </c>
      <c r="B171" s="31" t="s">
        <v>258</v>
      </c>
      <c r="C171" s="31">
        <v>3624.25</v>
      </c>
      <c r="D171" s="40">
        <v>3645.0666666666671</v>
      </c>
      <c r="E171" s="40">
        <v>3570.233333333334</v>
      </c>
      <c r="F171" s="40">
        <v>3516.2166666666672</v>
      </c>
      <c r="G171" s="40">
        <v>3441.3833333333341</v>
      </c>
      <c r="H171" s="40">
        <v>3699.0833333333339</v>
      </c>
      <c r="I171" s="40">
        <v>3773.916666666667</v>
      </c>
      <c r="J171" s="40">
        <v>3827.9333333333338</v>
      </c>
      <c r="K171" s="31">
        <v>3719.9</v>
      </c>
      <c r="L171" s="31">
        <v>3591.05</v>
      </c>
      <c r="M171" s="31">
        <v>1.9435800000000001</v>
      </c>
      <c r="N171" s="1"/>
      <c r="O171" s="1"/>
    </row>
    <row r="172" spans="1:15" ht="12.75" customHeight="1">
      <c r="A172" s="31">
        <v>162</v>
      </c>
      <c r="B172" s="31" t="s">
        <v>374</v>
      </c>
      <c r="C172" s="31">
        <v>1609.85</v>
      </c>
      <c r="D172" s="40">
        <v>1631.8166666666666</v>
      </c>
      <c r="E172" s="40">
        <v>1578.2833333333333</v>
      </c>
      <c r="F172" s="40">
        <v>1546.7166666666667</v>
      </c>
      <c r="G172" s="40">
        <v>1493.1833333333334</v>
      </c>
      <c r="H172" s="40">
        <v>1663.3833333333332</v>
      </c>
      <c r="I172" s="40">
        <v>1716.9166666666665</v>
      </c>
      <c r="J172" s="40">
        <v>1748.4833333333331</v>
      </c>
      <c r="K172" s="31">
        <v>1685.35</v>
      </c>
      <c r="L172" s="31">
        <v>1600.25</v>
      </c>
      <c r="M172" s="31">
        <v>1.06003</v>
      </c>
      <c r="N172" s="1"/>
      <c r="O172" s="1"/>
    </row>
    <row r="173" spans="1:15" ht="12.75" customHeight="1">
      <c r="A173" s="31">
        <v>163</v>
      </c>
      <c r="B173" s="31" t="s">
        <v>105</v>
      </c>
      <c r="C173" s="31">
        <v>524.54999999999995</v>
      </c>
      <c r="D173" s="40">
        <v>526.13333333333333</v>
      </c>
      <c r="E173" s="40">
        <v>520.01666666666665</v>
      </c>
      <c r="F173" s="40">
        <v>515.48333333333335</v>
      </c>
      <c r="G173" s="40">
        <v>509.36666666666667</v>
      </c>
      <c r="H173" s="40">
        <v>530.66666666666663</v>
      </c>
      <c r="I173" s="40">
        <v>536.78333333333319</v>
      </c>
      <c r="J173" s="40">
        <v>541.31666666666661</v>
      </c>
      <c r="K173" s="31">
        <v>532.25</v>
      </c>
      <c r="L173" s="31">
        <v>521.6</v>
      </c>
      <c r="M173" s="31">
        <v>7.1231499999999999</v>
      </c>
      <c r="N173" s="1"/>
      <c r="O173" s="1"/>
    </row>
    <row r="174" spans="1:15" ht="12.75" customHeight="1">
      <c r="A174" s="31">
        <v>164</v>
      </c>
      <c r="B174" s="31" t="s">
        <v>369</v>
      </c>
      <c r="C174" s="31">
        <v>4824</v>
      </c>
      <c r="D174" s="40">
        <v>4837.7833333333338</v>
      </c>
      <c r="E174" s="40">
        <v>4755.5666666666675</v>
      </c>
      <c r="F174" s="40">
        <v>4687.1333333333341</v>
      </c>
      <c r="G174" s="40">
        <v>4604.9166666666679</v>
      </c>
      <c r="H174" s="40">
        <v>4906.2166666666672</v>
      </c>
      <c r="I174" s="40">
        <v>4988.4333333333325</v>
      </c>
      <c r="J174" s="40">
        <v>5056.8666666666668</v>
      </c>
      <c r="K174" s="31">
        <v>4920</v>
      </c>
      <c r="L174" s="31">
        <v>4769.3500000000004</v>
      </c>
      <c r="M174" s="31">
        <v>0.38016</v>
      </c>
      <c r="N174" s="1"/>
      <c r="O174" s="1"/>
    </row>
    <row r="175" spans="1:15" ht="12.75" customHeight="1">
      <c r="A175" s="31">
        <v>165</v>
      </c>
      <c r="B175" s="31" t="s">
        <v>107</v>
      </c>
      <c r="C175" s="31">
        <v>42.25</v>
      </c>
      <c r="D175" s="40">
        <v>42.283333333333339</v>
      </c>
      <c r="E175" s="40">
        <v>41.916666666666679</v>
      </c>
      <c r="F175" s="40">
        <v>41.583333333333343</v>
      </c>
      <c r="G175" s="40">
        <v>41.216666666666683</v>
      </c>
      <c r="H175" s="40">
        <v>42.616666666666674</v>
      </c>
      <c r="I175" s="40">
        <v>42.983333333333334</v>
      </c>
      <c r="J175" s="40">
        <v>43.31666666666667</v>
      </c>
      <c r="K175" s="31">
        <v>42.65</v>
      </c>
      <c r="L175" s="31">
        <v>41.95</v>
      </c>
      <c r="M175" s="31">
        <v>77.428259999999995</v>
      </c>
      <c r="N175" s="1"/>
      <c r="O175" s="1"/>
    </row>
    <row r="176" spans="1:15" ht="12.75" customHeight="1">
      <c r="A176" s="31">
        <v>166</v>
      </c>
      <c r="B176" s="31" t="s">
        <v>383</v>
      </c>
      <c r="C176" s="31">
        <v>464.35</v>
      </c>
      <c r="D176" s="40">
        <v>464.63333333333338</v>
      </c>
      <c r="E176" s="40">
        <v>460.26666666666677</v>
      </c>
      <c r="F176" s="40">
        <v>456.18333333333339</v>
      </c>
      <c r="G176" s="40">
        <v>451.81666666666678</v>
      </c>
      <c r="H176" s="40">
        <v>468.71666666666675</v>
      </c>
      <c r="I176" s="40">
        <v>473.08333333333343</v>
      </c>
      <c r="J176" s="40">
        <v>477.16666666666674</v>
      </c>
      <c r="K176" s="31">
        <v>469</v>
      </c>
      <c r="L176" s="31">
        <v>460.55</v>
      </c>
      <c r="M176" s="31">
        <v>5.2750599999999999</v>
      </c>
      <c r="N176" s="1"/>
      <c r="O176" s="1"/>
    </row>
    <row r="177" spans="1:15" ht="12.75" customHeight="1">
      <c r="A177" s="31">
        <v>167</v>
      </c>
      <c r="B177" s="31" t="s">
        <v>375</v>
      </c>
      <c r="C177" s="31">
        <v>1297.5999999999999</v>
      </c>
      <c r="D177" s="40">
        <v>1303.0333333333333</v>
      </c>
      <c r="E177" s="40">
        <v>1267.0666666666666</v>
      </c>
      <c r="F177" s="40">
        <v>1236.5333333333333</v>
      </c>
      <c r="G177" s="40">
        <v>1200.5666666666666</v>
      </c>
      <c r="H177" s="40">
        <v>1333.5666666666666</v>
      </c>
      <c r="I177" s="40">
        <v>1369.5333333333333</v>
      </c>
      <c r="J177" s="40">
        <v>1400.0666666666666</v>
      </c>
      <c r="K177" s="31">
        <v>1339</v>
      </c>
      <c r="L177" s="31">
        <v>1272.5</v>
      </c>
      <c r="M177" s="31">
        <v>0.66049999999999998</v>
      </c>
      <c r="N177" s="1"/>
      <c r="O177" s="1"/>
    </row>
    <row r="178" spans="1:15" ht="12.75" customHeight="1">
      <c r="A178" s="31">
        <v>168</v>
      </c>
      <c r="B178" s="31" t="s">
        <v>259</v>
      </c>
      <c r="C178" s="31">
        <v>631.20000000000005</v>
      </c>
      <c r="D178" s="40">
        <v>628.76666666666677</v>
      </c>
      <c r="E178" s="40">
        <v>622.53333333333353</v>
      </c>
      <c r="F178" s="40">
        <v>613.86666666666679</v>
      </c>
      <c r="G178" s="40">
        <v>607.63333333333355</v>
      </c>
      <c r="H178" s="40">
        <v>637.43333333333351</v>
      </c>
      <c r="I178" s="40">
        <v>643.66666666666686</v>
      </c>
      <c r="J178" s="40">
        <v>652.33333333333348</v>
      </c>
      <c r="K178" s="31">
        <v>635</v>
      </c>
      <c r="L178" s="31">
        <v>620.1</v>
      </c>
      <c r="M178" s="31">
        <v>1.38747</v>
      </c>
      <c r="N178" s="1"/>
      <c r="O178" s="1"/>
    </row>
    <row r="179" spans="1:15" ht="12.75" customHeight="1">
      <c r="A179" s="31">
        <v>169</v>
      </c>
      <c r="B179" s="31" t="s">
        <v>108</v>
      </c>
      <c r="C179" s="31">
        <v>960.3</v>
      </c>
      <c r="D179" s="40">
        <v>961.76666666666677</v>
      </c>
      <c r="E179" s="40">
        <v>948.53333333333353</v>
      </c>
      <c r="F179" s="40">
        <v>936.76666666666677</v>
      </c>
      <c r="G179" s="40">
        <v>923.53333333333353</v>
      </c>
      <c r="H179" s="40">
        <v>973.53333333333353</v>
      </c>
      <c r="I179" s="40">
        <v>986.76666666666688</v>
      </c>
      <c r="J179" s="40">
        <v>998.53333333333353</v>
      </c>
      <c r="K179" s="31">
        <v>975</v>
      </c>
      <c r="L179" s="31">
        <v>950</v>
      </c>
      <c r="M179" s="31">
        <v>6.3925299999999998</v>
      </c>
      <c r="N179" s="1"/>
      <c r="O179" s="1"/>
    </row>
    <row r="180" spans="1:15" ht="12.75" customHeight="1">
      <c r="A180" s="31">
        <v>170</v>
      </c>
      <c r="B180" s="31" t="s">
        <v>260</v>
      </c>
      <c r="C180" s="31">
        <v>643.5</v>
      </c>
      <c r="D180" s="40">
        <v>631.36666666666667</v>
      </c>
      <c r="E180" s="40">
        <v>614.63333333333333</v>
      </c>
      <c r="F180" s="40">
        <v>585.76666666666665</v>
      </c>
      <c r="G180" s="40">
        <v>569.0333333333333</v>
      </c>
      <c r="H180" s="40">
        <v>660.23333333333335</v>
      </c>
      <c r="I180" s="40">
        <v>676.9666666666667</v>
      </c>
      <c r="J180" s="40">
        <v>705.83333333333337</v>
      </c>
      <c r="K180" s="31">
        <v>648.1</v>
      </c>
      <c r="L180" s="31">
        <v>602.5</v>
      </c>
      <c r="M180" s="31">
        <v>20.459040000000002</v>
      </c>
      <c r="N180" s="1"/>
      <c r="O180" s="1"/>
    </row>
    <row r="181" spans="1:15" ht="12.75" customHeight="1">
      <c r="A181" s="31">
        <v>171</v>
      </c>
      <c r="B181" s="31" t="s">
        <v>109</v>
      </c>
      <c r="C181" s="31">
        <v>2420.9499999999998</v>
      </c>
      <c r="D181" s="40">
        <v>2438.3166666666666</v>
      </c>
      <c r="E181" s="40">
        <v>2392.6333333333332</v>
      </c>
      <c r="F181" s="40">
        <v>2364.3166666666666</v>
      </c>
      <c r="G181" s="40">
        <v>2318.6333333333332</v>
      </c>
      <c r="H181" s="40">
        <v>2466.6333333333332</v>
      </c>
      <c r="I181" s="40">
        <v>2512.3166666666666</v>
      </c>
      <c r="J181" s="40">
        <v>2540.6333333333332</v>
      </c>
      <c r="K181" s="31">
        <v>2484</v>
      </c>
      <c r="L181" s="31">
        <v>2410</v>
      </c>
      <c r="M181" s="31">
        <v>13.475519999999999</v>
      </c>
      <c r="N181" s="1"/>
      <c r="O181" s="1"/>
    </row>
    <row r="182" spans="1:15" ht="12.75" customHeight="1">
      <c r="A182" s="31">
        <v>172</v>
      </c>
      <c r="B182" s="31" t="s">
        <v>384</v>
      </c>
      <c r="C182" s="31">
        <v>114.4</v>
      </c>
      <c r="D182" s="40">
        <v>114.7</v>
      </c>
      <c r="E182" s="40">
        <v>113.4</v>
      </c>
      <c r="F182" s="40">
        <v>112.4</v>
      </c>
      <c r="G182" s="40">
        <v>111.10000000000001</v>
      </c>
      <c r="H182" s="40">
        <v>115.7</v>
      </c>
      <c r="I182" s="40">
        <v>116.99999999999999</v>
      </c>
      <c r="J182" s="40">
        <v>118</v>
      </c>
      <c r="K182" s="31">
        <v>116</v>
      </c>
      <c r="L182" s="31">
        <v>113.7</v>
      </c>
      <c r="M182" s="31">
        <v>2.2923300000000002</v>
      </c>
      <c r="N182" s="1"/>
      <c r="O182" s="1"/>
    </row>
    <row r="183" spans="1:15" ht="12.75" customHeight="1">
      <c r="A183" s="31">
        <v>173</v>
      </c>
      <c r="B183" s="31" t="s">
        <v>110</v>
      </c>
      <c r="C183" s="31">
        <v>320.60000000000002</v>
      </c>
      <c r="D183" s="40">
        <v>321.13333333333333</v>
      </c>
      <c r="E183" s="40">
        <v>318.06666666666666</v>
      </c>
      <c r="F183" s="40">
        <v>315.53333333333336</v>
      </c>
      <c r="G183" s="40">
        <v>312.4666666666667</v>
      </c>
      <c r="H183" s="40">
        <v>323.66666666666663</v>
      </c>
      <c r="I183" s="40">
        <v>326.73333333333323</v>
      </c>
      <c r="J183" s="40">
        <v>329.26666666666659</v>
      </c>
      <c r="K183" s="31">
        <v>324.2</v>
      </c>
      <c r="L183" s="31">
        <v>318.60000000000002</v>
      </c>
      <c r="M183" s="31">
        <v>7.30945</v>
      </c>
      <c r="N183" s="1"/>
      <c r="O183" s="1"/>
    </row>
    <row r="184" spans="1:15" ht="12.75" customHeight="1">
      <c r="A184" s="31">
        <v>174</v>
      </c>
      <c r="B184" s="31" t="s">
        <v>376</v>
      </c>
      <c r="C184" s="31">
        <v>520.1</v>
      </c>
      <c r="D184" s="40">
        <v>518.93333333333339</v>
      </c>
      <c r="E184" s="40">
        <v>513.01666666666677</v>
      </c>
      <c r="F184" s="40">
        <v>505.93333333333339</v>
      </c>
      <c r="G184" s="40">
        <v>500.01666666666677</v>
      </c>
      <c r="H184" s="40">
        <v>526.01666666666677</v>
      </c>
      <c r="I184" s="40">
        <v>531.93333333333328</v>
      </c>
      <c r="J184" s="40">
        <v>539.01666666666677</v>
      </c>
      <c r="K184" s="31">
        <v>524.85</v>
      </c>
      <c r="L184" s="31">
        <v>511.85</v>
      </c>
      <c r="M184" s="31">
        <v>6.4317799999999998</v>
      </c>
      <c r="N184" s="1"/>
      <c r="O184" s="1"/>
    </row>
    <row r="185" spans="1:15" ht="12.75" customHeight="1">
      <c r="A185" s="31">
        <v>175</v>
      </c>
      <c r="B185" s="31" t="s">
        <v>111</v>
      </c>
      <c r="C185" s="31">
        <v>1863.85</v>
      </c>
      <c r="D185" s="40">
        <v>1864.1000000000001</v>
      </c>
      <c r="E185" s="40">
        <v>1848.3000000000002</v>
      </c>
      <c r="F185" s="40">
        <v>1832.75</v>
      </c>
      <c r="G185" s="40">
        <v>1816.95</v>
      </c>
      <c r="H185" s="40">
        <v>1879.6500000000003</v>
      </c>
      <c r="I185" s="40">
        <v>1895.45</v>
      </c>
      <c r="J185" s="40">
        <v>1911.0000000000005</v>
      </c>
      <c r="K185" s="31">
        <v>1879.9</v>
      </c>
      <c r="L185" s="31">
        <v>1848.55</v>
      </c>
      <c r="M185" s="31">
        <v>10.4535</v>
      </c>
      <c r="N185" s="1"/>
      <c r="O185" s="1"/>
    </row>
    <row r="186" spans="1:15" ht="12.75" customHeight="1">
      <c r="A186" s="31">
        <v>176</v>
      </c>
      <c r="B186" s="31" t="s">
        <v>378</v>
      </c>
      <c r="C186" s="31">
        <v>140.19999999999999</v>
      </c>
      <c r="D186" s="40">
        <v>139.28333333333333</v>
      </c>
      <c r="E186" s="40">
        <v>134.61666666666667</v>
      </c>
      <c r="F186" s="40">
        <v>129.03333333333333</v>
      </c>
      <c r="G186" s="40">
        <v>124.36666666666667</v>
      </c>
      <c r="H186" s="40">
        <v>144.86666666666667</v>
      </c>
      <c r="I186" s="40">
        <v>149.53333333333336</v>
      </c>
      <c r="J186" s="40">
        <v>155.11666666666667</v>
      </c>
      <c r="K186" s="31">
        <v>143.94999999999999</v>
      </c>
      <c r="L186" s="31">
        <v>133.69999999999999</v>
      </c>
      <c r="M186" s="31">
        <v>43.420529999999999</v>
      </c>
      <c r="N186" s="1"/>
      <c r="O186" s="1"/>
    </row>
    <row r="187" spans="1:15" ht="12.75" customHeight="1">
      <c r="A187" s="31">
        <v>177</v>
      </c>
      <c r="B187" s="31" t="s">
        <v>379</v>
      </c>
      <c r="C187" s="31">
        <v>1695.25</v>
      </c>
      <c r="D187" s="40">
        <v>1714.1000000000001</v>
      </c>
      <c r="E187" s="40">
        <v>1669.1000000000004</v>
      </c>
      <c r="F187" s="40">
        <v>1642.9500000000003</v>
      </c>
      <c r="G187" s="40">
        <v>1597.9500000000005</v>
      </c>
      <c r="H187" s="40">
        <v>1740.2500000000002</v>
      </c>
      <c r="I187" s="40">
        <v>1785.2499999999998</v>
      </c>
      <c r="J187" s="40">
        <v>1811.4</v>
      </c>
      <c r="K187" s="31">
        <v>1759.1</v>
      </c>
      <c r="L187" s="31">
        <v>1687.95</v>
      </c>
      <c r="M187" s="31">
        <v>3.3291200000000001</v>
      </c>
      <c r="N187" s="1"/>
      <c r="O187" s="1"/>
    </row>
    <row r="188" spans="1:15" ht="12.75" customHeight="1">
      <c r="A188" s="31">
        <v>178</v>
      </c>
      <c r="B188" s="31" t="s">
        <v>385</v>
      </c>
      <c r="C188" s="31">
        <v>133.80000000000001</v>
      </c>
      <c r="D188" s="40">
        <v>134.85</v>
      </c>
      <c r="E188" s="40">
        <v>131.75</v>
      </c>
      <c r="F188" s="40">
        <v>129.70000000000002</v>
      </c>
      <c r="G188" s="40">
        <v>126.60000000000002</v>
      </c>
      <c r="H188" s="40">
        <v>136.89999999999998</v>
      </c>
      <c r="I188" s="40">
        <v>139.99999999999994</v>
      </c>
      <c r="J188" s="40">
        <v>142.04999999999995</v>
      </c>
      <c r="K188" s="31">
        <v>137.94999999999999</v>
      </c>
      <c r="L188" s="31">
        <v>132.80000000000001</v>
      </c>
      <c r="M188" s="31">
        <v>19.306920000000002</v>
      </c>
      <c r="N188" s="1"/>
      <c r="O188" s="1"/>
    </row>
    <row r="189" spans="1:15" ht="12.75" customHeight="1">
      <c r="A189" s="31">
        <v>179</v>
      </c>
      <c r="B189" s="31" t="s">
        <v>261</v>
      </c>
      <c r="C189" s="31">
        <v>317.3</v>
      </c>
      <c r="D189" s="40">
        <v>319.66666666666669</v>
      </c>
      <c r="E189" s="40">
        <v>314.43333333333339</v>
      </c>
      <c r="F189" s="40">
        <v>311.56666666666672</v>
      </c>
      <c r="G189" s="40">
        <v>306.33333333333343</v>
      </c>
      <c r="H189" s="40">
        <v>322.53333333333336</v>
      </c>
      <c r="I189" s="40">
        <v>327.76666666666659</v>
      </c>
      <c r="J189" s="40">
        <v>330.63333333333333</v>
      </c>
      <c r="K189" s="31">
        <v>324.89999999999998</v>
      </c>
      <c r="L189" s="31">
        <v>316.8</v>
      </c>
      <c r="M189" s="31">
        <v>13.90973</v>
      </c>
      <c r="N189" s="1"/>
      <c r="O189" s="1"/>
    </row>
    <row r="190" spans="1:15" ht="12.75" customHeight="1">
      <c r="A190" s="31">
        <v>180</v>
      </c>
      <c r="B190" s="31" t="s">
        <v>380</v>
      </c>
      <c r="C190" s="31">
        <v>737</v>
      </c>
      <c r="D190" s="40">
        <v>744.5333333333333</v>
      </c>
      <c r="E190" s="40">
        <v>727.06666666666661</v>
      </c>
      <c r="F190" s="40">
        <v>717.13333333333333</v>
      </c>
      <c r="G190" s="40">
        <v>699.66666666666663</v>
      </c>
      <c r="H190" s="40">
        <v>754.46666666666658</v>
      </c>
      <c r="I190" s="40">
        <v>771.93333333333328</v>
      </c>
      <c r="J190" s="40">
        <v>781.86666666666656</v>
      </c>
      <c r="K190" s="31">
        <v>762</v>
      </c>
      <c r="L190" s="31">
        <v>734.6</v>
      </c>
      <c r="M190" s="31">
        <v>3.5834800000000002</v>
      </c>
      <c r="N190" s="1"/>
      <c r="O190" s="1"/>
    </row>
    <row r="191" spans="1:15" ht="12.75" customHeight="1">
      <c r="A191" s="31">
        <v>181</v>
      </c>
      <c r="B191" s="31" t="s">
        <v>112</v>
      </c>
      <c r="C191" s="31">
        <v>645.25</v>
      </c>
      <c r="D191" s="40">
        <v>642.08333333333337</v>
      </c>
      <c r="E191" s="40">
        <v>630.16666666666674</v>
      </c>
      <c r="F191" s="40">
        <v>615.08333333333337</v>
      </c>
      <c r="G191" s="40">
        <v>603.16666666666674</v>
      </c>
      <c r="H191" s="40">
        <v>657.16666666666674</v>
      </c>
      <c r="I191" s="40">
        <v>669.08333333333348</v>
      </c>
      <c r="J191" s="40">
        <v>684.16666666666674</v>
      </c>
      <c r="K191" s="31">
        <v>654</v>
      </c>
      <c r="L191" s="31">
        <v>627</v>
      </c>
      <c r="M191" s="31">
        <v>22.737819999999999</v>
      </c>
      <c r="N191" s="1"/>
      <c r="O191" s="1"/>
    </row>
    <row r="192" spans="1:15" ht="12.75" customHeight="1">
      <c r="A192" s="31">
        <v>182</v>
      </c>
      <c r="B192" s="31" t="s">
        <v>262</v>
      </c>
      <c r="C192" s="31">
        <v>1369</v>
      </c>
      <c r="D192" s="40">
        <v>1370.6833333333334</v>
      </c>
      <c r="E192" s="40">
        <v>1350.3666666666668</v>
      </c>
      <c r="F192" s="40">
        <v>1331.7333333333333</v>
      </c>
      <c r="G192" s="40">
        <v>1311.4166666666667</v>
      </c>
      <c r="H192" s="40">
        <v>1389.3166666666668</v>
      </c>
      <c r="I192" s="40">
        <v>1409.6333333333334</v>
      </c>
      <c r="J192" s="40">
        <v>1428.2666666666669</v>
      </c>
      <c r="K192" s="31">
        <v>1391</v>
      </c>
      <c r="L192" s="31">
        <v>1352.05</v>
      </c>
      <c r="M192" s="31">
        <v>7.8793600000000001</v>
      </c>
      <c r="N192" s="1"/>
      <c r="O192" s="1"/>
    </row>
    <row r="193" spans="1:15" ht="12.75" customHeight="1">
      <c r="A193" s="31">
        <v>183</v>
      </c>
      <c r="B193" s="31" t="s">
        <v>389</v>
      </c>
      <c r="C193" s="31">
        <v>1341.5</v>
      </c>
      <c r="D193" s="40">
        <v>1337.1666666666667</v>
      </c>
      <c r="E193" s="40">
        <v>1304.3333333333335</v>
      </c>
      <c r="F193" s="40">
        <v>1267.1666666666667</v>
      </c>
      <c r="G193" s="40">
        <v>1234.3333333333335</v>
      </c>
      <c r="H193" s="40">
        <v>1374.3333333333335</v>
      </c>
      <c r="I193" s="40">
        <v>1407.166666666667</v>
      </c>
      <c r="J193" s="40">
        <v>1444.3333333333335</v>
      </c>
      <c r="K193" s="31">
        <v>1370</v>
      </c>
      <c r="L193" s="31">
        <v>1300</v>
      </c>
      <c r="M193" s="31">
        <v>1.29786</v>
      </c>
      <c r="N193" s="1"/>
      <c r="O193" s="1"/>
    </row>
    <row r="194" spans="1:15" ht="12.75" customHeight="1">
      <c r="A194" s="31">
        <v>184</v>
      </c>
      <c r="B194" s="31" t="s">
        <v>862</v>
      </c>
      <c r="C194" s="31">
        <v>21.05</v>
      </c>
      <c r="D194" s="40">
        <v>21.2</v>
      </c>
      <c r="E194" s="40">
        <v>20.7</v>
      </c>
      <c r="F194" s="40">
        <v>20.350000000000001</v>
      </c>
      <c r="G194" s="40">
        <v>19.850000000000001</v>
      </c>
      <c r="H194" s="40">
        <v>21.549999999999997</v>
      </c>
      <c r="I194" s="40">
        <v>22.049999999999997</v>
      </c>
      <c r="J194" s="40">
        <v>22.399999999999995</v>
      </c>
      <c r="K194" s="31">
        <v>21.7</v>
      </c>
      <c r="L194" s="31">
        <v>20.85</v>
      </c>
      <c r="M194" s="31">
        <v>73.283799999999999</v>
      </c>
      <c r="N194" s="1"/>
      <c r="O194" s="1"/>
    </row>
    <row r="195" spans="1:15" ht="12.75" customHeight="1">
      <c r="A195" s="31">
        <v>185</v>
      </c>
      <c r="B195" s="31" t="s">
        <v>390</v>
      </c>
      <c r="C195" s="31">
        <v>1364.4</v>
      </c>
      <c r="D195" s="40">
        <v>1366.8</v>
      </c>
      <c r="E195" s="40">
        <v>1350.6</v>
      </c>
      <c r="F195" s="40">
        <v>1336.8</v>
      </c>
      <c r="G195" s="40">
        <v>1320.6</v>
      </c>
      <c r="H195" s="40">
        <v>1380.6</v>
      </c>
      <c r="I195" s="40">
        <v>1396.8000000000002</v>
      </c>
      <c r="J195" s="40">
        <v>1410.6</v>
      </c>
      <c r="K195" s="31">
        <v>1383</v>
      </c>
      <c r="L195" s="31">
        <v>1353</v>
      </c>
      <c r="M195" s="31">
        <v>0.15633</v>
      </c>
      <c r="N195" s="1"/>
      <c r="O195" s="1"/>
    </row>
    <row r="196" spans="1:15" ht="12.75" customHeight="1">
      <c r="A196" s="31">
        <v>186</v>
      </c>
      <c r="B196" s="31" t="s">
        <v>113</v>
      </c>
      <c r="C196" s="31">
        <v>1326.9</v>
      </c>
      <c r="D196" s="40">
        <v>1325.9833333333333</v>
      </c>
      <c r="E196" s="40">
        <v>1312.9666666666667</v>
      </c>
      <c r="F196" s="40">
        <v>1299.0333333333333</v>
      </c>
      <c r="G196" s="40">
        <v>1286.0166666666667</v>
      </c>
      <c r="H196" s="40">
        <v>1339.9166666666667</v>
      </c>
      <c r="I196" s="40">
        <v>1352.9333333333336</v>
      </c>
      <c r="J196" s="40">
        <v>1366.8666666666668</v>
      </c>
      <c r="K196" s="31">
        <v>1339</v>
      </c>
      <c r="L196" s="31">
        <v>1312.05</v>
      </c>
      <c r="M196" s="31">
        <v>6.1332199999999997</v>
      </c>
      <c r="N196" s="1"/>
      <c r="O196" s="1"/>
    </row>
    <row r="197" spans="1:15" ht="12.75" customHeight="1">
      <c r="A197" s="31">
        <v>187</v>
      </c>
      <c r="B197" s="31" t="s">
        <v>114</v>
      </c>
      <c r="C197" s="31">
        <v>1172.8</v>
      </c>
      <c r="D197" s="40">
        <v>1178.0833333333333</v>
      </c>
      <c r="E197" s="40">
        <v>1165.1666666666665</v>
      </c>
      <c r="F197" s="40">
        <v>1157.5333333333333</v>
      </c>
      <c r="G197" s="40">
        <v>1144.6166666666666</v>
      </c>
      <c r="H197" s="40">
        <v>1185.7166666666665</v>
      </c>
      <c r="I197" s="40">
        <v>1198.633333333333</v>
      </c>
      <c r="J197" s="40">
        <v>1206.2666666666664</v>
      </c>
      <c r="K197" s="31">
        <v>1191</v>
      </c>
      <c r="L197" s="31">
        <v>1170.45</v>
      </c>
      <c r="M197" s="31">
        <v>35.654609999999998</v>
      </c>
      <c r="N197" s="1"/>
      <c r="O197" s="1"/>
    </row>
    <row r="198" spans="1:15" ht="12.75" customHeight="1">
      <c r="A198" s="31">
        <v>188</v>
      </c>
      <c r="B198" s="31" t="s">
        <v>115</v>
      </c>
      <c r="C198" s="31">
        <v>2941.6</v>
      </c>
      <c r="D198" s="40">
        <v>2941.5499999999997</v>
      </c>
      <c r="E198" s="40">
        <v>2916.1499999999996</v>
      </c>
      <c r="F198" s="40">
        <v>2890.7</v>
      </c>
      <c r="G198" s="40">
        <v>2865.2999999999997</v>
      </c>
      <c r="H198" s="40">
        <v>2966.9999999999995</v>
      </c>
      <c r="I198" s="40">
        <v>2992.4</v>
      </c>
      <c r="J198" s="40">
        <v>3017.8499999999995</v>
      </c>
      <c r="K198" s="31">
        <v>2966.95</v>
      </c>
      <c r="L198" s="31">
        <v>2916.1</v>
      </c>
      <c r="M198" s="31">
        <v>29.477869999999999</v>
      </c>
      <c r="N198" s="1"/>
      <c r="O198" s="1"/>
    </row>
    <row r="199" spans="1:15" ht="12.75" customHeight="1">
      <c r="A199" s="31">
        <v>189</v>
      </c>
      <c r="B199" s="31" t="s">
        <v>116</v>
      </c>
      <c r="C199" s="31">
        <v>2672.9</v>
      </c>
      <c r="D199" s="40">
        <v>2667.25</v>
      </c>
      <c r="E199" s="40">
        <v>2653</v>
      </c>
      <c r="F199" s="40">
        <v>2633.1</v>
      </c>
      <c r="G199" s="40">
        <v>2618.85</v>
      </c>
      <c r="H199" s="40">
        <v>2687.15</v>
      </c>
      <c r="I199" s="40">
        <v>2701.4</v>
      </c>
      <c r="J199" s="40">
        <v>2721.3</v>
      </c>
      <c r="K199" s="31">
        <v>2681.5</v>
      </c>
      <c r="L199" s="31">
        <v>2647.35</v>
      </c>
      <c r="M199" s="31">
        <v>2.87046</v>
      </c>
      <c r="N199" s="1"/>
      <c r="O199" s="1"/>
    </row>
    <row r="200" spans="1:15" ht="12.75" customHeight="1">
      <c r="A200" s="31">
        <v>190</v>
      </c>
      <c r="B200" s="31" t="s">
        <v>117</v>
      </c>
      <c r="C200" s="31">
        <v>1572.25</v>
      </c>
      <c r="D200" s="40">
        <v>1578.6333333333332</v>
      </c>
      <c r="E200" s="40">
        <v>1562.6666666666665</v>
      </c>
      <c r="F200" s="40">
        <v>1553.0833333333333</v>
      </c>
      <c r="G200" s="40">
        <v>1537.1166666666666</v>
      </c>
      <c r="H200" s="40">
        <v>1588.2166666666665</v>
      </c>
      <c r="I200" s="40">
        <v>1604.1833333333332</v>
      </c>
      <c r="J200" s="40">
        <v>1613.7666666666664</v>
      </c>
      <c r="K200" s="31">
        <v>1594.6</v>
      </c>
      <c r="L200" s="31">
        <v>1569.05</v>
      </c>
      <c r="M200" s="31">
        <v>63.477379999999997</v>
      </c>
      <c r="N200" s="1"/>
      <c r="O200" s="1"/>
    </row>
    <row r="201" spans="1:15" ht="12.75" customHeight="1">
      <c r="A201" s="31">
        <v>191</v>
      </c>
      <c r="B201" s="31" t="s">
        <v>118</v>
      </c>
      <c r="C201" s="31">
        <v>706.45</v>
      </c>
      <c r="D201" s="40">
        <v>705.06666666666661</v>
      </c>
      <c r="E201" s="40">
        <v>700.18333333333317</v>
      </c>
      <c r="F201" s="40">
        <v>693.91666666666652</v>
      </c>
      <c r="G201" s="40">
        <v>689.03333333333308</v>
      </c>
      <c r="H201" s="40">
        <v>711.33333333333326</v>
      </c>
      <c r="I201" s="40">
        <v>716.2166666666667</v>
      </c>
      <c r="J201" s="40">
        <v>722.48333333333335</v>
      </c>
      <c r="K201" s="31">
        <v>709.95</v>
      </c>
      <c r="L201" s="31">
        <v>698.8</v>
      </c>
      <c r="M201" s="31">
        <v>26.477080000000001</v>
      </c>
      <c r="N201" s="1"/>
      <c r="O201" s="1"/>
    </row>
    <row r="202" spans="1:15" ht="12.75" customHeight="1">
      <c r="A202" s="31">
        <v>192</v>
      </c>
      <c r="B202" s="31" t="s">
        <v>387</v>
      </c>
      <c r="C202" s="31">
        <v>2049.5500000000002</v>
      </c>
      <c r="D202" s="40">
        <v>2046.6166666666668</v>
      </c>
      <c r="E202" s="40">
        <v>2003.2333333333336</v>
      </c>
      <c r="F202" s="40">
        <v>1956.9166666666667</v>
      </c>
      <c r="G202" s="40">
        <v>1913.5333333333335</v>
      </c>
      <c r="H202" s="40">
        <v>2092.9333333333334</v>
      </c>
      <c r="I202" s="40">
        <v>2136.3166666666666</v>
      </c>
      <c r="J202" s="40">
        <v>2182.6333333333337</v>
      </c>
      <c r="K202" s="31">
        <v>2090</v>
      </c>
      <c r="L202" s="31">
        <v>2000.3</v>
      </c>
      <c r="M202" s="31">
        <v>1.35111</v>
      </c>
      <c r="N202" s="1"/>
      <c r="O202" s="1"/>
    </row>
    <row r="203" spans="1:15" ht="12.75" customHeight="1">
      <c r="A203" s="31">
        <v>193</v>
      </c>
      <c r="B203" s="31" t="s">
        <v>391</v>
      </c>
      <c r="C203" s="31">
        <v>253.45</v>
      </c>
      <c r="D203" s="40">
        <v>253.54999999999998</v>
      </c>
      <c r="E203" s="40">
        <v>251.79999999999995</v>
      </c>
      <c r="F203" s="40">
        <v>250.14999999999998</v>
      </c>
      <c r="G203" s="40">
        <v>248.39999999999995</v>
      </c>
      <c r="H203" s="40">
        <v>255.19999999999996</v>
      </c>
      <c r="I203" s="40">
        <v>256.95000000000005</v>
      </c>
      <c r="J203" s="40">
        <v>258.59999999999997</v>
      </c>
      <c r="K203" s="31">
        <v>255.3</v>
      </c>
      <c r="L203" s="31">
        <v>251.9</v>
      </c>
      <c r="M203" s="31">
        <v>1.2639499999999999</v>
      </c>
      <c r="N203" s="1"/>
      <c r="O203" s="1"/>
    </row>
    <row r="204" spans="1:15" ht="12.75" customHeight="1">
      <c r="A204" s="31">
        <v>194</v>
      </c>
      <c r="B204" s="31" t="s">
        <v>392</v>
      </c>
      <c r="C204" s="31">
        <v>152.25</v>
      </c>
      <c r="D204" s="40">
        <v>150.70000000000002</v>
      </c>
      <c r="E204" s="40">
        <v>145.70000000000005</v>
      </c>
      <c r="F204" s="40">
        <v>139.15000000000003</v>
      </c>
      <c r="G204" s="40">
        <v>134.15000000000006</v>
      </c>
      <c r="H204" s="40">
        <v>157.25000000000003</v>
      </c>
      <c r="I204" s="40">
        <v>162.24999999999997</v>
      </c>
      <c r="J204" s="40">
        <v>168.8</v>
      </c>
      <c r="K204" s="31">
        <v>155.69999999999999</v>
      </c>
      <c r="L204" s="31">
        <v>144.15</v>
      </c>
      <c r="M204" s="31">
        <v>47.777389999999997</v>
      </c>
      <c r="N204" s="1"/>
      <c r="O204" s="1"/>
    </row>
    <row r="205" spans="1:15" ht="12.75" customHeight="1">
      <c r="A205" s="31">
        <v>195</v>
      </c>
      <c r="B205" s="31" t="s">
        <v>119</v>
      </c>
      <c r="C205" s="31">
        <v>2714.35</v>
      </c>
      <c r="D205" s="40">
        <v>2715.9833333333336</v>
      </c>
      <c r="E205" s="40">
        <v>2681.9666666666672</v>
      </c>
      <c r="F205" s="40">
        <v>2649.5833333333335</v>
      </c>
      <c r="G205" s="40">
        <v>2615.5666666666671</v>
      </c>
      <c r="H205" s="40">
        <v>2748.3666666666672</v>
      </c>
      <c r="I205" s="40">
        <v>2782.3833333333337</v>
      </c>
      <c r="J205" s="40">
        <v>2814.7666666666673</v>
      </c>
      <c r="K205" s="31">
        <v>2750</v>
      </c>
      <c r="L205" s="31">
        <v>2683.6</v>
      </c>
      <c r="M205" s="31">
        <v>7.23569</v>
      </c>
      <c r="N205" s="1"/>
      <c r="O205" s="1"/>
    </row>
    <row r="206" spans="1:15" ht="12.75" customHeight="1">
      <c r="A206" s="31">
        <v>196</v>
      </c>
      <c r="B206" s="31" t="s">
        <v>388</v>
      </c>
      <c r="C206" s="31">
        <v>76.2</v>
      </c>
      <c r="D206" s="40">
        <v>77.016666666666666</v>
      </c>
      <c r="E206" s="40">
        <v>74.333333333333329</v>
      </c>
      <c r="F206" s="40">
        <v>72.466666666666669</v>
      </c>
      <c r="G206" s="40">
        <v>69.783333333333331</v>
      </c>
      <c r="H206" s="40">
        <v>78.883333333333326</v>
      </c>
      <c r="I206" s="40">
        <v>81.566666666666663</v>
      </c>
      <c r="J206" s="40">
        <v>83.433333333333323</v>
      </c>
      <c r="K206" s="31">
        <v>79.7</v>
      </c>
      <c r="L206" s="31">
        <v>75.150000000000006</v>
      </c>
      <c r="M206" s="31">
        <v>54.119030000000002</v>
      </c>
      <c r="N206" s="1"/>
      <c r="O206" s="1"/>
    </row>
    <row r="207" spans="1:15" ht="12.75" customHeight="1">
      <c r="A207" s="31">
        <v>197</v>
      </c>
      <c r="B207" s="31" t="s">
        <v>863</v>
      </c>
      <c r="C207" s="31">
        <v>2850.9</v>
      </c>
      <c r="D207" s="40">
        <v>2844.2999999999997</v>
      </c>
      <c r="E207" s="40">
        <v>2813.5999999999995</v>
      </c>
      <c r="F207" s="40">
        <v>2776.2999999999997</v>
      </c>
      <c r="G207" s="40">
        <v>2745.5999999999995</v>
      </c>
      <c r="H207" s="40">
        <v>2881.5999999999995</v>
      </c>
      <c r="I207" s="40">
        <v>2912.2999999999993</v>
      </c>
      <c r="J207" s="40">
        <v>2949.5999999999995</v>
      </c>
      <c r="K207" s="31">
        <v>2875</v>
      </c>
      <c r="L207" s="31">
        <v>2807</v>
      </c>
      <c r="M207" s="31">
        <v>0.19517999999999999</v>
      </c>
      <c r="N207" s="1"/>
      <c r="O207" s="1"/>
    </row>
    <row r="208" spans="1:15" ht="12.75" customHeight="1">
      <c r="A208" s="31">
        <v>198</v>
      </c>
      <c r="B208" s="31" t="s">
        <v>842</v>
      </c>
      <c r="C208" s="31">
        <v>519.85</v>
      </c>
      <c r="D208" s="40">
        <v>521.76666666666677</v>
      </c>
      <c r="E208" s="40">
        <v>516.18333333333351</v>
      </c>
      <c r="F208" s="40">
        <v>512.51666666666677</v>
      </c>
      <c r="G208" s="40">
        <v>506.93333333333351</v>
      </c>
      <c r="H208" s="40">
        <v>525.43333333333351</v>
      </c>
      <c r="I208" s="40">
        <v>531.01666666666677</v>
      </c>
      <c r="J208" s="40">
        <v>534.68333333333351</v>
      </c>
      <c r="K208" s="31">
        <v>527.35</v>
      </c>
      <c r="L208" s="31">
        <v>518.1</v>
      </c>
      <c r="M208" s="31">
        <v>1.1661900000000001</v>
      </c>
      <c r="N208" s="1"/>
      <c r="O208" s="1"/>
    </row>
    <row r="209" spans="1:15" ht="12.75" customHeight="1">
      <c r="A209" s="31">
        <v>199</v>
      </c>
      <c r="B209" s="31" t="s">
        <v>121</v>
      </c>
      <c r="C209" s="31">
        <v>464.6</v>
      </c>
      <c r="D209" s="40">
        <v>467.7</v>
      </c>
      <c r="E209" s="40">
        <v>459.2</v>
      </c>
      <c r="F209" s="40">
        <v>453.8</v>
      </c>
      <c r="G209" s="40">
        <v>445.3</v>
      </c>
      <c r="H209" s="40">
        <v>473.09999999999997</v>
      </c>
      <c r="I209" s="40">
        <v>481.59999999999997</v>
      </c>
      <c r="J209" s="40">
        <v>486.99999999999994</v>
      </c>
      <c r="K209" s="31">
        <v>476.2</v>
      </c>
      <c r="L209" s="31">
        <v>462.3</v>
      </c>
      <c r="M209" s="31">
        <v>86.283270000000002</v>
      </c>
      <c r="N209" s="1"/>
      <c r="O209" s="1"/>
    </row>
    <row r="210" spans="1:15" ht="12.75" customHeight="1">
      <c r="A210" s="31">
        <v>200</v>
      </c>
      <c r="B210" s="31" t="s">
        <v>393</v>
      </c>
      <c r="C210" s="31">
        <v>133.1</v>
      </c>
      <c r="D210" s="40">
        <v>132.66666666666666</v>
      </c>
      <c r="E210" s="40">
        <v>130.88333333333333</v>
      </c>
      <c r="F210" s="40">
        <v>128.66666666666666</v>
      </c>
      <c r="G210" s="40">
        <v>126.88333333333333</v>
      </c>
      <c r="H210" s="40">
        <v>134.88333333333333</v>
      </c>
      <c r="I210" s="40">
        <v>136.66666666666669</v>
      </c>
      <c r="J210" s="40">
        <v>138.88333333333333</v>
      </c>
      <c r="K210" s="31">
        <v>134.44999999999999</v>
      </c>
      <c r="L210" s="31">
        <v>130.44999999999999</v>
      </c>
      <c r="M210" s="31">
        <v>40.134430000000002</v>
      </c>
      <c r="N210" s="1"/>
      <c r="O210" s="1"/>
    </row>
    <row r="211" spans="1:15" ht="12.75" customHeight="1">
      <c r="A211" s="31">
        <v>201</v>
      </c>
      <c r="B211" s="31" t="s">
        <v>122</v>
      </c>
      <c r="C211" s="31">
        <v>344.55</v>
      </c>
      <c r="D211" s="40">
        <v>345.0333333333333</v>
      </c>
      <c r="E211" s="40">
        <v>341.36666666666662</v>
      </c>
      <c r="F211" s="40">
        <v>338.18333333333334</v>
      </c>
      <c r="G211" s="40">
        <v>334.51666666666665</v>
      </c>
      <c r="H211" s="40">
        <v>348.21666666666658</v>
      </c>
      <c r="I211" s="40">
        <v>351.88333333333333</v>
      </c>
      <c r="J211" s="40">
        <v>355.06666666666655</v>
      </c>
      <c r="K211" s="31">
        <v>348.7</v>
      </c>
      <c r="L211" s="31">
        <v>341.85</v>
      </c>
      <c r="M211" s="31">
        <v>39.785870000000003</v>
      </c>
      <c r="N211" s="1"/>
      <c r="O211" s="1"/>
    </row>
    <row r="212" spans="1:15" ht="12.75" customHeight="1">
      <c r="A212" s="31">
        <v>202</v>
      </c>
      <c r="B212" s="31" t="s">
        <v>123</v>
      </c>
      <c r="C212" s="31">
        <v>2431.15</v>
      </c>
      <c r="D212" s="40">
        <v>2431.2666666666669</v>
      </c>
      <c r="E212" s="40">
        <v>2416.3333333333339</v>
      </c>
      <c r="F212" s="40">
        <v>2401.5166666666669</v>
      </c>
      <c r="G212" s="40">
        <v>2386.5833333333339</v>
      </c>
      <c r="H212" s="40">
        <v>2446.0833333333339</v>
      </c>
      <c r="I212" s="40">
        <v>2461.0166666666673</v>
      </c>
      <c r="J212" s="40">
        <v>2475.8333333333339</v>
      </c>
      <c r="K212" s="31">
        <v>2446.1999999999998</v>
      </c>
      <c r="L212" s="31">
        <v>2416.4499999999998</v>
      </c>
      <c r="M212" s="31">
        <v>16.96949</v>
      </c>
      <c r="N212" s="1"/>
      <c r="O212" s="1"/>
    </row>
    <row r="213" spans="1:15" ht="12.75" customHeight="1">
      <c r="A213" s="31">
        <v>203</v>
      </c>
      <c r="B213" s="31" t="s">
        <v>263</v>
      </c>
      <c r="C213" s="31">
        <v>317</v>
      </c>
      <c r="D213" s="40">
        <v>318.33333333333331</v>
      </c>
      <c r="E213" s="40">
        <v>313.91666666666663</v>
      </c>
      <c r="F213" s="40">
        <v>310.83333333333331</v>
      </c>
      <c r="G213" s="40">
        <v>306.41666666666663</v>
      </c>
      <c r="H213" s="40">
        <v>321.41666666666663</v>
      </c>
      <c r="I213" s="40">
        <v>325.83333333333326</v>
      </c>
      <c r="J213" s="40">
        <v>328.91666666666663</v>
      </c>
      <c r="K213" s="31">
        <v>322.75</v>
      </c>
      <c r="L213" s="31">
        <v>315.25</v>
      </c>
      <c r="M213" s="31">
        <v>7.11829</v>
      </c>
      <c r="N213" s="1"/>
      <c r="O213" s="1"/>
    </row>
    <row r="214" spans="1:15" ht="12.75" customHeight="1">
      <c r="A214" s="31">
        <v>204</v>
      </c>
      <c r="B214" s="31" t="s">
        <v>864</v>
      </c>
      <c r="C214" s="31">
        <v>725.4</v>
      </c>
      <c r="D214" s="40">
        <v>729.44999999999993</v>
      </c>
      <c r="E214" s="40">
        <v>721.09999999999991</v>
      </c>
      <c r="F214" s="40">
        <v>716.8</v>
      </c>
      <c r="G214" s="40">
        <v>708.44999999999993</v>
      </c>
      <c r="H214" s="40">
        <v>733.74999999999989</v>
      </c>
      <c r="I214" s="40">
        <v>742.1</v>
      </c>
      <c r="J214" s="40">
        <v>746.39999999999986</v>
      </c>
      <c r="K214" s="31">
        <v>737.8</v>
      </c>
      <c r="L214" s="31">
        <v>725.15</v>
      </c>
      <c r="M214" s="31">
        <v>0.37796000000000002</v>
      </c>
      <c r="N214" s="1"/>
      <c r="O214" s="1"/>
    </row>
    <row r="215" spans="1:15" ht="12.75" customHeight="1">
      <c r="A215" s="31">
        <v>205</v>
      </c>
      <c r="B215" s="31" t="s">
        <v>394</v>
      </c>
      <c r="C215" s="31">
        <v>42880.15</v>
      </c>
      <c r="D215" s="40">
        <v>42872.716666666667</v>
      </c>
      <c r="E215" s="40">
        <v>42622.433333333334</v>
      </c>
      <c r="F215" s="40">
        <v>42364.716666666667</v>
      </c>
      <c r="G215" s="40">
        <v>42114.433333333334</v>
      </c>
      <c r="H215" s="40">
        <v>43130.433333333334</v>
      </c>
      <c r="I215" s="40">
        <v>43380.716666666674</v>
      </c>
      <c r="J215" s="40">
        <v>43638.433333333334</v>
      </c>
      <c r="K215" s="31">
        <v>43123</v>
      </c>
      <c r="L215" s="31">
        <v>42615</v>
      </c>
      <c r="M215" s="31">
        <v>1.908E-2</v>
      </c>
      <c r="N215" s="1"/>
      <c r="O215" s="1"/>
    </row>
    <row r="216" spans="1:15" ht="12.75" customHeight="1">
      <c r="A216" s="31">
        <v>206</v>
      </c>
      <c r="B216" s="31" t="s">
        <v>395</v>
      </c>
      <c r="C216" s="31">
        <v>44.65</v>
      </c>
      <c r="D216" s="40">
        <v>44.433333333333337</v>
      </c>
      <c r="E216" s="40">
        <v>43.716666666666676</v>
      </c>
      <c r="F216" s="40">
        <v>42.783333333333339</v>
      </c>
      <c r="G216" s="40">
        <v>42.066666666666677</v>
      </c>
      <c r="H216" s="40">
        <v>45.366666666666674</v>
      </c>
      <c r="I216" s="40">
        <v>46.083333333333343</v>
      </c>
      <c r="J216" s="40">
        <v>47.016666666666673</v>
      </c>
      <c r="K216" s="31">
        <v>45.15</v>
      </c>
      <c r="L216" s="31">
        <v>43.5</v>
      </c>
      <c r="M216" s="31">
        <v>28.667909999999999</v>
      </c>
      <c r="N216" s="1"/>
      <c r="O216" s="1"/>
    </row>
    <row r="217" spans="1:15" ht="12.75" customHeight="1">
      <c r="A217" s="31">
        <v>207</v>
      </c>
      <c r="B217" s="31" t="s">
        <v>407</v>
      </c>
      <c r="C217" s="31">
        <v>191.05</v>
      </c>
      <c r="D217" s="40">
        <v>191.55000000000004</v>
      </c>
      <c r="E217" s="40">
        <v>187.20000000000007</v>
      </c>
      <c r="F217" s="40">
        <v>183.35000000000002</v>
      </c>
      <c r="G217" s="40">
        <v>179.00000000000006</v>
      </c>
      <c r="H217" s="40">
        <v>195.40000000000009</v>
      </c>
      <c r="I217" s="40">
        <v>199.75000000000006</v>
      </c>
      <c r="J217" s="40">
        <v>203.60000000000011</v>
      </c>
      <c r="K217" s="31">
        <v>195.9</v>
      </c>
      <c r="L217" s="31">
        <v>187.7</v>
      </c>
      <c r="M217" s="31">
        <v>200.40324000000001</v>
      </c>
      <c r="N217" s="1"/>
      <c r="O217" s="1"/>
    </row>
    <row r="218" spans="1:15" ht="12.75" customHeight="1">
      <c r="A218" s="31">
        <v>208</v>
      </c>
      <c r="B218" s="31" t="s">
        <v>124</v>
      </c>
      <c r="C218" s="31">
        <v>243.65</v>
      </c>
      <c r="D218" s="40">
        <v>241.81666666666669</v>
      </c>
      <c r="E218" s="40">
        <v>235.18333333333339</v>
      </c>
      <c r="F218" s="40">
        <v>226.7166666666667</v>
      </c>
      <c r="G218" s="40">
        <v>220.0833333333334</v>
      </c>
      <c r="H218" s="40">
        <v>250.28333333333339</v>
      </c>
      <c r="I218" s="40">
        <v>256.91666666666663</v>
      </c>
      <c r="J218" s="40">
        <v>265.38333333333338</v>
      </c>
      <c r="K218" s="31">
        <v>248.45</v>
      </c>
      <c r="L218" s="31">
        <v>233.35</v>
      </c>
      <c r="M218" s="31">
        <v>225.06548000000001</v>
      </c>
      <c r="N218" s="1"/>
      <c r="O218" s="1"/>
    </row>
    <row r="219" spans="1:15" ht="12.75" customHeight="1">
      <c r="A219" s="31">
        <v>209</v>
      </c>
      <c r="B219" s="31" t="s">
        <v>125</v>
      </c>
      <c r="C219" s="31">
        <v>786.55</v>
      </c>
      <c r="D219" s="40">
        <v>784.78333333333342</v>
      </c>
      <c r="E219" s="40">
        <v>780.96666666666681</v>
      </c>
      <c r="F219" s="40">
        <v>775.38333333333344</v>
      </c>
      <c r="G219" s="40">
        <v>771.56666666666683</v>
      </c>
      <c r="H219" s="40">
        <v>790.36666666666679</v>
      </c>
      <c r="I219" s="40">
        <v>794.18333333333339</v>
      </c>
      <c r="J219" s="40">
        <v>799.76666666666677</v>
      </c>
      <c r="K219" s="31">
        <v>788.6</v>
      </c>
      <c r="L219" s="31">
        <v>779.2</v>
      </c>
      <c r="M219" s="31">
        <v>100.84357</v>
      </c>
      <c r="N219" s="1"/>
      <c r="O219" s="1"/>
    </row>
    <row r="220" spans="1:15" ht="12.75" customHeight="1">
      <c r="A220" s="31">
        <v>210</v>
      </c>
      <c r="B220" s="31" t="s">
        <v>126</v>
      </c>
      <c r="C220" s="31">
        <v>1508.9</v>
      </c>
      <c r="D220" s="40">
        <v>1511.3166666666666</v>
      </c>
      <c r="E220" s="40">
        <v>1502.6333333333332</v>
      </c>
      <c r="F220" s="40">
        <v>1496.3666666666666</v>
      </c>
      <c r="G220" s="40">
        <v>1487.6833333333332</v>
      </c>
      <c r="H220" s="40">
        <v>1517.5833333333333</v>
      </c>
      <c r="I220" s="40">
        <v>1526.2666666666667</v>
      </c>
      <c r="J220" s="40">
        <v>1532.5333333333333</v>
      </c>
      <c r="K220" s="31">
        <v>1520</v>
      </c>
      <c r="L220" s="31">
        <v>1505.05</v>
      </c>
      <c r="M220" s="31">
        <v>3.3260200000000002</v>
      </c>
      <c r="N220" s="1"/>
      <c r="O220" s="1"/>
    </row>
    <row r="221" spans="1:15" ht="12.75" customHeight="1">
      <c r="A221" s="31">
        <v>211</v>
      </c>
      <c r="B221" s="31" t="s">
        <v>127</v>
      </c>
      <c r="C221" s="31">
        <v>651.29999999999995</v>
      </c>
      <c r="D221" s="40">
        <v>652.94999999999993</v>
      </c>
      <c r="E221" s="40">
        <v>645.19999999999982</v>
      </c>
      <c r="F221" s="40">
        <v>639.09999999999991</v>
      </c>
      <c r="G221" s="40">
        <v>631.3499999999998</v>
      </c>
      <c r="H221" s="40">
        <v>659.04999999999984</v>
      </c>
      <c r="I221" s="40">
        <v>666.80000000000007</v>
      </c>
      <c r="J221" s="40">
        <v>672.89999999999986</v>
      </c>
      <c r="K221" s="31">
        <v>660.7</v>
      </c>
      <c r="L221" s="31">
        <v>646.85</v>
      </c>
      <c r="M221" s="31">
        <v>6.54373</v>
      </c>
      <c r="N221" s="1"/>
      <c r="O221" s="1"/>
    </row>
    <row r="222" spans="1:15" ht="12.75" customHeight="1">
      <c r="A222" s="31">
        <v>212</v>
      </c>
      <c r="B222" s="31" t="s">
        <v>411</v>
      </c>
      <c r="C222" s="31">
        <v>252.7</v>
      </c>
      <c r="D222" s="40">
        <v>254.16666666666666</v>
      </c>
      <c r="E222" s="40">
        <v>249.5333333333333</v>
      </c>
      <c r="F222" s="40">
        <v>246.36666666666665</v>
      </c>
      <c r="G222" s="40">
        <v>241.73333333333329</v>
      </c>
      <c r="H222" s="40">
        <v>257.33333333333331</v>
      </c>
      <c r="I222" s="40">
        <v>261.9666666666667</v>
      </c>
      <c r="J222" s="40">
        <v>265.13333333333333</v>
      </c>
      <c r="K222" s="31">
        <v>258.8</v>
      </c>
      <c r="L222" s="31">
        <v>251</v>
      </c>
      <c r="M222" s="31">
        <v>3.3051200000000001</v>
      </c>
      <c r="N222" s="1"/>
      <c r="O222" s="1"/>
    </row>
    <row r="223" spans="1:15" ht="12.75" customHeight="1">
      <c r="A223" s="31">
        <v>213</v>
      </c>
      <c r="B223" s="31" t="s">
        <v>397</v>
      </c>
      <c r="C223" s="31">
        <v>54</v>
      </c>
      <c r="D223" s="40">
        <v>54.1</v>
      </c>
      <c r="E223" s="40">
        <v>53</v>
      </c>
      <c r="F223" s="40">
        <v>52</v>
      </c>
      <c r="G223" s="40">
        <v>50.9</v>
      </c>
      <c r="H223" s="40">
        <v>55.1</v>
      </c>
      <c r="I223" s="40">
        <v>56.20000000000001</v>
      </c>
      <c r="J223" s="40">
        <v>57.2</v>
      </c>
      <c r="K223" s="31">
        <v>55.2</v>
      </c>
      <c r="L223" s="31">
        <v>53.1</v>
      </c>
      <c r="M223" s="31">
        <v>129.34482</v>
      </c>
      <c r="N223" s="1"/>
      <c r="O223" s="1"/>
    </row>
    <row r="224" spans="1:15" ht="12.75" customHeight="1">
      <c r="A224" s="31">
        <v>214</v>
      </c>
      <c r="B224" s="31" t="s">
        <v>128</v>
      </c>
      <c r="C224" s="31">
        <v>10.4</v>
      </c>
      <c r="D224" s="40">
        <v>10.25</v>
      </c>
      <c r="E224" s="40">
        <v>9.9</v>
      </c>
      <c r="F224" s="40">
        <v>9.4</v>
      </c>
      <c r="G224" s="40">
        <v>9.0500000000000007</v>
      </c>
      <c r="H224" s="40">
        <v>10.75</v>
      </c>
      <c r="I224" s="40">
        <v>11.100000000000001</v>
      </c>
      <c r="J224" s="40">
        <v>11.6</v>
      </c>
      <c r="K224" s="31">
        <v>10.6</v>
      </c>
      <c r="L224" s="31">
        <v>9.75</v>
      </c>
      <c r="M224" s="31">
        <v>3080.6392900000001</v>
      </c>
      <c r="N224" s="1"/>
      <c r="O224" s="1"/>
    </row>
    <row r="225" spans="1:15" ht="12.75" customHeight="1">
      <c r="A225" s="31">
        <v>215</v>
      </c>
      <c r="B225" s="31" t="s">
        <v>398</v>
      </c>
      <c r="C225" s="31">
        <v>58.95</v>
      </c>
      <c r="D225" s="40">
        <v>58.583333333333336</v>
      </c>
      <c r="E225" s="40">
        <v>57.366666666666674</v>
      </c>
      <c r="F225" s="40">
        <v>55.783333333333339</v>
      </c>
      <c r="G225" s="40">
        <v>54.566666666666677</v>
      </c>
      <c r="H225" s="40">
        <v>60.166666666666671</v>
      </c>
      <c r="I225" s="40">
        <v>61.383333333333326</v>
      </c>
      <c r="J225" s="40">
        <v>62.966666666666669</v>
      </c>
      <c r="K225" s="31">
        <v>59.8</v>
      </c>
      <c r="L225" s="31">
        <v>57</v>
      </c>
      <c r="M225" s="31">
        <v>104.18801999999999</v>
      </c>
      <c r="N225" s="1"/>
      <c r="O225" s="1"/>
    </row>
    <row r="226" spans="1:15" ht="12.75" customHeight="1">
      <c r="A226" s="31">
        <v>216</v>
      </c>
      <c r="B226" s="31" t="s">
        <v>129</v>
      </c>
      <c r="C226" s="31">
        <v>52.25</v>
      </c>
      <c r="D226" s="40">
        <v>52.050000000000004</v>
      </c>
      <c r="E226" s="40">
        <v>51.550000000000011</v>
      </c>
      <c r="F226" s="40">
        <v>50.850000000000009</v>
      </c>
      <c r="G226" s="40">
        <v>50.350000000000016</v>
      </c>
      <c r="H226" s="40">
        <v>52.750000000000007</v>
      </c>
      <c r="I226" s="40">
        <v>53.249999999999993</v>
      </c>
      <c r="J226" s="40">
        <v>53.95</v>
      </c>
      <c r="K226" s="31">
        <v>52.55</v>
      </c>
      <c r="L226" s="31">
        <v>51.35</v>
      </c>
      <c r="M226" s="31">
        <v>257.91926000000001</v>
      </c>
      <c r="N226" s="1"/>
      <c r="O226" s="1"/>
    </row>
    <row r="227" spans="1:15" ht="12.75" customHeight="1">
      <c r="A227" s="31">
        <v>217</v>
      </c>
      <c r="B227" s="31" t="s">
        <v>409</v>
      </c>
      <c r="C227" s="31">
        <v>782.1</v>
      </c>
      <c r="D227" s="40">
        <v>783.05000000000007</v>
      </c>
      <c r="E227" s="40">
        <v>771.20000000000016</v>
      </c>
      <c r="F227" s="40">
        <v>760.30000000000007</v>
      </c>
      <c r="G227" s="40">
        <v>748.45000000000016</v>
      </c>
      <c r="H227" s="40">
        <v>793.95000000000016</v>
      </c>
      <c r="I227" s="40">
        <v>805.80000000000007</v>
      </c>
      <c r="J227" s="40">
        <v>816.70000000000016</v>
      </c>
      <c r="K227" s="31">
        <v>794.9</v>
      </c>
      <c r="L227" s="31">
        <v>772.15</v>
      </c>
      <c r="M227" s="31">
        <v>85.019130000000004</v>
      </c>
      <c r="N227" s="1"/>
      <c r="O227" s="1"/>
    </row>
    <row r="228" spans="1:15" ht="12.75" customHeight="1">
      <c r="A228" s="31">
        <v>218</v>
      </c>
      <c r="B228" s="31" t="s">
        <v>399</v>
      </c>
      <c r="C228" s="31">
        <v>1278.95</v>
      </c>
      <c r="D228" s="40">
        <v>1268.6666666666667</v>
      </c>
      <c r="E228" s="40">
        <v>1242.3333333333335</v>
      </c>
      <c r="F228" s="40">
        <v>1205.7166666666667</v>
      </c>
      <c r="G228" s="40">
        <v>1179.3833333333334</v>
      </c>
      <c r="H228" s="40">
        <v>1305.2833333333335</v>
      </c>
      <c r="I228" s="40">
        <v>1331.616666666667</v>
      </c>
      <c r="J228" s="40">
        <v>1368.2333333333336</v>
      </c>
      <c r="K228" s="31">
        <v>1295</v>
      </c>
      <c r="L228" s="31">
        <v>1232.05</v>
      </c>
      <c r="M228" s="31">
        <v>0.58682000000000001</v>
      </c>
      <c r="N228" s="1"/>
      <c r="O228" s="1"/>
    </row>
    <row r="229" spans="1:15" ht="12.75" customHeight="1">
      <c r="A229" s="31">
        <v>219</v>
      </c>
      <c r="B229" s="31" t="s">
        <v>130</v>
      </c>
      <c r="C229" s="31">
        <v>494</v>
      </c>
      <c r="D229" s="40">
        <v>492.31666666666666</v>
      </c>
      <c r="E229" s="40">
        <v>487.98333333333335</v>
      </c>
      <c r="F229" s="40">
        <v>481.9666666666667</v>
      </c>
      <c r="G229" s="40">
        <v>477.63333333333338</v>
      </c>
      <c r="H229" s="40">
        <v>498.33333333333331</v>
      </c>
      <c r="I229" s="40">
        <v>502.66666666666669</v>
      </c>
      <c r="J229" s="40">
        <v>508.68333333333328</v>
      </c>
      <c r="K229" s="31">
        <v>496.65</v>
      </c>
      <c r="L229" s="31">
        <v>486.3</v>
      </c>
      <c r="M229" s="31">
        <v>24.461269999999999</v>
      </c>
      <c r="N229" s="1"/>
      <c r="O229" s="1"/>
    </row>
    <row r="230" spans="1:15" ht="12.75" customHeight="1">
      <c r="A230" s="31">
        <v>220</v>
      </c>
      <c r="B230" s="31" t="s">
        <v>400</v>
      </c>
      <c r="C230" s="31">
        <v>351.05</v>
      </c>
      <c r="D230" s="40">
        <v>348.4666666666667</v>
      </c>
      <c r="E230" s="40">
        <v>338.13333333333338</v>
      </c>
      <c r="F230" s="40">
        <v>325.2166666666667</v>
      </c>
      <c r="G230" s="40">
        <v>314.88333333333338</v>
      </c>
      <c r="H230" s="40">
        <v>361.38333333333338</v>
      </c>
      <c r="I230" s="40">
        <v>371.71666666666664</v>
      </c>
      <c r="J230" s="40">
        <v>384.63333333333338</v>
      </c>
      <c r="K230" s="31">
        <v>358.8</v>
      </c>
      <c r="L230" s="31">
        <v>335.55</v>
      </c>
      <c r="M230" s="31">
        <v>10.12233</v>
      </c>
      <c r="N230" s="1"/>
      <c r="O230" s="1"/>
    </row>
    <row r="231" spans="1:15" ht="12.75" customHeight="1">
      <c r="A231" s="31">
        <v>221</v>
      </c>
      <c r="B231" s="31" t="s">
        <v>401</v>
      </c>
      <c r="C231" s="31">
        <v>1588.6</v>
      </c>
      <c r="D231" s="40">
        <v>1601.2333333333333</v>
      </c>
      <c r="E231" s="40">
        <v>1567.4666666666667</v>
      </c>
      <c r="F231" s="40">
        <v>1546.3333333333333</v>
      </c>
      <c r="G231" s="40">
        <v>1512.5666666666666</v>
      </c>
      <c r="H231" s="40">
        <v>1622.3666666666668</v>
      </c>
      <c r="I231" s="40">
        <v>1656.1333333333337</v>
      </c>
      <c r="J231" s="40">
        <v>1677.2666666666669</v>
      </c>
      <c r="K231" s="31">
        <v>1635</v>
      </c>
      <c r="L231" s="31">
        <v>1580.1</v>
      </c>
      <c r="M231" s="31">
        <v>0.11129</v>
      </c>
      <c r="N231" s="1"/>
      <c r="O231" s="1"/>
    </row>
    <row r="232" spans="1:15" ht="12.75" customHeight="1">
      <c r="A232" s="31">
        <v>222</v>
      </c>
      <c r="B232" s="31" t="s">
        <v>131</v>
      </c>
      <c r="C232" s="31">
        <v>219.85</v>
      </c>
      <c r="D232" s="40">
        <v>219.58333333333334</v>
      </c>
      <c r="E232" s="40">
        <v>214.26666666666668</v>
      </c>
      <c r="F232" s="40">
        <v>208.68333333333334</v>
      </c>
      <c r="G232" s="40">
        <v>203.36666666666667</v>
      </c>
      <c r="H232" s="40">
        <v>225.16666666666669</v>
      </c>
      <c r="I232" s="40">
        <v>230.48333333333335</v>
      </c>
      <c r="J232" s="40">
        <v>236.06666666666669</v>
      </c>
      <c r="K232" s="31">
        <v>224.9</v>
      </c>
      <c r="L232" s="31">
        <v>214</v>
      </c>
      <c r="M232" s="31">
        <v>117.01669</v>
      </c>
      <c r="N232" s="1"/>
      <c r="O232" s="1"/>
    </row>
    <row r="233" spans="1:15" ht="12.75" customHeight="1">
      <c r="A233" s="31">
        <v>223</v>
      </c>
      <c r="B233" s="31" t="s">
        <v>406</v>
      </c>
      <c r="C233" s="31">
        <v>223.1</v>
      </c>
      <c r="D233" s="40">
        <v>221.56666666666669</v>
      </c>
      <c r="E233" s="40">
        <v>216.53333333333339</v>
      </c>
      <c r="F233" s="40">
        <v>209.9666666666667</v>
      </c>
      <c r="G233" s="40">
        <v>204.93333333333339</v>
      </c>
      <c r="H233" s="40">
        <v>228.13333333333338</v>
      </c>
      <c r="I233" s="40">
        <v>233.16666666666669</v>
      </c>
      <c r="J233" s="40">
        <v>239.73333333333338</v>
      </c>
      <c r="K233" s="31">
        <v>226.6</v>
      </c>
      <c r="L233" s="31">
        <v>215</v>
      </c>
      <c r="M233" s="31">
        <v>57.532809999999998</v>
      </c>
      <c r="N233" s="1"/>
      <c r="O233" s="1"/>
    </row>
    <row r="234" spans="1:15" ht="12.75" customHeight="1">
      <c r="A234" s="31">
        <v>224</v>
      </c>
      <c r="B234" s="31" t="s">
        <v>265</v>
      </c>
      <c r="C234" s="31">
        <v>7212.6</v>
      </c>
      <c r="D234" s="40">
        <v>7203.8</v>
      </c>
      <c r="E234" s="40">
        <v>7108.8</v>
      </c>
      <c r="F234" s="40">
        <v>7005</v>
      </c>
      <c r="G234" s="40">
        <v>6910</v>
      </c>
      <c r="H234" s="40">
        <v>7307.6</v>
      </c>
      <c r="I234" s="40">
        <v>7402.6</v>
      </c>
      <c r="J234" s="40">
        <v>7506.4000000000005</v>
      </c>
      <c r="K234" s="31">
        <v>7298.8</v>
      </c>
      <c r="L234" s="31">
        <v>7100</v>
      </c>
      <c r="M234" s="31">
        <v>2.74823</v>
      </c>
      <c r="N234" s="1"/>
      <c r="O234" s="1"/>
    </row>
    <row r="235" spans="1:15" ht="12.75" customHeight="1">
      <c r="A235" s="31">
        <v>225</v>
      </c>
      <c r="B235" s="31" t="s">
        <v>408</v>
      </c>
      <c r="C235" s="31">
        <v>179.05</v>
      </c>
      <c r="D235" s="40">
        <v>180</v>
      </c>
      <c r="E235" s="40">
        <v>175.4</v>
      </c>
      <c r="F235" s="40">
        <v>171.75</v>
      </c>
      <c r="G235" s="40">
        <v>167.15</v>
      </c>
      <c r="H235" s="40">
        <v>183.65</v>
      </c>
      <c r="I235" s="40">
        <v>188.25000000000003</v>
      </c>
      <c r="J235" s="40">
        <v>191.9</v>
      </c>
      <c r="K235" s="31">
        <v>184.6</v>
      </c>
      <c r="L235" s="31">
        <v>176.35</v>
      </c>
      <c r="M235" s="31">
        <v>68.043469999999999</v>
      </c>
      <c r="N235" s="1"/>
      <c r="O235" s="1"/>
    </row>
    <row r="236" spans="1:15" ht="12.75" customHeight="1">
      <c r="A236" s="31">
        <v>226</v>
      </c>
      <c r="B236" s="31" t="s">
        <v>132</v>
      </c>
      <c r="C236" s="31">
        <v>2155.1999999999998</v>
      </c>
      <c r="D236" s="40">
        <v>2167.0833333333335</v>
      </c>
      <c r="E236" s="40">
        <v>2131.666666666667</v>
      </c>
      <c r="F236" s="40">
        <v>2108.1333333333337</v>
      </c>
      <c r="G236" s="40">
        <v>2072.7166666666672</v>
      </c>
      <c r="H236" s="40">
        <v>2190.6166666666668</v>
      </c>
      <c r="I236" s="40">
        <v>2226.0333333333338</v>
      </c>
      <c r="J236" s="40">
        <v>2249.5666666666666</v>
      </c>
      <c r="K236" s="31">
        <v>2202.5</v>
      </c>
      <c r="L236" s="31">
        <v>2143.5500000000002</v>
      </c>
      <c r="M236" s="31">
        <v>7.3407200000000001</v>
      </c>
      <c r="N236" s="1"/>
      <c r="O236" s="1"/>
    </row>
    <row r="237" spans="1:15" ht="12.75" customHeight="1">
      <c r="A237" s="31">
        <v>227</v>
      </c>
      <c r="B237" s="31" t="s">
        <v>865</v>
      </c>
      <c r="C237" s="31">
        <v>2346.6</v>
      </c>
      <c r="D237" s="40">
        <v>2353.9</v>
      </c>
      <c r="E237" s="40">
        <v>2332.75</v>
      </c>
      <c r="F237" s="40">
        <v>2318.9</v>
      </c>
      <c r="G237" s="40">
        <v>2297.75</v>
      </c>
      <c r="H237" s="40">
        <v>2367.75</v>
      </c>
      <c r="I237" s="40">
        <v>2388.9000000000005</v>
      </c>
      <c r="J237" s="40">
        <v>2402.75</v>
      </c>
      <c r="K237" s="31">
        <v>2375.0500000000002</v>
      </c>
      <c r="L237" s="31">
        <v>2340.0500000000002</v>
      </c>
      <c r="M237" s="31">
        <v>0.18903</v>
      </c>
      <c r="N237" s="1"/>
      <c r="O237" s="1"/>
    </row>
    <row r="238" spans="1:15" ht="12.75" customHeight="1">
      <c r="A238" s="31">
        <v>228</v>
      </c>
      <c r="B238" s="31" t="s">
        <v>412</v>
      </c>
      <c r="C238" s="31">
        <v>447.4</v>
      </c>
      <c r="D238" s="40">
        <v>448.76666666666665</v>
      </c>
      <c r="E238" s="40">
        <v>443.63333333333333</v>
      </c>
      <c r="F238" s="40">
        <v>439.86666666666667</v>
      </c>
      <c r="G238" s="40">
        <v>434.73333333333335</v>
      </c>
      <c r="H238" s="40">
        <v>452.5333333333333</v>
      </c>
      <c r="I238" s="40">
        <v>457.66666666666663</v>
      </c>
      <c r="J238" s="40">
        <v>461.43333333333328</v>
      </c>
      <c r="K238" s="31">
        <v>453.9</v>
      </c>
      <c r="L238" s="31">
        <v>445</v>
      </c>
      <c r="M238" s="31">
        <v>1.2335700000000001</v>
      </c>
      <c r="N238" s="1"/>
      <c r="O238" s="1"/>
    </row>
    <row r="239" spans="1:15" ht="12.75" customHeight="1">
      <c r="A239" s="31">
        <v>229</v>
      </c>
      <c r="B239" s="31" t="s">
        <v>133</v>
      </c>
      <c r="C239" s="31">
        <v>1068.25</v>
      </c>
      <c r="D239" s="40">
        <v>1071.8833333333334</v>
      </c>
      <c r="E239" s="40">
        <v>1058.8666666666668</v>
      </c>
      <c r="F239" s="40">
        <v>1049.4833333333333</v>
      </c>
      <c r="G239" s="40">
        <v>1036.4666666666667</v>
      </c>
      <c r="H239" s="40">
        <v>1081.2666666666669</v>
      </c>
      <c r="I239" s="40">
        <v>1094.2833333333338</v>
      </c>
      <c r="J239" s="40">
        <v>1103.666666666667</v>
      </c>
      <c r="K239" s="31">
        <v>1084.9000000000001</v>
      </c>
      <c r="L239" s="31">
        <v>1062.5</v>
      </c>
      <c r="M239" s="31">
        <v>77.527389999999997</v>
      </c>
      <c r="N239" s="1"/>
      <c r="O239" s="1"/>
    </row>
    <row r="240" spans="1:15" ht="12.75" customHeight="1">
      <c r="A240" s="31">
        <v>230</v>
      </c>
      <c r="B240" s="31" t="s">
        <v>134</v>
      </c>
      <c r="C240" s="31">
        <v>290.75</v>
      </c>
      <c r="D240" s="40">
        <v>290.88333333333338</v>
      </c>
      <c r="E240" s="40">
        <v>286.16666666666674</v>
      </c>
      <c r="F240" s="40">
        <v>281.58333333333337</v>
      </c>
      <c r="G240" s="40">
        <v>276.86666666666673</v>
      </c>
      <c r="H240" s="40">
        <v>295.46666666666675</v>
      </c>
      <c r="I240" s="40">
        <v>300.18333333333334</v>
      </c>
      <c r="J240" s="40">
        <v>304.76666666666677</v>
      </c>
      <c r="K240" s="31">
        <v>295.60000000000002</v>
      </c>
      <c r="L240" s="31">
        <v>286.3</v>
      </c>
      <c r="M240" s="31">
        <v>27.794609999999999</v>
      </c>
      <c r="N240" s="1"/>
      <c r="O240" s="1"/>
    </row>
    <row r="241" spans="1:15" ht="12.75" customHeight="1">
      <c r="A241" s="31">
        <v>231</v>
      </c>
      <c r="B241" s="31" t="s">
        <v>413</v>
      </c>
      <c r="C241" s="31">
        <v>45.2</v>
      </c>
      <c r="D241" s="40">
        <v>45.366666666666667</v>
      </c>
      <c r="E241" s="40">
        <v>44.833333333333336</v>
      </c>
      <c r="F241" s="40">
        <v>44.466666666666669</v>
      </c>
      <c r="G241" s="40">
        <v>43.933333333333337</v>
      </c>
      <c r="H241" s="40">
        <v>45.733333333333334</v>
      </c>
      <c r="I241" s="40">
        <v>46.266666666666666</v>
      </c>
      <c r="J241" s="40">
        <v>46.633333333333333</v>
      </c>
      <c r="K241" s="31">
        <v>45.9</v>
      </c>
      <c r="L241" s="31">
        <v>45</v>
      </c>
      <c r="M241" s="31">
        <v>25.05518</v>
      </c>
      <c r="N241" s="1"/>
      <c r="O241" s="1"/>
    </row>
    <row r="242" spans="1:15" ht="12.75" customHeight="1">
      <c r="A242" s="31">
        <v>232</v>
      </c>
      <c r="B242" s="31" t="s">
        <v>135</v>
      </c>
      <c r="C242" s="31">
        <v>1742.5</v>
      </c>
      <c r="D242" s="40">
        <v>1739.5</v>
      </c>
      <c r="E242" s="40">
        <v>1729</v>
      </c>
      <c r="F242" s="40">
        <v>1715.5</v>
      </c>
      <c r="G242" s="40">
        <v>1705</v>
      </c>
      <c r="H242" s="40">
        <v>1753</v>
      </c>
      <c r="I242" s="40">
        <v>1763.5</v>
      </c>
      <c r="J242" s="40">
        <v>1777</v>
      </c>
      <c r="K242" s="31">
        <v>1750</v>
      </c>
      <c r="L242" s="31">
        <v>1726</v>
      </c>
      <c r="M242" s="31">
        <v>40.161340000000003</v>
      </c>
      <c r="N242" s="1"/>
      <c r="O242" s="1"/>
    </row>
    <row r="243" spans="1:15" ht="12.75" customHeight="1">
      <c r="A243" s="31">
        <v>233</v>
      </c>
      <c r="B243" s="31" t="s">
        <v>414</v>
      </c>
      <c r="C243" s="31">
        <v>1159.5999999999999</v>
      </c>
      <c r="D243" s="40">
        <v>1167.5666666666666</v>
      </c>
      <c r="E243" s="40">
        <v>1138.1333333333332</v>
      </c>
      <c r="F243" s="40">
        <v>1116.6666666666665</v>
      </c>
      <c r="G243" s="40">
        <v>1087.2333333333331</v>
      </c>
      <c r="H243" s="40">
        <v>1189.0333333333333</v>
      </c>
      <c r="I243" s="40">
        <v>1218.4666666666667</v>
      </c>
      <c r="J243" s="40">
        <v>1239.9333333333334</v>
      </c>
      <c r="K243" s="31">
        <v>1197</v>
      </c>
      <c r="L243" s="31">
        <v>1146.0999999999999</v>
      </c>
      <c r="M243" s="31">
        <v>0.18381</v>
      </c>
      <c r="N243" s="1"/>
      <c r="O243" s="1"/>
    </row>
    <row r="244" spans="1:15" ht="12.75" customHeight="1">
      <c r="A244" s="31">
        <v>234</v>
      </c>
      <c r="B244" s="31" t="s">
        <v>415</v>
      </c>
      <c r="C244" s="31">
        <v>442.2</v>
      </c>
      <c r="D244" s="40">
        <v>448.75</v>
      </c>
      <c r="E244" s="40">
        <v>432.3</v>
      </c>
      <c r="F244" s="40">
        <v>422.40000000000003</v>
      </c>
      <c r="G244" s="40">
        <v>405.95000000000005</v>
      </c>
      <c r="H244" s="40">
        <v>458.65</v>
      </c>
      <c r="I244" s="40">
        <v>475.1</v>
      </c>
      <c r="J244" s="40">
        <v>484.99999999999994</v>
      </c>
      <c r="K244" s="31">
        <v>465.2</v>
      </c>
      <c r="L244" s="31">
        <v>438.85</v>
      </c>
      <c r="M244" s="31">
        <v>11.12806</v>
      </c>
      <c r="N244" s="1"/>
      <c r="O244" s="1"/>
    </row>
    <row r="245" spans="1:15" ht="12.75" customHeight="1">
      <c r="A245" s="31">
        <v>235</v>
      </c>
      <c r="B245" s="31" t="s">
        <v>416</v>
      </c>
      <c r="C245" s="31">
        <v>698.8</v>
      </c>
      <c r="D245" s="40">
        <v>695.81666666666661</v>
      </c>
      <c r="E245" s="40">
        <v>687.98333333333323</v>
      </c>
      <c r="F245" s="40">
        <v>677.16666666666663</v>
      </c>
      <c r="G245" s="40">
        <v>669.33333333333326</v>
      </c>
      <c r="H245" s="40">
        <v>706.63333333333321</v>
      </c>
      <c r="I245" s="40">
        <v>714.4666666666667</v>
      </c>
      <c r="J245" s="40">
        <v>725.28333333333319</v>
      </c>
      <c r="K245" s="31">
        <v>703.65</v>
      </c>
      <c r="L245" s="31">
        <v>685</v>
      </c>
      <c r="M245" s="31">
        <v>2.4723099999999998</v>
      </c>
      <c r="N245" s="1"/>
      <c r="O245" s="1"/>
    </row>
    <row r="246" spans="1:15" ht="12.75" customHeight="1">
      <c r="A246" s="31">
        <v>236</v>
      </c>
      <c r="B246" s="31" t="s">
        <v>410</v>
      </c>
      <c r="C246" s="31">
        <v>21.55</v>
      </c>
      <c r="D246" s="40">
        <v>21.516666666666666</v>
      </c>
      <c r="E246" s="40">
        <v>21.233333333333331</v>
      </c>
      <c r="F246" s="40">
        <v>20.916666666666664</v>
      </c>
      <c r="G246" s="40">
        <v>20.633333333333329</v>
      </c>
      <c r="H246" s="40">
        <v>21.833333333333332</v>
      </c>
      <c r="I246" s="40">
        <v>22.116666666666664</v>
      </c>
      <c r="J246" s="40">
        <v>22.433333333333334</v>
      </c>
      <c r="K246" s="31">
        <v>21.8</v>
      </c>
      <c r="L246" s="31">
        <v>21.2</v>
      </c>
      <c r="M246" s="31">
        <v>61.184339999999999</v>
      </c>
      <c r="N246" s="1"/>
      <c r="O246" s="1"/>
    </row>
    <row r="247" spans="1:15" ht="12.75" customHeight="1">
      <c r="A247" s="31">
        <v>237</v>
      </c>
      <c r="B247" s="31" t="s">
        <v>136</v>
      </c>
      <c r="C247" s="31">
        <v>139.69999999999999</v>
      </c>
      <c r="D247" s="40">
        <v>140.04999999999998</v>
      </c>
      <c r="E247" s="40">
        <v>138.59999999999997</v>
      </c>
      <c r="F247" s="40">
        <v>137.49999999999997</v>
      </c>
      <c r="G247" s="40">
        <v>136.04999999999995</v>
      </c>
      <c r="H247" s="40">
        <v>141.14999999999998</v>
      </c>
      <c r="I247" s="40">
        <v>142.59999999999997</v>
      </c>
      <c r="J247" s="40">
        <v>143.69999999999999</v>
      </c>
      <c r="K247" s="31">
        <v>141.5</v>
      </c>
      <c r="L247" s="31">
        <v>138.94999999999999</v>
      </c>
      <c r="M247" s="31">
        <v>129.21754999999999</v>
      </c>
      <c r="N247" s="1"/>
      <c r="O247" s="1"/>
    </row>
    <row r="248" spans="1:15" ht="12.75" customHeight="1">
      <c r="A248" s="31">
        <v>238</v>
      </c>
      <c r="B248" s="31" t="s">
        <v>402</v>
      </c>
      <c r="C248" s="31">
        <v>553.20000000000005</v>
      </c>
      <c r="D248" s="40">
        <v>554.0333333333333</v>
      </c>
      <c r="E248" s="40">
        <v>549.26666666666665</v>
      </c>
      <c r="F248" s="40">
        <v>545.33333333333337</v>
      </c>
      <c r="G248" s="40">
        <v>540.56666666666672</v>
      </c>
      <c r="H248" s="40">
        <v>557.96666666666658</v>
      </c>
      <c r="I248" s="40">
        <v>562.73333333333323</v>
      </c>
      <c r="J248" s="40">
        <v>566.66666666666652</v>
      </c>
      <c r="K248" s="31">
        <v>558.79999999999995</v>
      </c>
      <c r="L248" s="31">
        <v>550.1</v>
      </c>
      <c r="M248" s="31">
        <v>1.9873799999999999</v>
      </c>
      <c r="N248" s="1"/>
      <c r="O248" s="1"/>
    </row>
    <row r="249" spans="1:15" ht="12.75" customHeight="1">
      <c r="A249" s="31">
        <v>239</v>
      </c>
      <c r="B249" s="31" t="s">
        <v>266</v>
      </c>
      <c r="C249" s="31">
        <v>2182.25</v>
      </c>
      <c r="D249" s="40">
        <v>2168.0666666666666</v>
      </c>
      <c r="E249" s="40">
        <v>2139.1833333333334</v>
      </c>
      <c r="F249" s="40">
        <v>2096.1166666666668</v>
      </c>
      <c r="G249" s="40">
        <v>2067.2333333333336</v>
      </c>
      <c r="H249" s="40">
        <v>2211.1333333333332</v>
      </c>
      <c r="I249" s="40">
        <v>2240.0166666666664</v>
      </c>
      <c r="J249" s="40">
        <v>2283.083333333333</v>
      </c>
      <c r="K249" s="31">
        <v>2196.9499999999998</v>
      </c>
      <c r="L249" s="31">
        <v>2125</v>
      </c>
      <c r="M249" s="31">
        <v>2.6046499999999999</v>
      </c>
      <c r="N249" s="1"/>
      <c r="O249" s="1"/>
    </row>
    <row r="250" spans="1:15" ht="12.75" customHeight="1">
      <c r="A250" s="31">
        <v>240</v>
      </c>
      <c r="B250" s="31" t="s">
        <v>403</v>
      </c>
      <c r="C250" s="31">
        <v>230.9</v>
      </c>
      <c r="D250" s="40">
        <v>231.08333333333334</v>
      </c>
      <c r="E250" s="40">
        <v>227.61666666666667</v>
      </c>
      <c r="F250" s="40">
        <v>224.33333333333334</v>
      </c>
      <c r="G250" s="40">
        <v>220.86666666666667</v>
      </c>
      <c r="H250" s="40">
        <v>234.36666666666667</v>
      </c>
      <c r="I250" s="40">
        <v>237.83333333333331</v>
      </c>
      <c r="J250" s="40">
        <v>241.11666666666667</v>
      </c>
      <c r="K250" s="31">
        <v>234.55</v>
      </c>
      <c r="L250" s="31">
        <v>227.8</v>
      </c>
      <c r="M250" s="31">
        <v>12.46515</v>
      </c>
      <c r="N250" s="1"/>
      <c r="O250" s="1"/>
    </row>
    <row r="251" spans="1:15" ht="12.75" customHeight="1">
      <c r="A251" s="31">
        <v>241</v>
      </c>
      <c r="B251" s="31" t="s">
        <v>404</v>
      </c>
      <c r="C251" s="31">
        <v>49.65</v>
      </c>
      <c r="D251" s="40">
        <v>49.566666666666663</v>
      </c>
      <c r="E251" s="40">
        <v>48.383333333333326</v>
      </c>
      <c r="F251" s="40">
        <v>47.11666666666666</v>
      </c>
      <c r="G251" s="40">
        <v>45.933333333333323</v>
      </c>
      <c r="H251" s="40">
        <v>50.833333333333329</v>
      </c>
      <c r="I251" s="40">
        <v>52.016666666666666</v>
      </c>
      <c r="J251" s="40">
        <v>53.283333333333331</v>
      </c>
      <c r="K251" s="31">
        <v>50.75</v>
      </c>
      <c r="L251" s="31">
        <v>48.3</v>
      </c>
      <c r="M251" s="31">
        <v>91.575569999999999</v>
      </c>
      <c r="N251" s="1"/>
      <c r="O251" s="1"/>
    </row>
    <row r="252" spans="1:15" ht="12.75" customHeight="1">
      <c r="A252" s="31">
        <v>242</v>
      </c>
      <c r="B252" s="31" t="s">
        <v>137</v>
      </c>
      <c r="C252" s="31">
        <v>856</v>
      </c>
      <c r="D252" s="40">
        <v>849.33333333333337</v>
      </c>
      <c r="E252" s="40">
        <v>840.66666666666674</v>
      </c>
      <c r="F252" s="40">
        <v>825.33333333333337</v>
      </c>
      <c r="G252" s="40">
        <v>816.66666666666674</v>
      </c>
      <c r="H252" s="40">
        <v>864.66666666666674</v>
      </c>
      <c r="I252" s="40">
        <v>873.33333333333348</v>
      </c>
      <c r="J252" s="40">
        <v>888.66666666666674</v>
      </c>
      <c r="K252" s="31">
        <v>858</v>
      </c>
      <c r="L252" s="31">
        <v>834</v>
      </c>
      <c r="M252" s="31">
        <v>96.560040000000001</v>
      </c>
      <c r="N252" s="1"/>
      <c r="O252" s="1"/>
    </row>
    <row r="253" spans="1:15" ht="12.75" customHeight="1">
      <c r="A253" s="31">
        <v>243</v>
      </c>
      <c r="B253" s="31" t="s">
        <v>858</v>
      </c>
      <c r="C253" s="31">
        <v>25.85</v>
      </c>
      <c r="D253" s="40">
        <v>25.733333333333334</v>
      </c>
      <c r="E253" s="40">
        <v>25.466666666666669</v>
      </c>
      <c r="F253" s="40">
        <v>25.083333333333336</v>
      </c>
      <c r="G253" s="40">
        <v>24.81666666666667</v>
      </c>
      <c r="H253" s="40">
        <v>26.116666666666667</v>
      </c>
      <c r="I253" s="40">
        <v>26.383333333333333</v>
      </c>
      <c r="J253" s="40">
        <v>26.766666666666666</v>
      </c>
      <c r="K253" s="31">
        <v>26</v>
      </c>
      <c r="L253" s="31">
        <v>25.35</v>
      </c>
      <c r="M253" s="31">
        <v>279.49534</v>
      </c>
      <c r="N253" s="1"/>
      <c r="O253" s="1"/>
    </row>
    <row r="254" spans="1:15" ht="12.75" customHeight="1">
      <c r="A254" s="31">
        <v>244</v>
      </c>
      <c r="B254" s="31" t="s">
        <v>264</v>
      </c>
      <c r="C254" s="31">
        <v>779.15</v>
      </c>
      <c r="D254" s="40">
        <v>782.1</v>
      </c>
      <c r="E254" s="40">
        <v>770.45</v>
      </c>
      <c r="F254" s="40">
        <v>761.75</v>
      </c>
      <c r="G254" s="40">
        <v>750.1</v>
      </c>
      <c r="H254" s="40">
        <v>790.80000000000007</v>
      </c>
      <c r="I254" s="40">
        <v>802.44999999999993</v>
      </c>
      <c r="J254" s="40">
        <v>811.15000000000009</v>
      </c>
      <c r="K254" s="31">
        <v>793.75</v>
      </c>
      <c r="L254" s="31">
        <v>773.4</v>
      </c>
      <c r="M254" s="31">
        <v>1.9391499999999999</v>
      </c>
      <c r="N254" s="1"/>
      <c r="O254" s="1"/>
    </row>
    <row r="255" spans="1:15" ht="12.75" customHeight="1">
      <c r="A255" s="31">
        <v>245</v>
      </c>
      <c r="B255" s="31" t="s">
        <v>138</v>
      </c>
      <c r="C255" s="31">
        <v>228.75</v>
      </c>
      <c r="D255" s="40">
        <v>229.16666666666666</v>
      </c>
      <c r="E255" s="40">
        <v>227.43333333333331</v>
      </c>
      <c r="F255" s="40">
        <v>226.11666666666665</v>
      </c>
      <c r="G255" s="40">
        <v>224.3833333333333</v>
      </c>
      <c r="H255" s="40">
        <v>230.48333333333332</v>
      </c>
      <c r="I255" s="40">
        <v>232.21666666666667</v>
      </c>
      <c r="J255" s="40">
        <v>233.53333333333333</v>
      </c>
      <c r="K255" s="31">
        <v>230.9</v>
      </c>
      <c r="L255" s="31">
        <v>227.85</v>
      </c>
      <c r="M255" s="31">
        <v>115.20817</v>
      </c>
      <c r="N255" s="1"/>
      <c r="O255" s="1"/>
    </row>
    <row r="256" spans="1:15" ht="12.75" customHeight="1">
      <c r="A256" s="31">
        <v>246</v>
      </c>
      <c r="B256" s="31" t="s">
        <v>405</v>
      </c>
      <c r="C256" s="31">
        <v>121.85</v>
      </c>
      <c r="D256" s="40">
        <v>122.25</v>
      </c>
      <c r="E256" s="40">
        <v>121.15</v>
      </c>
      <c r="F256" s="40">
        <v>120.45</v>
      </c>
      <c r="G256" s="40">
        <v>119.35000000000001</v>
      </c>
      <c r="H256" s="40">
        <v>122.95</v>
      </c>
      <c r="I256" s="40">
        <v>124.05</v>
      </c>
      <c r="J256" s="40">
        <v>124.75</v>
      </c>
      <c r="K256" s="31">
        <v>123.35</v>
      </c>
      <c r="L256" s="31">
        <v>121.55</v>
      </c>
      <c r="M256" s="31">
        <v>1.7166300000000001</v>
      </c>
      <c r="N256" s="1"/>
      <c r="O256" s="1"/>
    </row>
    <row r="257" spans="1:15" ht="12.75" customHeight="1">
      <c r="A257" s="31">
        <v>247</v>
      </c>
      <c r="B257" s="31" t="s">
        <v>423</v>
      </c>
      <c r="C257" s="31">
        <v>108.25</v>
      </c>
      <c r="D257" s="40">
        <v>106.51666666666667</v>
      </c>
      <c r="E257" s="40">
        <v>102.13333333333333</v>
      </c>
      <c r="F257" s="40">
        <v>96.016666666666666</v>
      </c>
      <c r="G257" s="40">
        <v>91.633333333333326</v>
      </c>
      <c r="H257" s="40">
        <v>112.63333333333333</v>
      </c>
      <c r="I257" s="40">
        <v>117.01666666666668</v>
      </c>
      <c r="J257" s="40">
        <v>123.13333333333333</v>
      </c>
      <c r="K257" s="31">
        <v>110.9</v>
      </c>
      <c r="L257" s="31">
        <v>100.4</v>
      </c>
      <c r="M257" s="31">
        <v>89.483890000000002</v>
      </c>
      <c r="N257" s="1"/>
      <c r="O257" s="1"/>
    </row>
    <row r="258" spans="1:15" ht="12.75" customHeight="1">
      <c r="A258" s="31">
        <v>248</v>
      </c>
      <c r="B258" s="31" t="s">
        <v>417</v>
      </c>
      <c r="C258" s="31">
        <v>1672.55</v>
      </c>
      <c r="D258" s="40">
        <v>1671.9166666666667</v>
      </c>
      <c r="E258" s="40">
        <v>1658.5333333333335</v>
      </c>
      <c r="F258" s="40">
        <v>1644.5166666666669</v>
      </c>
      <c r="G258" s="40">
        <v>1631.1333333333337</v>
      </c>
      <c r="H258" s="40">
        <v>1685.9333333333334</v>
      </c>
      <c r="I258" s="40">
        <v>1699.3166666666666</v>
      </c>
      <c r="J258" s="40">
        <v>1713.3333333333333</v>
      </c>
      <c r="K258" s="31">
        <v>1685.3</v>
      </c>
      <c r="L258" s="31">
        <v>1657.9</v>
      </c>
      <c r="M258" s="31">
        <v>0.49547999999999998</v>
      </c>
      <c r="N258" s="1"/>
      <c r="O258" s="1"/>
    </row>
    <row r="259" spans="1:15" ht="12.75" customHeight="1">
      <c r="A259" s="31">
        <v>249</v>
      </c>
      <c r="B259" s="31" t="s">
        <v>427</v>
      </c>
      <c r="C259" s="31">
        <v>2113.85</v>
      </c>
      <c r="D259" s="40">
        <v>2110.8833333333337</v>
      </c>
      <c r="E259" s="40">
        <v>2073.7666666666673</v>
      </c>
      <c r="F259" s="40">
        <v>2033.6833333333338</v>
      </c>
      <c r="G259" s="40">
        <v>1996.5666666666675</v>
      </c>
      <c r="H259" s="40">
        <v>2150.9666666666672</v>
      </c>
      <c r="I259" s="40">
        <v>2188.083333333333</v>
      </c>
      <c r="J259" s="40">
        <v>2228.166666666667</v>
      </c>
      <c r="K259" s="31">
        <v>2148</v>
      </c>
      <c r="L259" s="31">
        <v>2070.8000000000002</v>
      </c>
      <c r="M259" s="31">
        <v>7.0440000000000003E-2</v>
      </c>
      <c r="N259" s="1"/>
      <c r="O259" s="1"/>
    </row>
    <row r="260" spans="1:15" ht="12.75" customHeight="1">
      <c r="A260" s="31">
        <v>250</v>
      </c>
      <c r="B260" s="31" t="s">
        <v>424</v>
      </c>
      <c r="C260" s="31">
        <v>112.55</v>
      </c>
      <c r="D260" s="40">
        <v>112.85000000000001</v>
      </c>
      <c r="E260" s="40">
        <v>112.00000000000001</v>
      </c>
      <c r="F260" s="40">
        <v>111.45</v>
      </c>
      <c r="G260" s="40">
        <v>110.60000000000001</v>
      </c>
      <c r="H260" s="40">
        <v>113.40000000000002</v>
      </c>
      <c r="I260" s="40">
        <v>114.25000000000001</v>
      </c>
      <c r="J260" s="40">
        <v>114.80000000000003</v>
      </c>
      <c r="K260" s="31">
        <v>113.7</v>
      </c>
      <c r="L260" s="31">
        <v>112.3</v>
      </c>
      <c r="M260" s="31">
        <v>7.3571200000000001</v>
      </c>
      <c r="N260" s="1"/>
      <c r="O260" s="1"/>
    </row>
    <row r="261" spans="1:15" ht="12.75" customHeight="1">
      <c r="A261" s="31">
        <v>251</v>
      </c>
      <c r="B261" s="31" t="s">
        <v>139</v>
      </c>
      <c r="C261" s="31">
        <v>413.3</v>
      </c>
      <c r="D261" s="40">
        <v>418.2</v>
      </c>
      <c r="E261" s="40">
        <v>405.4</v>
      </c>
      <c r="F261" s="40">
        <v>397.5</v>
      </c>
      <c r="G261" s="40">
        <v>384.7</v>
      </c>
      <c r="H261" s="40">
        <v>426.09999999999997</v>
      </c>
      <c r="I261" s="40">
        <v>438.90000000000003</v>
      </c>
      <c r="J261" s="40">
        <v>446.79999999999995</v>
      </c>
      <c r="K261" s="31">
        <v>431</v>
      </c>
      <c r="L261" s="31">
        <v>410.3</v>
      </c>
      <c r="M261" s="31">
        <v>113.24467</v>
      </c>
      <c r="N261" s="1"/>
      <c r="O261" s="1"/>
    </row>
    <row r="262" spans="1:15" ht="12.75" customHeight="1">
      <c r="A262" s="31">
        <v>252</v>
      </c>
      <c r="B262" s="31" t="s">
        <v>418</v>
      </c>
      <c r="C262" s="31">
        <v>3654.95</v>
      </c>
      <c r="D262" s="40">
        <v>3686.9833333333336</v>
      </c>
      <c r="E262" s="40">
        <v>3599.3166666666671</v>
      </c>
      <c r="F262" s="40">
        <v>3543.6833333333334</v>
      </c>
      <c r="G262" s="40">
        <v>3456.0166666666669</v>
      </c>
      <c r="H262" s="40">
        <v>3742.6166666666672</v>
      </c>
      <c r="I262" s="40">
        <v>3830.2833333333333</v>
      </c>
      <c r="J262" s="40">
        <v>3885.9166666666674</v>
      </c>
      <c r="K262" s="31">
        <v>3774.65</v>
      </c>
      <c r="L262" s="31">
        <v>3631.35</v>
      </c>
      <c r="M262" s="31">
        <v>1.8213999999999999</v>
      </c>
      <c r="N262" s="1"/>
      <c r="O262" s="1"/>
    </row>
    <row r="263" spans="1:15" ht="12.75" customHeight="1">
      <c r="A263" s="31">
        <v>253</v>
      </c>
      <c r="B263" s="31" t="s">
        <v>419</v>
      </c>
      <c r="C263" s="31">
        <v>653</v>
      </c>
      <c r="D263" s="40">
        <v>651.38333333333333</v>
      </c>
      <c r="E263" s="40">
        <v>644.76666666666665</v>
      </c>
      <c r="F263" s="40">
        <v>636.5333333333333</v>
      </c>
      <c r="G263" s="40">
        <v>629.91666666666663</v>
      </c>
      <c r="H263" s="40">
        <v>659.61666666666667</v>
      </c>
      <c r="I263" s="40">
        <v>666.23333333333323</v>
      </c>
      <c r="J263" s="40">
        <v>674.4666666666667</v>
      </c>
      <c r="K263" s="31">
        <v>658</v>
      </c>
      <c r="L263" s="31">
        <v>643.15</v>
      </c>
      <c r="M263" s="31">
        <v>3.5766</v>
      </c>
      <c r="N263" s="1"/>
      <c r="O263" s="1"/>
    </row>
    <row r="264" spans="1:15" ht="12.75" customHeight="1">
      <c r="A264" s="31">
        <v>254</v>
      </c>
      <c r="B264" s="31" t="s">
        <v>420</v>
      </c>
      <c r="C264" s="31">
        <v>228.45</v>
      </c>
      <c r="D264" s="40">
        <v>229.25</v>
      </c>
      <c r="E264" s="40">
        <v>226.8</v>
      </c>
      <c r="F264" s="40">
        <v>225.15</v>
      </c>
      <c r="G264" s="40">
        <v>222.70000000000002</v>
      </c>
      <c r="H264" s="40">
        <v>230.9</v>
      </c>
      <c r="I264" s="40">
        <v>233.35</v>
      </c>
      <c r="J264" s="40">
        <v>235</v>
      </c>
      <c r="K264" s="31">
        <v>231.7</v>
      </c>
      <c r="L264" s="31">
        <v>227.6</v>
      </c>
      <c r="M264" s="31">
        <v>8.1510899999999999</v>
      </c>
      <c r="N264" s="1"/>
      <c r="O264" s="1"/>
    </row>
    <row r="265" spans="1:15" ht="12.75" customHeight="1">
      <c r="A265" s="31">
        <v>255</v>
      </c>
      <c r="B265" s="31" t="s">
        <v>421</v>
      </c>
      <c r="C265" s="31">
        <v>145.15</v>
      </c>
      <c r="D265" s="40">
        <v>145.83333333333334</v>
      </c>
      <c r="E265" s="40">
        <v>143.81666666666669</v>
      </c>
      <c r="F265" s="40">
        <v>142.48333333333335</v>
      </c>
      <c r="G265" s="40">
        <v>140.4666666666667</v>
      </c>
      <c r="H265" s="40">
        <v>147.16666666666669</v>
      </c>
      <c r="I265" s="40">
        <v>149.18333333333334</v>
      </c>
      <c r="J265" s="40">
        <v>150.51666666666668</v>
      </c>
      <c r="K265" s="31">
        <v>147.85</v>
      </c>
      <c r="L265" s="31">
        <v>144.5</v>
      </c>
      <c r="M265" s="31">
        <v>9.9657199999999992</v>
      </c>
      <c r="N265" s="1"/>
      <c r="O265" s="1"/>
    </row>
    <row r="266" spans="1:15" ht="12.75" customHeight="1">
      <c r="A266" s="31">
        <v>256</v>
      </c>
      <c r="B266" s="31" t="s">
        <v>422</v>
      </c>
      <c r="C266" s="31">
        <v>84.65</v>
      </c>
      <c r="D266" s="40">
        <v>84.350000000000009</v>
      </c>
      <c r="E266" s="40">
        <v>83.800000000000011</v>
      </c>
      <c r="F266" s="40">
        <v>82.95</v>
      </c>
      <c r="G266" s="40">
        <v>82.4</v>
      </c>
      <c r="H266" s="40">
        <v>85.200000000000017</v>
      </c>
      <c r="I266" s="40">
        <v>85.75</v>
      </c>
      <c r="J266" s="40">
        <v>86.600000000000023</v>
      </c>
      <c r="K266" s="31">
        <v>84.9</v>
      </c>
      <c r="L266" s="31">
        <v>83.5</v>
      </c>
      <c r="M266" s="31">
        <v>9.4953900000000004</v>
      </c>
      <c r="N266" s="1"/>
      <c r="O266" s="1"/>
    </row>
    <row r="267" spans="1:15" ht="12.75" customHeight="1">
      <c r="A267" s="31">
        <v>257</v>
      </c>
      <c r="B267" s="31" t="s">
        <v>426</v>
      </c>
      <c r="C267" s="31">
        <v>191.35</v>
      </c>
      <c r="D267" s="40">
        <v>192.65</v>
      </c>
      <c r="E267" s="40">
        <v>188.9</v>
      </c>
      <c r="F267" s="40">
        <v>186.45</v>
      </c>
      <c r="G267" s="40">
        <v>182.7</v>
      </c>
      <c r="H267" s="40">
        <v>195.10000000000002</v>
      </c>
      <c r="I267" s="40">
        <v>198.85000000000002</v>
      </c>
      <c r="J267" s="40">
        <v>201.30000000000004</v>
      </c>
      <c r="K267" s="31">
        <v>196.4</v>
      </c>
      <c r="L267" s="31">
        <v>190.2</v>
      </c>
      <c r="M267" s="31">
        <v>12.11525</v>
      </c>
      <c r="N267" s="1"/>
      <c r="O267" s="1"/>
    </row>
    <row r="268" spans="1:15" ht="12.75" customHeight="1">
      <c r="A268" s="31">
        <v>258</v>
      </c>
      <c r="B268" s="31" t="s">
        <v>425</v>
      </c>
      <c r="C268" s="31">
        <v>337.35</v>
      </c>
      <c r="D268" s="40">
        <v>338.01666666666665</v>
      </c>
      <c r="E268" s="40">
        <v>332.38333333333333</v>
      </c>
      <c r="F268" s="40">
        <v>327.41666666666669</v>
      </c>
      <c r="G268" s="40">
        <v>321.78333333333336</v>
      </c>
      <c r="H268" s="40">
        <v>342.98333333333329</v>
      </c>
      <c r="I268" s="40">
        <v>348.61666666666662</v>
      </c>
      <c r="J268" s="40">
        <v>353.58333333333326</v>
      </c>
      <c r="K268" s="31">
        <v>343.65</v>
      </c>
      <c r="L268" s="31">
        <v>333.05</v>
      </c>
      <c r="M268" s="31">
        <v>2.0149400000000002</v>
      </c>
      <c r="N268" s="1"/>
      <c r="O268" s="1"/>
    </row>
    <row r="269" spans="1:15" ht="12.75" customHeight="1">
      <c r="A269" s="31">
        <v>259</v>
      </c>
      <c r="B269" s="31" t="s">
        <v>267</v>
      </c>
      <c r="C269" s="31">
        <v>318.14999999999998</v>
      </c>
      <c r="D269" s="40">
        <v>319.38333333333333</v>
      </c>
      <c r="E269" s="40">
        <v>307.76666666666665</v>
      </c>
      <c r="F269" s="40">
        <v>297.38333333333333</v>
      </c>
      <c r="G269" s="40">
        <v>285.76666666666665</v>
      </c>
      <c r="H269" s="40">
        <v>329.76666666666665</v>
      </c>
      <c r="I269" s="40">
        <v>341.38333333333333</v>
      </c>
      <c r="J269" s="40">
        <v>351.76666666666665</v>
      </c>
      <c r="K269" s="31">
        <v>331</v>
      </c>
      <c r="L269" s="31">
        <v>309</v>
      </c>
      <c r="M269" s="31">
        <v>21.718699999999998</v>
      </c>
      <c r="N269" s="1"/>
      <c r="O269" s="1"/>
    </row>
    <row r="270" spans="1:15" ht="12.75" customHeight="1">
      <c r="A270" s="31">
        <v>260</v>
      </c>
      <c r="B270" s="31" t="s">
        <v>140</v>
      </c>
      <c r="C270" s="31">
        <v>676.65</v>
      </c>
      <c r="D270" s="40">
        <v>681.05000000000007</v>
      </c>
      <c r="E270" s="40">
        <v>670.75000000000011</v>
      </c>
      <c r="F270" s="40">
        <v>664.85</v>
      </c>
      <c r="G270" s="40">
        <v>654.55000000000007</v>
      </c>
      <c r="H270" s="40">
        <v>686.95000000000016</v>
      </c>
      <c r="I270" s="40">
        <v>697.25000000000011</v>
      </c>
      <c r="J270" s="40">
        <v>703.1500000000002</v>
      </c>
      <c r="K270" s="31">
        <v>691.35</v>
      </c>
      <c r="L270" s="31">
        <v>675.15</v>
      </c>
      <c r="M270" s="31">
        <v>24.94969</v>
      </c>
      <c r="N270" s="1"/>
      <c r="O270" s="1"/>
    </row>
    <row r="271" spans="1:15" ht="12.75" customHeight="1">
      <c r="A271" s="31">
        <v>261</v>
      </c>
      <c r="B271" s="31" t="s">
        <v>141</v>
      </c>
      <c r="C271" s="31">
        <v>3904.1</v>
      </c>
      <c r="D271" s="40">
        <v>3893.7666666666664</v>
      </c>
      <c r="E271" s="40">
        <v>3863.5333333333328</v>
      </c>
      <c r="F271" s="40">
        <v>3822.9666666666662</v>
      </c>
      <c r="G271" s="40">
        <v>3792.7333333333327</v>
      </c>
      <c r="H271" s="40">
        <v>3934.333333333333</v>
      </c>
      <c r="I271" s="40">
        <v>3964.5666666666666</v>
      </c>
      <c r="J271" s="40">
        <v>4005.1333333333332</v>
      </c>
      <c r="K271" s="31">
        <v>3924</v>
      </c>
      <c r="L271" s="31">
        <v>3853.2</v>
      </c>
      <c r="M271" s="31">
        <v>2.6314799999999998</v>
      </c>
      <c r="N271" s="1"/>
      <c r="O271" s="1"/>
    </row>
    <row r="272" spans="1:15" ht="12.75" customHeight="1">
      <c r="A272" s="31">
        <v>262</v>
      </c>
      <c r="B272" s="31" t="s">
        <v>866</v>
      </c>
      <c r="C272" s="31">
        <v>662.05</v>
      </c>
      <c r="D272" s="40">
        <v>664.31666666666672</v>
      </c>
      <c r="E272" s="40">
        <v>656.18333333333339</v>
      </c>
      <c r="F272" s="40">
        <v>650.31666666666672</v>
      </c>
      <c r="G272" s="40">
        <v>642.18333333333339</v>
      </c>
      <c r="H272" s="40">
        <v>670.18333333333339</v>
      </c>
      <c r="I272" s="40">
        <v>678.31666666666683</v>
      </c>
      <c r="J272" s="40">
        <v>684.18333333333339</v>
      </c>
      <c r="K272" s="31">
        <v>672.45</v>
      </c>
      <c r="L272" s="31">
        <v>658.45</v>
      </c>
      <c r="M272" s="31">
        <v>4.0456599999999998</v>
      </c>
      <c r="N272" s="1"/>
      <c r="O272" s="1"/>
    </row>
    <row r="273" spans="1:15" ht="12.75" customHeight="1">
      <c r="A273" s="31">
        <v>263</v>
      </c>
      <c r="B273" s="31" t="s">
        <v>867</v>
      </c>
      <c r="C273" s="31">
        <v>618.79999999999995</v>
      </c>
      <c r="D273" s="40">
        <v>617.13333333333333</v>
      </c>
      <c r="E273" s="40">
        <v>608.26666666666665</v>
      </c>
      <c r="F273" s="40">
        <v>597.73333333333335</v>
      </c>
      <c r="G273" s="40">
        <v>588.86666666666667</v>
      </c>
      <c r="H273" s="40">
        <v>627.66666666666663</v>
      </c>
      <c r="I273" s="40">
        <v>636.53333333333319</v>
      </c>
      <c r="J273" s="40">
        <v>647.06666666666661</v>
      </c>
      <c r="K273" s="31">
        <v>626</v>
      </c>
      <c r="L273" s="31">
        <v>606.6</v>
      </c>
      <c r="M273" s="31">
        <v>1.3015300000000001</v>
      </c>
      <c r="N273" s="1"/>
      <c r="O273" s="1"/>
    </row>
    <row r="274" spans="1:15" ht="12.75" customHeight="1">
      <c r="A274" s="31">
        <v>264</v>
      </c>
      <c r="B274" s="31" t="s">
        <v>428</v>
      </c>
      <c r="C274" s="31">
        <v>776.5</v>
      </c>
      <c r="D274" s="40">
        <v>779.69999999999993</v>
      </c>
      <c r="E274" s="40">
        <v>770.59999999999991</v>
      </c>
      <c r="F274" s="40">
        <v>764.69999999999993</v>
      </c>
      <c r="G274" s="40">
        <v>755.59999999999991</v>
      </c>
      <c r="H274" s="40">
        <v>785.59999999999991</v>
      </c>
      <c r="I274" s="40">
        <v>794.7</v>
      </c>
      <c r="J274" s="40">
        <v>800.59999999999991</v>
      </c>
      <c r="K274" s="31">
        <v>788.8</v>
      </c>
      <c r="L274" s="31">
        <v>773.8</v>
      </c>
      <c r="M274" s="31">
        <v>3.0565099999999998</v>
      </c>
      <c r="N274" s="1"/>
      <c r="O274" s="1"/>
    </row>
    <row r="275" spans="1:15" ht="12.75" customHeight="1">
      <c r="A275" s="31">
        <v>265</v>
      </c>
      <c r="B275" s="31" t="s">
        <v>429</v>
      </c>
      <c r="C275" s="31">
        <v>161.30000000000001</v>
      </c>
      <c r="D275" s="40">
        <v>161.81666666666666</v>
      </c>
      <c r="E275" s="40">
        <v>160.03333333333333</v>
      </c>
      <c r="F275" s="40">
        <v>158.76666666666668</v>
      </c>
      <c r="G275" s="40">
        <v>156.98333333333335</v>
      </c>
      <c r="H275" s="40">
        <v>163.08333333333331</v>
      </c>
      <c r="I275" s="40">
        <v>164.86666666666662</v>
      </c>
      <c r="J275" s="40">
        <v>166.1333333333333</v>
      </c>
      <c r="K275" s="31">
        <v>163.6</v>
      </c>
      <c r="L275" s="31">
        <v>160.55000000000001</v>
      </c>
      <c r="M275" s="31">
        <v>2.8888400000000001</v>
      </c>
      <c r="N275" s="1"/>
      <c r="O275" s="1"/>
    </row>
    <row r="276" spans="1:15" ht="12.75" customHeight="1">
      <c r="A276" s="31">
        <v>266</v>
      </c>
      <c r="B276" s="31" t="s">
        <v>436</v>
      </c>
      <c r="C276" s="31">
        <v>1229.25</v>
      </c>
      <c r="D276" s="40">
        <v>1228.8666666666668</v>
      </c>
      <c r="E276" s="40">
        <v>1217.8333333333335</v>
      </c>
      <c r="F276" s="40">
        <v>1206.4166666666667</v>
      </c>
      <c r="G276" s="40">
        <v>1195.3833333333334</v>
      </c>
      <c r="H276" s="40">
        <v>1240.2833333333335</v>
      </c>
      <c r="I276" s="40">
        <v>1251.3166666666668</v>
      </c>
      <c r="J276" s="40">
        <v>1262.7333333333336</v>
      </c>
      <c r="K276" s="31">
        <v>1239.9000000000001</v>
      </c>
      <c r="L276" s="31">
        <v>1217.45</v>
      </c>
      <c r="M276" s="31">
        <v>1.06755</v>
      </c>
      <c r="N276" s="1"/>
      <c r="O276" s="1"/>
    </row>
    <row r="277" spans="1:15" ht="12.75" customHeight="1">
      <c r="A277" s="31">
        <v>267</v>
      </c>
      <c r="B277" s="31" t="s">
        <v>437</v>
      </c>
      <c r="C277" s="31">
        <v>420.1</v>
      </c>
      <c r="D277" s="40">
        <v>419.5333333333333</v>
      </c>
      <c r="E277" s="40">
        <v>417.06666666666661</v>
      </c>
      <c r="F277" s="40">
        <v>414.0333333333333</v>
      </c>
      <c r="G277" s="40">
        <v>411.56666666666661</v>
      </c>
      <c r="H277" s="40">
        <v>422.56666666666661</v>
      </c>
      <c r="I277" s="40">
        <v>425.0333333333333</v>
      </c>
      <c r="J277" s="40">
        <v>428.06666666666661</v>
      </c>
      <c r="K277" s="31">
        <v>422</v>
      </c>
      <c r="L277" s="31">
        <v>416.5</v>
      </c>
      <c r="M277" s="31">
        <v>1.8832800000000001</v>
      </c>
      <c r="N277" s="1"/>
      <c r="O277" s="1"/>
    </row>
    <row r="278" spans="1:15" ht="12.75" customHeight="1">
      <c r="A278" s="31">
        <v>268</v>
      </c>
      <c r="B278" s="31" t="s">
        <v>868</v>
      </c>
      <c r="C278" s="31">
        <v>78.650000000000006</v>
      </c>
      <c r="D278" s="40">
        <v>78.816666666666663</v>
      </c>
      <c r="E278" s="40">
        <v>77.833333333333329</v>
      </c>
      <c r="F278" s="40">
        <v>77.016666666666666</v>
      </c>
      <c r="G278" s="40">
        <v>76.033333333333331</v>
      </c>
      <c r="H278" s="40">
        <v>79.633333333333326</v>
      </c>
      <c r="I278" s="40">
        <v>80.616666666666674</v>
      </c>
      <c r="J278" s="40">
        <v>81.433333333333323</v>
      </c>
      <c r="K278" s="31">
        <v>79.8</v>
      </c>
      <c r="L278" s="31">
        <v>78</v>
      </c>
      <c r="M278" s="31">
        <v>15.541410000000001</v>
      </c>
      <c r="N278" s="1"/>
      <c r="O278" s="1"/>
    </row>
    <row r="279" spans="1:15" ht="12.75" customHeight="1">
      <c r="A279" s="31">
        <v>269</v>
      </c>
      <c r="B279" s="31" t="s">
        <v>438</v>
      </c>
      <c r="C279" s="31">
        <v>601.65</v>
      </c>
      <c r="D279" s="40">
        <v>599.2166666666667</v>
      </c>
      <c r="E279" s="40">
        <v>588.43333333333339</v>
      </c>
      <c r="F279" s="40">
        <v>575.2166666666667</v>
      </c>
      <c r="G279" s="40">
        <v>564.43333333333339</v>
      </c>
      <c r="H279" s="40">
        <v>612.43333333333339</v>
      </c>
      <c r="I279" s="40">
        <v>623.2166666666667</v>
      </c>
      <c r="J279" s="40">
        <v>636.43333333333339</v>
      </c>
      <c r="K279" s="31">
        <v>610</v>
      </c>
      <c r="L279" s="31">
        <v>586</v>
      </c>
      <c r="M279" s="31">
        <v>4.1857100000000003</v>
      </c>
      <c r="N279" s="1"/>
      <c r="O279" s="1"/>
    </row>
    <row r="280" spans="1:15" ht="12.75" customHeight="1">
      <c r="A280" s="31">
        <v>270</v>
      </c>
      <c r="B280" s="31" t="s">
        <v>439</v>
      </c>
      <c r="C280" s="31">
        <v>55.9</v>
      </c>
      <c r="D280" s="40">
        <v>55.6</v>
      </c>
      <c r="E280" s="40">
        <v>53.800000000000004</v>
      </c>
      <c r="F280" s="40">
        <v>51.7</v>
      </c>
      <c r="G280" s="40">
        <v>49.900000000000006</v>
      </c>
      <c r="H280" s="40">
        <v>57.7</v>
      </c>
      <c r="I280" s="40">
        <v>59.5</v>
      </c>
      <c r="J280" s="40">
        <v>61.6</v>
      </c>
      <c r="K280" s="31">
        <v>57.4</v>
      </c>
      <c r="L280" s="31">
        <v>53.5</v>
      </c>
      <c r="M280" s="31">
        <v>248.49263999999999</v>
      </c>
      <c r="N280" s="1"/>
      <c r="O280" s="1"/>
    </row>
    <row r="281" spans="1:15" ht="12.75" customHeight="1">
      <c r="A281" s="31">
        <v>271</v>
      </c>
      <c r="B281" s="31" t="s">
        <v>441</v>
      </c>
      <c r="C281" s="31">
        <v>467.5</v>
      </c>
      <c r="D281" s="40">
        <v>470.5</v>
      </c>
      <c r="E281" s="40">
        <v>462.2</v>
      </c>
      <c r="F281" s="40">
        <v>456.9</v>
      </c>
      <c r="G281" s="40">
        <v>448.59999999999997</v>
      </c>
      <c r="H281" s="40">
        <v>475.8</v>
      </c>
      <c r="I281" s="40">
        <v>484.09999999999997</v>
      </c>
      <c r="J281" s="40">
        <v>489.40000000000003</v>
      </c>
      <c r="K281" s="31">
        <v>478.8</v>
      </c>
      <c r="L281" s="31">
        <v>465.2</v>
      </c>
      <c r="M281" s="31">
        <v>2.2829799999999998</v>
      </c>
      <c r="N281" s="1"/>
      <c r="O281" s="1"/>
    </row>
    <row r="282" spans="1:15" ht="12.75" customHeight="1">
      <c r="A282" s="31">
        <v>272</v>
      </c>
      <c r="B282" s="31" t="s">
        <v>431</v>
      </c>
      <c r="C282" s="31">
        <v>982.35</v>
      </c>
      <c r="D282" s="40">
        <v>979.5333333333333</v>
      </c>
      <c r="E282" s="40">
        <v>964.06666666666661</v>
      </c>
      <c r="F282" s="40">
        <v>945.7833333333333</v>
      </c>
      <c r="G282" s="40">
        <v>930.31666666666661</v>
      </c>
      <c r="H282" s="40">
        <v>997.81666666666661</v>
      </c>
      <c r="I282" s="40">
        <v>1013.2833333333333</v>
      </c>
      <c r="J282" s="40">
        <v>1031.5666666666666</v>
      </c>
      <c r="K282" s="31">
        <v>995</v>
      </c>
      <c r="L282" s="31">
        <v>961.25</v>
      </c>
      <c r="M282" s="31">
        <v>2.1703899999999998</v>
      </c>
      <c r="N282" s="1"/>
      <c r="O282" s="1"/>
    </row>
    <row r="283" spans="1:15" ht="12.75" customHeight="1">
      <c r="A283" s="31">
        <v>273</v>
      </c>
      <c r="B283" s="31" t="s">
        <v>432</v>
      </c>
      <c r="C283" s="31">
        <v>301.45</v>
      </c>
      <c r="D283" s="40">
        <v>300.41666666666669</v>
      </c>
      <c r="E283" s="40">
        <v>295.53333333333336</v>
      </c>
      <c r="F283" s="40">
        <v>289.61666666666667</v>
      </c>
      <c r="G283" s="40">
        <v>284.73333333333335</v>
      </c>
      <c r="H283" s="40">
        <v>306.33333333333337</v>
      </c>
      <c r="I283" s="40">
        <v>311.2166666666667</v>
      </c>
      <c r="J283" s="40">
        <v>317.13333333333338</v>
      </c>
      <c r="K283" s="31">
        <v>305.3</v>
      </c>
      <c r="L283" s="31">
        <v>294.5</v>
      </c>
      <c r="M283" s="31">
        <v>13.60366</v>
      </c>
      <c r="N283" s="1"/>
      <c r="O283" s="1"/>
    </row>
    <row r="284" spans="1:15" ht="12.75" customHeight="1">
      <c r="A284" s="31">
        <v>274</v>
      </c>
      <c r="B284" s="31" t="s">
        <v>142</v>
      </c>
      <c r="C284" s="31">
        <v>2097.1999999999998</v>
      </c>
      <c r="D284" s="40">
        <v>2102.4833333333331</v>
      </c>
      <c r="E284" s="40">
        <v>2078.0166666666664</v>
      </c>
      <c r="F284" s="40">
        <v>2058.8333333333335</v>
      </c>
      <c r="G284" s="40">
        <v>2034.3666666666668</v>
      </c>
      <c r="H284" s="40">
        <v>2121.6666666666661</v>
      </c>
      <c r="I284" s="40">
        <v>2146.1333333333323</v>
      </c>
      <c r="J284" s="40">
        <v>2165.3166666666657</v>
      </c>
      <c r="K284" s="31">
        <v>2126.9499999999998</v>
      </c>
      <c r="L284" s="31">
        <v>2083.3000000000002</v>
      </c>
      <c r="M284" s="31">
        <v>17.775729999999999</v>
      </c>
      <c r="N284" s="1"/>
      <c r="O284" s="1"/>
    </row>
    <row r="285" spans="1:15" ht="12.75" customHeight="1">
      <c r="A285" s="31">
        <v>275</v>
      </c>
      <c r="B285" s="31" t="s">
        <v>433</v>
      </c>
      <c r="C285" s="31">
        <v>373.45</v>
      </c>
      <c r="D285" s="40">
        <v>368.43333333333334</v>
      </c>
      <c r="E285" s="40">
        <v>353.76666666666665</v>
      </c>
      <c r="F285" s="40">
        <v>334.08333333333331</v>
      </c>
      <c r="G285" s="40">
        <v>319.41666666666663</v>
      </c>
      <c r="H285" s="40">
        <v>388.11666666666667</v>
      </c>
      <c r="I285" s="40">
        <v>402.7833333333333</v>
      </c>
      <c r="J285" s="40">
        <v>422.4666666666667</v>
      </c>
      <c r="K285" s="31">
        <v>383.1</v>
      </c>
      <c r="L285" s="31">
        <v>348.75</v>
      </c>
      <c r="M285" s="31">
        <v>32.631369999999997</v>
      </c>
      <c r="N285" s="1"/>
      <c r="O285" s="1"/>
    </row>
    <row r="286" spans="1:15" ht="12.75" customHeight="1">
      <c r="A286" s="31">
        <v>276</v>
      </c>
      <c r="B286" s="31" t="s">
        <v>430</v>
      </c>
      <c r="C286" s="31">
        <v>517.54999999999995</v>
      </c>
      <c r="D286" s="40">
        <v>525.30000000000007</v>
      </c>
      <c r="E286" s="40">
        <v>502.60000000000014</v>
      </c>
      <c r="F286" s="40">
        <v>487.65000000000009</v>
      </c>
      <c r="G286" s="40">
        <v>464.95000000000016</v>
      </c>
      <c r="H286" s="40">
        <v>540.25000000000011</v>
      </c>
      <c r="I286" s="40">
        <v>562.95000000000016</v>
      </c>
      <c r="J286" s="40">
        <v>577.90000000000009</v>
      </c>
      <c r="K286" s="31">
        <v>548</v>
      </c>
      <c r="L286" s="31">
        <v>510.35</v>
      </c>
      <c r="M286" s="31">
        <v>6.4899899999999997</v>
      </c>
      <c r="N286" s="1"/>
      <c r="O286" s="1"/>
    </row>
    <row r="287" spans="1:15" ht="12.75" customHeight="1">
      <c r="A287" s="31">
        <v>277</v>
      </c>
      <c r="B287" s="31" t="s">
        <v>434</v>
      </c>
      <c r="C287" s="31">
        <v>281.60000000000002</v>
      </c>
      <c r="D287" s="40">
        <v>288.38333333333338</v>
      </c>
      <c r="E287" s="40">
        <v>269.76666666666677</v>
      </c>
      <c r="F287" s="40">
        <v>257.93333333333339</v>
      </c>
      <c r="G287" s="40">
        <v>239.31666666666678</v>
      </c>
      <c r="H287" s="40">
        <v>300.21666666666675</v>
      </c>
      <c r="I287" s="40">
        <v>318.83333333333343</v>
      </c>
      <c r="J287" s="40">
        <v>330.66666666666674</v>
      </c>
      <c r="K287" s="31">
        <v>307</v>
      </c>
      <c r="L287" s="31">
        <v>276.55</v>
      </c>
      <c r="M287" s="31">
        <v>37.201160000000002</v>
      </c>
      <c r="N287" s="1"/>
      <c r="O287" s="1"/>
    </row>
    <row r="288" spans="1:15" ht="12.75" customHeight="1">
      <c r="A288" s="31">
        <v>278</v>
      </c>
      <c r="B288" s="31" t="s">
        <v>435</v>
      </c>
      <c r="C288" s="31">
        <v>1314.3</v>
      </c>
      <c r="D288" s="40">
        <v>1317.95</v>
      </c>
      <c r="E288" s="40">
        <v>1282.1000000000001</v>
      </c>
      <c r="F288" s="40">
        <v>1249.9000000000001</v>
      </c>
      <c r="G288" s="40">
        <v>1214.0500000000002</v>
      </c>
      <c r="H288" s="40">
        <v>1350.15</v>
      </c>
      <c r="I288" s="40">
        <v>1386</v>
      </c>
      <c r="J288" s="40">
        <v>1418.2</v>
      </c>
      <c r="K288" s="31">
        <v>1353.8</v>
      </c>
      <c r="L288" s="31">
        <v>1285.75</v>
      </c>
      <c r="M288" s="31">
        <v>1.01651</v>
      </c>
      <c r="N288" s="1"/>
      <c r="O288" s="1"/>
    </row>
    <row r="289" spans="1:15" ht="12.75" customHeight="1">
      <c r="A289" s="31">
        <v>279</v>
      </c>
      <c r="B289" s="31" t="s">
        <v>440</v>
      </c>
      <c r="C289" s="31">
        <v>538.95000000000005</v>
      </c>
      <c r="D289" s="40">
        <v>536.18333333333339</v>
      </c>
      <c r="E289" s="40">
        <v>528.76666666666677</v>
      </c>
      <c r="F289" s="40">
        <v>518.58333333333337</v>
      </c>
      <c r="G289" s="40">
        <v>511.16666666666674</v>
      </c>
      <c r="H289" s="40">
        <v>546.36666666666679</v>
      </c>
      <c r="I289" s="40">
        <v>553.7833333333333</v>
      </c>
      <c r="J289" s="40">
        <v>563.96666666666681</v>
      </c>
      <c r="K289" s="31">
        <v>543.6</v>
      </c>
      <c r="L289" s="31">
        <v>526</v>
      </c>
      <c r="M289" s="31">
        <v>2.0591900000000001</v>
      </c>
      <c r="N289" s="1"/>
      <c r="O289" s="1"/>
    </row>
    <row r="290" spans="1:15" ht="12.75" customHeight="1">
      <c r="A290" s="31">
        <v>280</v>
      </c>
      <c r="B290" s="31" t="s">
        <v>143</v>
      </c>
      <c r="C290" s="31">
        <v>86.6</v>
      </c>
      <c r="D290" s="40">
        <v>87.066666666666663</v>
      </c>
      <c r="E290" s="40">
        <v>85.783333333333331</v>
      </c>
      <c r="F290" s="40">
        <v>84.966666666666669</v>
      </c>
      <c r="G290" s="40">
        <v>83.683333333333337</v>
      </c>
      <c r="H290" s="40">
        <v>87.883333333333326</v>
      </c>
      <c r="I290" s="40">
        <v>89.166666666666657</v>
      </c>
      <c r="J290" s="40">
        <v>89.98333333333332</v>
      </c>
      <c r="K290" s="31">
        <v>88.35</v>
      </c>
      <c r="L290" s="31">
        <v>86.25</v>
      </c>
      <c r="M290" s="31">
        <v>73.756870000000006</v>
      </c>
      <c r="N290" s="1"/>
      <c r="O290" s="1"/>
    </row>
    <row r="291" spans="1:15" ht="12.75" customHeight="1">
      <c r="A291" s="31">
        <v>281</v>
      </c>
      <c r="B291" s="31" t="s">
        <v>144</v>
      </c>
      <c r="C291" s="31">
        <v>3645.2</v>
      </c>
      <c r="D291" s="40">
        <v>3643.7166666666667</v>
      </c>
      <c r="E291" s="40">
        <v>3604.3333333333335</v>
      </c>
      <c r="F291" s="40">
        <v>3563.4666666666667</v>
      </c>
      <c r="G291" s="40">
        <v>3524.0833333333335</v>
      </c>
      <c r="H291" s="40">
        <v>3684.5833333333335</v>
      </c>
      <c r="I291" s="40">
        <v>3723.9666666666667</v>
      </c>
      <c r="J291" s="40">
        <v>3764.8333333333335</v>
      </c>
      <c r="K291" s="31">
        <v>3683.1</v>
      </c>
      <c r="L291" s="31">
        <v>3602.85</v>
      </c>
      <c r="M291" s="31">
        <v>0.67132999999999998</v>
      </c>
      <c r="N291" s="1"/>
      <c r="O291" s="1"/>
    </row>
    <row r="292" spans="1:15" ht="12.75" customHeight="1">
      <c r="A292" s="31">
        <v>282</v>
      </c>
      <c r="B292" s="31" t="s">
        <v>442</v>
      </c>
      <c r="C292" s="31">
        <v>356</v>
      </c>
      <c r="D292" s="40">
        <v>356.55</v>
      </c>
      <c r="E292" s="40">
        <v>347.40000000000003</v>
      </c>
      <c r="F292" s="40">
        <v>338.8</v>
      </c>
      <c r="G292" s="40">
        <v>329.65000000000003</v>
      </c>
      <c r="H292" s="40">
        <v>365.15000000000003</v>
      </c>
      <c r="I292" s="40">
        <v>374.3</v>
      </c>
      <c r="J292" s="40">
        <v>382.90000000000003</v>
      </c>
      <c r="K292" s="31">
        <v>365.7</v>
      </c>
      <c r="L292" s="31">
        <v>347.95</v>
      </c>
      <c r="M292" s="31">
        <v>6.36294</v>
      </c>
      <c r="N292" s="1"/>
      <c r="O292" s="1"/>
    </row>
    <row r="293" spans="1:15" ht="12.75" customHeight="1">
      <c r="A293" s="31">
        <v>283</v>
      </c>
      <c r="B293" s="31" t="s">
        <v>268</v>
      </c>
      <c r="C293" s="31">
        <v>490.6</v>
      </c>
      <c r="D293" s="40">
        <v>493.55</v>
      </c>
      <c r="E293" s="40">
        <v>487.1</v>
      </c>
      <c r="F293" s="40">
        <v>483.6</v>
      </c>
      <c r="G293" s="40">
        <v>477.15000000000003</v>
      </c>
      <c r="H293" s="40">
        <v>497.05</v>
      </c>
      <c r="I293" s="40">
        <v>503.49999999999994</v>
      </c>
      <c r="J293" s="40">
        <v>507</v>
      </c>
      <c r="K293" s="31">
        <v>500</v>
      </c>
      <c r="L293" s="31">
        <v>490.05</v>
      </c>
      <c r="M293" s="31">
        <v>18.81363</v>
      </c>
      <c r="N293" s="1"/>
      <c r="O293" s="1"/>
    </row>
    <row r="294" spans="1:15" ht="12.75" customHeight="1">
      <c r="A294" s="31">
        <v>284</v>
      </c>
      <c r="B294" s="31" t="s">
        <v>443</v>
      </c>
      <c r="C294" s="31">
        <v>9676.25</v>
      </c>
      <c r="D294" s="40">
        <v>9650.4166666666661</v>
      </c>
      <c r="E294" s="40">
        <v>9475.8333333333321</v>
      </c>
      <c r="F294" s="40">
        <v>9275.4166666666661</v>
      </c>
      <c r="G294" s="40">
        <v>9100.8333333333321</v>
      </c>
      <c r="H294" s="40">
        <v>9850.8333333333321</v>
      </c>
      <c r="I294" s="40">
        <v>10025.416666666664</v>
      </c>
      <c r="J294" s="40">
        <v>10225.833333333332</v>
      </c>
      <c r="K294" s="31">
        <v>9825</v>
      </c>
      <c r="L294" s="31">
        <v>9450</v>
      </c>
      <c r="M294" s="31">
        <v>0.21615000000000001</v>
      </c>
      <c r="N294" s="1"/>
      <c r="O294" s="1"/>
    </row>
    <row r="295" spans="1:15" ht="12.75" customHeight="1">
      <c r="A295" s="31">
        <v>285</v>
      </c>
      <c r="B295" s="31" t="s">
        <v>444</v>
      </c>
      <c r="C295" s="31">
        <v>56</v>
      </c>
      <c r="D295" s="40">
        <v>56.366666666666674</v>
      </c>
      <c r="E295" s="40">
        <v>55.33333333333335</v>
      </c>
      <c r="F295" s="40">
        <v>54.666666666666679</v>
      </c>
      <c r="G295" s="40">
        <v>53.633333333333354</v>
      </c>
      <c r="H295" s="40">
        <v>57.033333333333346</v>
      </c>
      <c r="I295" s="40">
        <v>58.066666666666677</v>
      </c>
      <c r="J295" s="40">
        <v>58.733333333333341</v>
      </c>
      <c r="K295" s="31">
        <v>57.4</v>
      </c>
      <c r="L295" s="31">
        <v>55.7</v>
      </c>
      <c r="M295" s="31">
        <v>37.480939999999997</v>
      </c>
      <c r="N295" s="1"/>
      <c r="O295" s="1"/>
    </row>
    <row r="296" spans="1:15" ht="12.75" customHeight="1">
      <c r="A296" s="31">
        <v>286</v>
      </c>
      <c r="B296" s="31" t="s">
        <v>145</v>
      </c>
      <c r="C296" s="31">
        <v>433.65</v>
      </c>
      <c r="D296" s="40">
        <v>434.2166666666667</v>
      </c>
      <c r="E296" s="40">
        <v>429.93333333333339</v>
      </c>
      <c r="F296" s="40">
        <v>426.2166666666667</v>
      </c>
      <c r="G296" s="40">
        <v>421.93333333333339</v>
      </c>
      <c r="H296" s="40">
        <v>437.93333333333339</v>
      </c>
      <c r="I296" s="40">
        <v>442.2166666666667</v>
      </c>
      <c r="J296" s="40">
        <v>445.93333333333339</v>
      </c>
      <c r="K296" s="31">
        <v>438.5</v>
      </c>
      <c r="L296" s="31">
        <v>430.5</v>
      </c>
      <c r="M296" s="31">
        <v>15.178140000000001</v>
      </c>
      <c r="N296" s="1"/>
      <c r="O296" s="1"/>
    </row>
    <row r="297" spans="1:15" ht="12.75" customHeight="1">
      <c r="A297" s="31">
        <v>287</v>
      </c>
      <c r="B297" s="31" t="s">
        <v>445</v>
      </c>
      <c r="C297" s="31">
        <v>2660.55</v>
      </c>
      <c r="D297" s="40">
        <v>2603.5166666666669</v>
      </c>
      <c r="E297" s="40">
        <v>2537.0333333333338</v>
      </c>
      <c r="F297" s="40">
        <v>2413.5166666666669</v>
      </c>
      <c r="G297" s="40">
        <v>2347.0333333333338</v>
      </c>
      <c r="H297" s="40">
        <v>2727.0333333333338</v>
      </c>
      <c r="I297" s="40">
        <v>2793.5166666666664</v>
      </c>
      <c r="J297" s="40">
        <v>2917.0333333333338</v>
      </c>
      <c r="K297" s="31">
        <v>2670</v>
      </c>
      <c r="L297" s="31">
        <v>2480</v>
      </c>
      <c r="M297" s="31">
        <v>2.8576199999999998</v>
      </c>
      <c r="N297" s="1"/>
      <c r="O297" s="1"/>
    </row>
    <row r="298" spans="1:15" ht="12.75" customHeight="1">
      <c r="A298" s="31">
        <v>288</v>
      </c>
      <c r="B298" s="31" t="s">
        <v>869</v>
      </c>
      <c r="C298" s="31">
        <v>1183.7</v>
      </c>
      <c r="D298" s="40">
        <v>1188.1166666666666</v>
      </c>
      <c r="E298" s="40">
        <v>1156.2333333333331</v>
      </c>
      <c r="F298" s="40">
        <v>1128.7666666666667</v>
      </c>
      <c r="G298" s="40">
        <v>1096.8833333333332</v>
      </c>
      <c r="H298" s="40">
        <v>1215.583333333333</v>
      </c>
      <c r="I298" s="40">
        <v>1247.4666666666667</v>
      </c>
      <c r="J298" s="40">
        <v>1274.9333333333329</v>
      </c>
      <c r="K298" s="31">
        <v>1220</v>
      </c>
      <c r="L298" s="31">
        <v>1160.6500000000001</v>
      </c>
      <c r="M298" s="31">
        <v>4.61226</v>
      </c>
      <c r="N298" s="1"/>
      <c r="O298" s="1"/>
    </row>
    <row r="299" spans="1:15" ht="12.75" customHeight="1">
      <c r="A299" s="31">
        <v>289</v>
      </c>
      <c r="B299" s="31" t="s">
        <v>146</v>
      </c>
      <c r="C299" s="31">
        <v>1943.6</v>
      </c>
      <c r="D299" s="40">
        <v>1946</v>
      </c>
      <c r="E299" s="40">
        <v>1927.9</v>
      </c>
      <c r="F299" s="40">
        <v>1912.2</v>
      </c>
      <c r="G299" s="40">
        <v>1894.1000000000001</v>
      </c>
      <c r="H299" s="40">
        <v>1961.7</v>
      </c>
      <c r="I299" s="40">
        <v>1979.8</v>
      </c>
      <c r="J299" s="40">
        <v>1995.5</v>
      </c>
      <c r="K299" s="31">
        <v>1964.1</v>
      </c>
      <c r="L299" s="31">
        <v>1930.3</v>
      </c>
      <c r="M299" s="31">
        <v>35.506450000000001</v>
      </c>
      <c r="N299" s="1"/>
      <c r="O299" s="1"/>
    </row>
    <row r="300" spans="1:15" ht="12.75" customHeight="1">
      <c r="A300" s="31">
        <v>290</v>
      </c>
      <c r="B300" s="31" t="s">
        <v>147</v>
      </c>
      <c r="C300" s="31">
        <v>6839.65</v>
      </c>
      <c r="D300" s="40">
        <v>6843.3499999999995</v>
      </c>
      <c r="E300" s="40">
        <v>6754.4999999999991</v>
      </c>
      <c r="F300" s="40">
        <v>6669.3499999999995</v>
      </c>
      <c r="G300" s="40">
        <v>6580.4999999999991</v>
      </c>
      <c r="H300" s="40">
        <v>6928.4999999999991</v>
      </c>
      <c r="I300" s="40">
        <v>7017.3499999999995</v>
      </c>
      <c r="J300" s="40">
        <v>7102.4999999999991</v>
      </c>
      <c r="K300" s="31">
        <v>6932.2</v>
      </c>
      <c r="L300" s="31">
        <v>6758.2</v>
      </c>
      <c r="M300" s="31">
        <v>2.28146</v>
      </c>
      <c r="N300" s="1"/>
      <c r="O300" s="1"/>
    </row>
    <row r="301" spans="1:15" ht="12.75" customHeight="1">
      <c r="A301" s="31">
        <v>291</v>
      </c>
      <c r="B301" s="31" t="s">
        <v>148</v>
      </c>
      <c r="C301" s="31">
        <v>5093.6499999999996</v>
      </c>
      <c r="D301" s="40">
        <v>5102.8833333333332</v>
      </c>
      <c r="E301" s="40">
        <v>5056.7666666666664</v>
      </c>
      <c r="F301" s="40">
        <v>5019.8833333333332</v>
      </c>
      <c r="G301" s="40">
        <v>4973.7666666666664</v>
      </c>
      <c r="H301" s="40">
        <v>5139.7666666666664</v>
      </c>
      <c r="I301" s="40">
        <v>5185.8833333333332</v>
      </c>
      <c r="J301" s="40">
        <v>5222.7666666666664</v>
      </c>
      <c r="K301" s="31">
        <v>5149</v>
      </c>
      <c r="L301" s="31">
        <v>5066</v>
      </c>
      <c r="M301" s="31">
        <v>1.5846199999999999</v>
      </c>
      <c r="N301" s="1"/>
      <c r="O301" s="1"/>
    </row>
    <row r="302" spans="1:15" ht="12.75" customHeight="1">
      <c r="A302" s="31">
        <v>292</v>
      </c>
      <c r="B302" s="31" t="s">
        <v>149</v>
      </c>
      <c r="C302" s="31">
        <v>937.35</v>
      </c>
      <c r="D302" s="40">
        <v>935.4666666666667</v>
      </c>
      <c r="E302" s="40">
        <v>928.38333333333344</v>
      </c>
      <c r="F302" s="40">
        <v>919.41666666666674</v>
      </c>
      <c r="G302" s="40">
        <v>912.33333333333348</v>
      </c>
      <c r="H302" s="40">
        <v>944.43333333333339</v>
      </c>
      <c r="I302" s="40">
        <v>951.51666666666665</v>
      </c>
      <c r="J302" s="40">
        <v>960.48333333333335</v>
      </c>
      <c r="K302" s="31">
        <v>942.55</v>
      </c>
      <c r="L302" s="31">
        <v>926.5</v>
      </c>
      <c r="M302" s="31">
        <v>6.7366900000000003</v>
      </c>
      <c r="N302" s="1"/>
      <c r="O302" s="1"/>
    </row>
    <row r="303" spans="1:15" ht="12.75" customHeight="1">
      <c r="A303" s="31">
        <v>293</v>
      </c>
      <c r="B303" s="31" t="s">
        <v>446</v>
      </c>
      <c r="C303" s="31">
        <v>3945.7</v>
      </c>
      <c r="D303" s="40">
        <v>3966.8333333333335</v>
      </c>
      <c r="E303" s="40">
        <v>3913.8666666666668</v>
      </c>
      <c r="F303" s="40">
        <v>3882.0333333333333</v>
      </c>
      <c r="G303" s="40">
        <v>3829.0666666666666</v>
      </c>
      <c r="H303" s="40">
        <v>3998.666666666667</v>
      </c>
      <c r="I303" s="40">
        <v>4051.6333333333332</v>
      </c>
      <c r="J303" s="40">
        <v>4083.4666666666672</v>
      </c>
      <c r="K303" s="31">
        <v>4019.8</v>
      </c>
      <c r="L303" s="31">
        <v>3935</v>
      </c>
      <c r="M303" s="31">
        <v>0.69869000000000003</v>
      </c>
      <c r="N303" s="1"/>
      <c r="O303" s="1"/>
    </row>
    <row r="304" spans="1:15" ht="12.75" customHeight="1">
      <c r="A304" s="31">
        <v>294</v>
      </c>
      <c r="B304" s="31" t="s">
        <v>870</v>
      </c>
      <c r="C304" s="31">
        <v>423.6</v>
      </c>
      <c r="D304" s="40">
        <v>419.61666666666662</v>
      </c>
      <c r="E304" s="40">
        <v>408.98333333333323</v>
      </c>
      <c r="F304" s="40">
        <v>394.36666666666662</v>
      </c>
      <c r="G304" s="40">
        <v>383.73333333333323</v>
      </c>
      <c r="H304" s="40">
        <v>434.23333333333323</v>
      </c>
      <c r="I304" s="40">
        <v>444.86666666666656</v>
      </c>
      <c r="J304" s="40">
        <v>459.48333333333323</v>
      </c>
      <c r="K304" s="31">
        <v>430.25</v>
      </c>
      <c r="L304" s="31">
        <v>405</v>
      </c>
      <c r="M304" s="31">
        <v>27.851659999999999</v>
      </c>
      <c r="N304" s="1"/>
      <c r="O304" s="1"/>
    </row>
    <row r="305" spans="1:15" ht="12.75" customHeight="1">
      <c r="A305" s="31">
        <v>295</v>
      </c>
      <c r="B305" s="31" t="s">
        <v>150</v>
      </c>
      <c r="C305" s="31">
        <v>892.15</v>
      </c>
      <c r="D305" s="40">
        <v>886.7166666666667</v>
      </c>
      <c r="E305" s="40">
        <v>868.03333333333342</v>
      </c>
      <c r="F305" s="40">
        <v>843.91666666666674</v>
      </c>
      <c r="G305" s="40">
        <v>825.23333333333346</v>
      </c>
      <c r="H305" s="40">
        <v>910.83333333333337</v>
      </c>
      <c r="I305" s="40">
        <v>929.51666666666677</v>
      </c>
      <c r="J305" s="40">
        <v>953.63333333333333</v>
      </c>
      <c r="K305" s="31">
        <v>905.4</v>
      </c>
      <c r="L305" s="31">
        <v>862.6</v>
      </c>
      <c r="M305" s="31">
        <v>153.76348999999999</v>
      </c>
      <c r="N305" s="1"/>
      <c r="O305" s="1"/>
    </row>
    <row r="306" spans="1:15" ht="12.75" customHeight="1">
      <c r="A306" s="31">
        <v>296</v>
      </c>
      <c r="B306" s="31" t="s">
        <v>151</v>
      </c>
      <c r="C306" s="31">
        <v>202.5</v>
      </c>
      <c r="D306" s="40">
        <v>202.58333333333334</v>
      </c>
      <c r="E306" s="40">
        <v>198.81666666666669</v>
      </c>
      <c r="F306" s="40">
        <v>195.13333333333335</v>
      </c>
      <c r="G306" s="40">
        <v>191.3666666666667</v>
      </c>
      <c r="H306" s="40">
        <v>206.26666666666668</v>
      </c>
      <c r="I306" s="40">
        <v>210.03333333333333</v>
      </c>
      <c r="J306" s="40">
        <v>213.71666666666667</v>
      </c>
      <c r="K306" s="31">
        <v>206.35</v>
      </c>
      <c r="L306" s="31">
        <v>198.9</v>
      </c>
      <c r="M306" s="31">
        <v>83.324489999999997</v>
      </c>
      <c r="N306" s="1"/>
      <c r="O306" s="1"/>
    </row>
    <row r="307" spans="1:15" ht="12.75" customHeight="1">
      <c r="A307" s="31">
        <v>297</v>
      </c>
      <c r="B307" s="31" t="s">
        <v>319</v>
      </c>
      <c r="C307" s="31">
        <v>21.8</v>
      </c>
      <c r="D307" s="40">
        <v>21.733333333333331</v>
      </c>
      <c r="E307" s="40">
        <v>21.466666666666661</v>
      </c>
      <c r="F307" s="40">
        <v>21.133333333333329</v>
      </c>
      <c r="G307" s="40">
        <v>20.86666666666666</v>
      </c>
      <c r="H307" s="40">
        <v>22.066666666666663</v>
      </c>
      <c r="I307" s="40">
        <v>22.333333333333336</v>
      </c>
      <c r="J307" s="40">
        <v>22.666666666666664</v>
      </c>
      <c r="K307" s="31">
        <v>22</v>
      </c>
      <c r="L307" s="31">
        <v>21.4</v>
      </c>
      <c r="M307" s="31">
        <v>58.54177</v>
      </c>
      <c r="N307" s="1"/>
      <c r="O307" s="1"/>
    </row>
    <row r="308" spans="1:15" ht="12.75" customHeight="1">
      <c r="A308" s="31">
        <v>298</v>
      </c>
      <c r="B308" s="31" t="s">
        <v>449</v>
      </c>
      <c r="C308" s="31">
        <v>279.25</v>
      </c>
      <c r="D308" s="40">
        <v>281.98333333333335</v>
      </c>
      <c r="E308" s="40">
        <v>274.26666666666671</v>
      </c>
      <c r="F308" s="40">
        <v>269.28333333333336</v>
      </c>
      <c r="G308" s="40">
        <v>261.56666666666672</v>
      </c>
      <c r="H308" s="40">
        <v>286.9666666666667</v>
      </c>
      <c r="I308" s="40">
        <v>294.68333333333339</v>
      </c>
      <c r="J308" s="40">
        <v>299.66666666666669</v>
      </c>
      <c r="K308" s="31">
        <v>289.7</v>
      </c>
      <c r="L308" s="31">
        <v>277</v>
      </c>
      <c r="M308" s="31">
        <v>3.8725200000000002</v>
      </c>
      <c r="N308" s="1"/>
      <c r="O308" s="1"/>
    </row>
    <row r="309" spans="1:15" ht="12.75" customHeight="1">
      <c r="A309" s="31">
        <v>299</v>
      </c>
      <c r="B309" s="31" t="s">
        <v>451</v>
      </c>
      <c r="C309" s="31">
        <v>705.75</v>
      </c>
      <c r="D309" s="40">
        <v>706.61666666666667</v>
      </c>
      <c r="E309" s="40">
        <v>695.23333333333335</v>
      </c>
      <c r="F309" s="40">
        <v>684.7166666666667</v>
      </c>
      <c r="G309" s="40">
        <v>673.33333333333337</v>
      </c>
      <c r="H309" s="40">
        <v>717.13333333333333</v>
      </c>
      <c r="I309" s="40">
        <v>728.51666666666677</v>
      </c>
      <c r="J309" s="40">
        <v>739.0333333333333</v>
      </c>
      <c r="K309" s="31">
        <v>718</v>
      </c>
      <c r="L309" s="31">
        <v>696.1</v>
      </c>
      <c r="M309" s="31">
        <v>1.4302999999999999</v>
      </c>
      <c r="N309" s="1"/>
      <c r="O309" s="1"/>
    </row>
    <row r="310" spans="1:15" ht="12.75" customHeight="1">
      <c r="A310" s="31">
        <v>300</v>
      </c>
      <c r="B310" s="31" t="s">
        <v>152</v>
      </c>
      <c r="C310" s="31">
        <v>222.3</v>
      </c>
      <c r="D310" s="40">
        <v>220.98333333333335</v>
      </c>
      <c r="E310" s="40">
        <v>217.76666666666671</v>
      </c>
      <c r="F310" s="40">
        <v>213.23333333333335</v>
      </c>
      <c r="G310" s="40">
        <v>210.01666666666671</v>
      </c>
      <c r="H310" s="40">
        <v>225.51666666666671</v>
      </c>
      <c r="I310" s="40">
        <v>228.73333333333335</v>
      </c>
      <c r="J310" s="40">
        <v>233.26666666666671</v>
      </c>
      <c r="K310" s="31">
        <v>224.2</v>
      </c>
      <c r="L310" s="31">
        <v>216.45</v>
      </c>
      <c r="M310" s="31">
        <v>78.3673</v>
      </c>
      <c r="N310" s="1"/>
      <c r="O310" s="1"/>
    </row>
    <row r="311" spans="1:15" ht="12.75" customHeight="1">
      <c r="A311" s="31">
        <v>301</v>
      </c>
      <c r="B311" s="31" t="s">
        <v>153</v>
      </c>
      <c r="C311" s="31">
        <v>564.25</v>
      </c>
      <c r="D311" s="40">
        <v>562.15</v>
      </c>
      <c r="E311" s="40">
        <v>555.75</v>
      </c>
      <c r="F311" s="40">
        <v>547.25</v>
      </c>
      <c r="G311" s="40">
        <v>540.85</v>
      </c>
      <c r="H311" s="40">
        <v>570.65</v>
      </c>
      <c r="I311" s="40">
        <v>577.04999999999984</v>
      </c>
      <c r="J311" s="40">
        <v>585.54999999999995</v>
      </c>
      <c r="K311" s="31">
        <v>568.54999999999995</v>
      </c>
      <c r="L311" s="31">
        <v>553.65</v>
      </c>
      <c r="M311" s="31">
        <v>14.98615</v>
      </c>
      <c r="N311" s="1"/>
      <c r="O311" s="1"/>
    </row>
    <row r="312" spans="1:15" ht="12.75" customHeight="1">
      <c r="A312" s="31">
        <v>302</v>
      </c>
      <c r="B312" s="31" t="s">
        <v>154</v>
      </c>
      <c r="C312" s="31">
        <v>7577.55</v>
      </c>
      <c r="D312" s="40">
        <v>7626.916666666667</v>
      </c>
      <c r="E312" s="40">
        <v>7489.3333333333339</v>
      </c>
      <c r="F312" s="40">
        <v>7401.1166666666668</v>
      </c>
      <c r="G312" s="40">
        <v>7263.5333333333338</v>
      </c>
      <c r="H312" s="40">
        <v>7715.1333333333341</v>
      </c>
      <c r="I312" s="40">
        <v>7852.7166666666681</v>
      </c>
      <c r="J312" s="40">
        <v>7940.9333333333343</v>
      </c>
      <c r="K312" s="31">
        <v>7764.5</v>
      </c>
      <c r="L312" s="31">
        <v>7538.7</v>
      </c>
      <c r="M312" s="31">
        <v>6.3287899999999997</v>
      </c>
      <c r="N312" s="1"/>
      <c r="O312" s="1"/>
    </row>
    <row r="313" spans="1:15" ht="12.75" customHeight="1">
      <c r="A313" s="31">
        <v>303</v>
      </c>
      <c r="B313" s="31" t="s">
        <v>871</v>
      </c>
      <c r="C313" s="31">
        <v>2893</v>
      </c>
      <c r="D313" s="40">
        <v>2905.9166666666665</v>
      </c>
      <c r="E313" s="40">
        <v>2872.1333333333332</v>
      </c>
      <c r="F313" s="40">
        <v>2851.2666666666669</v>
      </c>
      <c r="G313" s="40">
        <v>2817.4833333333336</v>
      </c>
      <c r="H313" s="40">
        <v>2926.7833333333328</v>
      </c>
      <c r="I313" s="40">
        <v>2960.5666666666666</v>
      </c>
      <c r="J313" s="40">
        <v>2981.4333333333325</v>
      </c>
      <c r="K313" s="31">
        <v>2939.7</v>
      </c>
      <c r="L313" s="31">
        <v>2885.05</v>
      </c>
      <c r="M313" s="31">
        <v>0.42675000000000002</v>
      </c>
      <c r="N313" s="1"/>
      <c r="O313" s="1"/>
    </row>
    <row r="314" spans="1:15" ht="12.75" customHeight="1">
      <c r="A314" s="31">
        <v>304</v>
      </c>
      <c r="B314" s="31" t="s">
        <v>453</v>
      </c>
      <c r="C314" s="31">
        <v>338.2</v>
      </c>
      <c r="D314" s="40">
        <v>338.8</v>
      </c>
      <c r="E314" s="40">
        <v>336.15000000000003</v>
      </c>
      <c r="F314" s="40">
        <v>334.1</v>
      </c>
      <c r="G314" s="40">
        <v>331.45000000000005</v>
      </c>
      <c r="H314" s="40">
        <v>340.85</v>
      </c>
      <c r="I314" s="40">
        <v>343.5</v>
      </c>
      <c r="J314" s="40">
        <v>345.55</v>
      </c>
      <c r="K314" s="31">
        <v>341.45</v>
      </c>
      <c r="L314" s="31">
        <v>336.75</v>
      </c>
      <c r="M314" s="31">
        <v>28.453530000000001</v>
      </c>
      <c r="N314" s="1"/>
      <c r="O314" s="1"/>
    </row>
    <row r="315" spans="1:15" ht="12.75" customHeight="1">
      <c r="A315" s="31">
        <v>305</v>
      </c>
      <c r="B315" s="31" t="s">
        <v>454</v>
      </c>
      <c r="C315" s="31">
        <v>311.95</v>
      </c>
      <c r="D315" s="40">
        <v>310.0333333333333</v>
      </c>
      <c r="E315" s="40">
        <v>304.21666666666658</v>
      </c>
      <c r="F315" s="40">
        <v>296.48333333333329</v>
      </c>
      <c r="G315" s="40">
        <v>290.66666666666657</v>
      </c>
      <c r="H315" s="40">
        <v>317.76666666666659</v>
      </c>
      <c r="I315" s="40">
        <v>323.58333333333331</v>
      </c>
      <c r="J315" s="40">
        <v>331.31666666666661</v>
      </c>
      <c r="K315" s="31">
        <v>315.85000000000002</v>
      </c>
      <c r="L315" s="31">
        <v>302.3</v>
      </c>
      <c r="M315" s="31">
        <v>13.18562</v>
      </c>
      <c r="N315" s="1"/>
      <c r="O315" s="1"/>
    </row>
    <row r="316" spans="1:15" ht="12.75" customHeight="1">
      <c r="A316" s="31">
        <v>306</v>
      </c>
      <c r="B316" s="31" t="s">
        <v>155</v>
      </c>
      <c r="C316" s="31">
        <v>1004.5</v>
      </c>
      <c r="D316" s="40">
        <v>1005.8666666666667</v>
      </c>
      <c r="E316" s="40">
        <v>991.7833333333333</v>
      </c>
      <c r="F316" s="40">
        <v>979.06666666666661</v>
      </c>
      <c r="G316" s="40">
        <v>964.98333333333323</v>
      </c>
      <c r="H316" s="40">
        <v>1018.5833333333334</v>
      </c>
      <c r="I316" s="40">
        <v>1032.6666666666665</v>
      </c>
      <c r="J316" s="40">
        <v>1045.3833333333334</v>
      </c>
      <c r="K316" s="31">
        <v>1019.95</v>
      </c>
      <c r="L316" s="31">
        <v>993.15</v>
      </c>
      <c r="M316" s="31">
        <v>29.376000000000001</v>
      </c>
      <c r="N316" s="1"/>
      <c r="O316" s="1"/>
    </row>
    <row r="317" spans="1:15" ht="12.75" customHeight="1">
      <c r="A317" s="31">
        <v>307</v>
      </c>
      <c r="B317" s="31" t="s">
        <v>459</v>
      </c>
      <c r="C317" s="31">
        <v>1838.75</v>
      </c>
      <c r="D317" s="40">
        <v>1832.0666666666666</v>
      </c>
      <c r="E317" s="40">
        <v>1818.0333333333333</v>
      </c>
      <c r="F317" s="40">
        <v>1797.3166666666666</v>
      </c>
      <c r="G317" s="40">
        <v>1783.2833333333333</v>
      </c>
      <c r="H317" s="40">
        <v>1852.7833333333333</v>
      </c>
      <c r="I317" s="40">
        <v>1866.8166666666666</v>
      </c>
      <c r="J317" s="40">
        <v>1887.5333333333333</v>
      </c>
      <c r="K317" s="31">
        <v>1846.1</v>
      </c>
      <c r="L317" s="31">
        <v>1811.35</v>
      </c>
      <c r="M317" s="31">
        <v>2.37622</v>
      </c>
      <c r="N317" s="1"/>
      <c r="O317" s="1"/>
    </row>
    <row r="318" spans="1:15" ht="12.75" customHeight="1">
      <c r="A318" s="31">
        <v>308</v>
      </c>
      <c r="B318" s="31" t="s">
        <v>156</v>
      </c>
      <c r="C318" s="31">
        <v>3182.15</v>
      </c>
      <c r="D318" s="40">
        <v>3157.3833333333337</v>
      </c>
      <c r="E318" s="40">
        <v>3104.7166666666672</v>
      </c>
      <c r="F318" s="40">
        <v>3027.2833333333333</v>
      </c>
      <c r="G318" s="40">
        <v>2974.6166666666668</v>
      </c>
      <c r="H318" s="40">
        <v>3234.8166666666675</v>
      </c>
      <c r="I318" s="40">
        <v>3287.4833333333345</v>
      </c>
      <c r="J318" s="40">
        <v>3364.9166666666679</v>
      </c>
      <c r="K318" s="31">
        <v>3210.05</v>
      </c>
      <c r="L318" s="31">
        <v>3079.95</v>
      </c>
      <c r="M318" s="31">
        <v>1.9867999999999999</v>
      </c>
      <c r="N318" s="1"/>
      <c r="O318" s="1"/>
    </row>
    <row r="319" spans="1:15" ht="12.75" customHeight="1">
      <c r="A319" s="31">
        <v>309</v>
      </c>
      <c r="B319" s="31" t="s">
        <v>157</v>
      </c>
      <c r="C319" s="31">
        <v>1000.75</v>
      </c>
      <c r="D319" s="40">
        <v>1002.4</v>
      </c>
      <c r="E319" s="40">
        <v>990.9</v>
      </c>
      <c r="F319" s="40">
        <v>981.05</v>
      </c>
      <c r="G319" s="40">
        <v>969.55</v>
      </c>
      <c r="H319" s="40">
        <v>1012.25</v>
      </c>
      <c r="I319" s="40">
        <v>1023.75</v>
      </c>
      <c r="J319" s="40">
        <v>1033.5999999999999</v>
      </c>
      <c r="K319" s="31">
        <v>1013.9</v>
      </c>
      <c r="L319" s="31">
        <v>992.55</v>
      </c>
      <c r="M319" s="31">
        <v>6.367</v>
      </c>
      <c r="N319" s="1"/>
      <c r="O319" s="1"/>
    </row>
    <row r="320" spans="1:15" ht="12.75" customHeight="1">
      <c r="A320" s="31">
        <v>310</v>
      </c>
      <c r="B320" s="31" t="s">
        <v>158</v>
      </c>
      <c r="C320" s="31">
        <v>1020</v>
      </c>
      <c r="D320" s="40">
        <v>1016.5666666666666</v>
      </c>
      <c r="E320" s="40">
        <v>1009.4333333333332</v>
      </c>
      <c r="F320" s="40">
        <v>998.86666666666656</v>
      </c>
      <c r="G320" s="40">
        <v>991.73333333333312</v>
      </c>
      <c r="H320" s="40">
        <v>1027.1333333333332</v>
      </c>
      <c r="I320" s="40">
        <v>1034.2666666666667</v>
      </c>
      <c r="J320" s="40">
        <v>1044.8333333333333</v>
      </c>
      <c r="K320" s="31">
        <v>1023.7</v>
      </c>
      <c r="L320" s="31">
        <v>1006</v>
      </c>
      <c r="M320" s="31">
        <v>2.6822400000000002</v>
      </c>
      <c r="N320" s="1"/>
      <c r="O320" s="1"/>
    </row>
    <row r="321" spans="1:15" ht="12.75" customHeight="1">
      <c r="A321" s="31">
        <v>311</v>
      </c>
      <c r="B321" s="31" t="s">
        <v>450</v>
      </c>
      <c r="C321" s="31">
        <v>244.9</v>
      </c>
      <c r="D321" s="40">
        <v>246.15</v>
      </c>
      <c r="E321" s="40">
        <v>241.75</v>
      </c>
      <c r="F321" s="40">
        <v>238.6</v>
      </c>
      <c r="G321" s="40">
        <v>234.2</v>
      </c>
      <c r="H321" s="40">
        <v>249.3</v>
      </c>
      <c r="I321" s="40">
        <v>253.70000000000005</v>
      </c>
      <c r="J321" s="40">
        <v>256.85000000000002</v>
      </c>
      <c r="K321" s="31">
        <v>250.55</v>
      </c>
      <c r="L321" s="31">
        <v>243</v>
      </c>
      <c r="M321" s="31">
        <v>3.9212400000000001</v>
      </c>
      <c r="N321" s="1"/>
      <c r="O321" s="1"/>
    </row>
    <row r="322" spans="1:15" ht="12.75" customHeight="1">
      <c r="A322" s="31">
        <v>312</v>
      </c>
      <c r="B322" s="31" t="s">
        <v>457</v>
      </c>
      <c r="C322" s="31">
        <v>198.6</v>
      </c>
      <c r="D322" s="40">
        <v>199.06666666666669</v>
      </c>
      <c r="E322" s="40">
        <v>197.13333333333338</v>
      </c>
      <c r="F322" s="40">
        <v>195.66666666666669</v>
      </c>
      <c r="G322" s="40">
        <v>193.73333333333338</v>
      </c>
      <c r="H322" s="40">
        <v>200.53333333333339</v>
      </c>
      <c r="I322" s="40">
        <v>202.46666666666673</v>
      </c>
      <c r="J322" s="40">
        <v>203.93333333333339</v>
      </c>
      <c r="K322" s="31">
        <v>201</v>
      </c>
      <c r="L322" s="31">
        <v>197.6</v>
      </c>
      <c r="M322" s="31">
        <v>3.1858200000000001</v>
      </c>
      <c r="N322" s="1"/>
      <c r="O322" s="1"/>
    </row>
    <row r="323" spans="1:15" ht="12.75" customHeight="1">
      <c r="A323" s="31">
        <v>313</v>
      </c>
      <c r="B323" s="31" t="s">
        <v>455</v>
      </c>
      <c r="C323" s="31">
        <v>174.5</v>
      </c>
      <c r="D323" s="40">
        <v>175.36666666666665</v>
      </c>
      <c r="E323" s="40">
        <v>171.83333333333329</v>
      </c>
      <c r="F323" s="40">
        <v>169.16666666666663</v>
      </c>
      <c r="G323" s="40">
        <v>165.63333333333327</v>
      </c>
      <c r="H323" s="40">
        <v>178.0333333333333</v>
      </c>
      <c r="I323" s="40">
        <v>181.56666666666666</v>
      </c>
      <c r="J323" s="40">
        <v>184.23333333333332</v>
      </c>
      <c r="K323" s="31">
        <v>178.9</v>
      </c>
      <c r="L323" s="31">
        <v>172.7</v>
      </c>
      <c r="M323" s="31">
        <v>6.2618</v>
      </c>
      <c r="N323" s="1"/>
      <c r="O323" s="1"/>
    </row>
    <row r="324" spans="1:15" ht="12.75" customHeight="1">
      <c r="A324" s="31">
        <v>314</v>
      </c>
      <c r="B324" s="31" t="s">
        <v>456</v>
      </c>
      <c r="C324" s="31">
        <v>849.45</v>
      </c>
      <c r="D324" s="40">
        <v>856.18333333333339</v>
      </c>
      <c r="E324" s="40">
        <v>828.36666666666679</v>
      </c>
      <c r="F324" s="40">
        <v>807.28333333333342</v>
      </c>
      <c r="G324" s="40">
        <v>779.46666666666681</v>
      </c>
      <c r="H324" s="40">
        <v>877.26666666666677</v>
      </c>
      <c r="I324" s="40">
        <v>905.08333333333337</v>
      </c>
      <c r="J324" s="40">
        <v>926.16666666666674</v>
      </c>
      <c r="K324" s="31">
        <v>884</v>
      </c>
      <c r="L324" s="31">
        <v>835.1</v>
      </c>
      <c r="M324" s="31">
        <v>11.061109999999999</v>
      </c>
      <c r="N324" s="1"/>
      <c r="O324" s="1"/>
    </row>
    <row r="325" spans="1:15" ht="12.75" customHeight="1">
      <c r="A325" s="31">
        <v>315</v>
      </c>
      <c r="B325" s="31" t="s">
        <v>159</v>
      </c>
      <c r="C325" s="31">
        <v>4815.5</v>
      </c>
      <c r="D325" s="40">
        <v>4854.4333333333334</v>
      </c>
      <c r="E325" s="40">
        <v>4758.8666666666668</v>
      </c>
      <c r="F325" s="40">
        <v>4702.2333333333336</v>
      </c>
      <c r="G325" s="40">
        <v>4606.666666666667</v>
      </c>
      <c r="H325" s="40">
        <v>4911.0666666666666</v>
      </c>
      <c r="I325" s="40">
        <v>5006.6333333333341</v>
      </c>
      <c r="J325" s="40">
        <v>5063.2666666666664</v>
      </c>
      <c r="K325" s="31">
        <v>4950</v>
      </c>
      <c r="L325" s="31">
        <v>4797.8</v>
      </c>
      <c r="M325" s="31">
        <v>13.25168</v>
      </c>
      <c r="N325" s="1"/>
      <c r="O325" s="1"/>
    </row>
    <row r="326" spans="1:15" ht="12.75" customHeight="1">
      <c r="A326" s="31">
        <v>316</v>
      </c>
      <c r="B326" s="31" t="s">
        <v>447</v>
      </c>
      <c r="C326" s="31">
        <v>43.55</v>
      </c>
      <c r="D326" s="40">
        <v>43.716666666666669</v>
      </c>
      <c r="E326" s="40">
        <v>43.083333333333336</v>
      </c>
      <c r="F326" s="40">
        <v>42.616666666666667</v>
      </c>
      <c r="G326" s="40">
        <v>41.983333333333334</v>
      </c>
      <c r="H326" s="40">
        <v>44.183333333333337</v>
      </c>
      <c r="I326" s="40">
        <v>44.816666666666663</v>
      </c>
      <c r="J326" s="40">
        <v>45.283333333333339</v>
      </c>
      <c r="K326" s="31">
        <v>44.35</v>
      </c>
      <c r="L326" s="31">
        <v>43.25</v>
      </c>
      <c r="M326" s="31">
        <v>10.068390000000001</v>
      </c>
      <c r="N326" s="1"/>
      <c r="O326" s="1"/>
    </row>
    <row r="327" spans="1:15" ht="12.75" customHeight="1">
      <c r="A327" s="31">
        <v>317</v>
      </c>
      <c r="B327" s="31" t="s">
        <v>448</v>
      </c>
      <c r="C327" s="31">
        <v>172.6</v>
      </c>
      <c r="D327" s="40">
        <v>172.33333333333334</v>
      </c>
      <c r="E327" s="40">
        <v>170.26666666666668</v>
      </c>
      <c r="F327" s="40">
        <v>167.93333333333334</v>
      </c>
      <c r="G327" s="40">
        <v>165.86666666666667</v>
      </c>
      <c r="H327" s="40">
        <v>174.66666666666669</v>
      </c>
      <c r="I327" s="40">
        <v>176.73333333333335</v>
      </c>
      <c r="J327" s="40">
        <v>179.06666666666669</v>
      </c>
      <c r="K327" s="31">
        <v>174.4</v>
      </c>
      <c r="L327" s="31">
        <v>170</v>
      </c>
      <c r="M327" s="31">
        <v>7.4948399999999999</v>
      </c>
      <c r="N327" s="1"/>
      <c r="O327" s="1"/>
    </row>
    <row r="328" spans="1:15" ht="12.75" customHeight="1">
      <c r="A328" s="31">
        <v>318</v>
      </c>
      <c r="B328" s="31" t="s">
        <v>458</v>
      </c>
      <c r="C328" s="31">
        <v>990.05</v>
      </c>
      <c r="D328" s="40">
        <v>970.01666666666677</v>
      </c>
      <c r="E328" s="40">
        <v>945.03333333333353</v>
      </c>
      <c r="F328" s="40">
        <v>900.01666666666677</v>
      </c>
      <c r="G328" s="40">
        <v>875.03333333333353</v>
      </c>
      <c r="H328" s="40">
        <v>1015.0333333333335</v>
      </c>
      <c r="I328" s="40">
        <v>1040.0166666666669</v>
      </c>
      <c r="J328" s="40">
        <v>1085.0333333333335</v>
      </c>
      <c r="K328" s="31">
        <v>995</v>
      </c>
      <c r="L328" s="31">
        <v>925</v>
      </c>
      <c r="M328" s="31">
        <v>13.387869999999999</v>
      </c>
      <c r="N328" s="1"/>
      <c r="O328" s="1"/>
    </row>
    <row r="329" spans="1:15" ht="12.75" customHeight="1">
      <c r="A329" s="31">
        <v>319</v>
      </c>
      <c r="B329" s="31" t="s">
        <v>161</v>
      </c>
      <c r="C329" s="31">
        <v>3373.1</v>
      </c>
      <c r="D329" s="40">
        <v>3400.0333333333333</v>
      </c>
      <c r="E329" s="40">
        <v>3338.0666666666666</v>
      </c>
      <c r="F329" s="40">
        <v>3303.0333333333333</v>
      </c>
      <c r="G329" s="40">
        <v>3241.0666666666666</v>
      </c>
      <c r="H329" s="40">
        <v>3435.0666666666666</v>
      </c>
      <c r="I329" s="40">
        <v>3497.0333333333328</v>
      </c>
      <c r="J329" s="40">
        <v>3532.0666666666666</v>
      </c>
      <c r="K329" s="31">
        <v>3462</v>
      </c>
      <c r="L329" s="31">
        <v>3365</v>
      </c>
      <c r="M329" s="31">
        <v>6.2523600000000004</v>
      </c>
      <c r="N329" s="1"/>
      <c r="O329" s="1"/>
    </row>
    <row r="330" spans="1:15" ht="12.75" customHeight="1">
      <c r="A330" s="31">
        <v>320</v>
      </c>
      <c r="B330" s="31" t="s">
        <v>162</v>
      </c>
      <c r="C330" s="31">
        <v>78508.7</v>
      </c>
      <c r="D330" s="40">
        <v>78999.849999999991</v>
      </c>
      <c r="E330" s="40">
        <v>77509.849999999977</v>
      </c>
      <c r="F330" s="40">
        <v>76510.999999999985</v>
      </c>
      <c r="G330" s="40">
        <v>75020.999999999971</v>
      </c>
      <c r="H330" s="40">
        <v>79998.699999999983</v>
      </c>
      <c r="I330" s="40">
        <v>81488.700000000012</v>
      </c>
      <c r="J330" s="40">
        <v>82487.549999999988</v>
      </c>
      <c r="K330" s="31">
        <v>80489.850000000006</v>
      </c>
      <c r="L330" s="31">
        <v>78001</v>
      </c>
      <c r="M330" s="31">
        <v>0.23116</v>
      </c>
      <c r="N330" s="1"/>
      <c r="O330" s="1"/>
    </row>
    <row r="331" spans="1:15" ht="12.75" customHeight="1">
      <c r="A331" s="31">
        <v>321</v>
      </c>
      <c r="B331" s="31" t="s">
        <v>452</v>
      </c>
      <c r="C331" s="31">
        <v>50.45</v>
      </c>
      <c r="D331" s="40">
        <v>50.666666666666664</v>
      </c>
      <c r="E331" s="40">
        <v>50.083333333333329</v>
      </c>
      <c r="F331" s="40">
        <v>49.716666666666661</v>
      </c>
      <c r="G331" s="40">
        <v>49.133333333333326</v>
      </c>
      <c r="H331" s="40">
        <v>51.033333333333331</v>
      </c>
      <c r="I331" s="40">
        <v>51.61666666666666</v>
      </c>
      <c r="J331" s="40">
        <v>51.983333333333334</v>
      </c>
      <c r="K331" s="31">
        <v>51.25</v>
      </c>
      <c r="L331" s="31">
        <v>50.3</v>
      </c>
      <c r="M331" s="31">
        <v>7.4474400000000003</v>
      </c>
      <c r="N331" s="1"/>
      <c r="O331" s="1"/>
    </row>
    <row r="332" spans="1:15" ht="12.75" customHeight="1">
      <c r="A332" s="31">
        <v>322</v>
      </c>
      <c r="B332" s="31" t="s">
        <v>163</v>
      </c>
      <c r="C332" s="31">
        <v>1629.05</v>
      </c>
      <c r="D332" s="40">
        <v>1639.4166666666667</v>
      </c>
      <c r="E332" s="40">
        <v>1606.0333333333335</v>
      </c>
      <c r="F332" s="40">
        <v>1583.0166666666669</v>
      </c>
      <c r="G332" s="40">
        <v>1549.6333333333337</v>
      </c>
      <c r="H332" s="40">
        <v>1662.4333333333334</v>
      </c>
      <c r="I332" s="40">
        <v>1695.8166666666666</v>
      </c>
      <c r="J332" s="40">
        <v>1718.8333333333333</v>
      </c>
      <c r="K332" s="31">
        <v>1672.8</v>
      </c>
      <c r="L332" s="31">
        <v>1616.4</v>
      </c>
      <c r="M332" s="31">
        <v>12.879770000000001</v>
      </c>
      <c r="N332" s="1"/>
      <c r="O332" s="1"/>
    </row>
    <row r="333" spans="1:15" ht="12.75" customHeight="1">
      <c r="A333" s="31">
        <v>323</v>
      </c>
      <c r="B333" s="31" t="s">
        <v>164</v>
      </c>
      <c r="C333" s="31">
        <v>430.05</v>
      </c>
      <c r="D333" s="40">
        <v>430.7</v>
      </c>
      <c r="E333" s="40">
        <v>425.4</v>
      </c>
      <c r="F333" s="40">
        <v>420.75</v>
      </c>
      <c r="G333" s="40">
        <v>415.45</v>
      </c>
      <c r="H333" s="40">
        <v>435.34999999999997</v>
      </c>
      <c r="I333" s="40">
        <v>440.65000000000003</v>
      </c>
      <c r="J333" s="40">
        <v>445.29999999999995</v>
      </c>
      <c r="K333" s="31">
        <v>436</v>
      </c>
      <c r="L333" s="31">
        <v>426.05</v>
      </c>
      <c r="M333" s="31">
        <v>4.93004</v>
      </c>
      <c r="N333" s="1"/>
      <c r="O333" s="1"/>
    </row>
    <row r="334" spans="1:15" ht="12.75" customHeight="1">
      <c r="A334" s="31">
        <v>324</v>
      </c>
      <c r="B334" s="31" t="s">
        <v>269</v>
      </c>
      <c r="C334" s="31">
        <v>873.7</v>
      </c>
      <c r="D334" s="40">
        <v>875.45000000000016</v>
      </c>
      <c r="E334" s="40">
        <v>869.3000000000003</v>
      </c>
      <c r="F334" s="40">
        <v>864.90000000000009</v>
      </c>
      <c r="G334" s="40">
        <v>858.75000000000023</v>
      </c>
      <c r="H334" s="40">
        <v>879.85000000000036</v>
      </c>
      <c r="I334" s="40">
        <v>886.00000000000023</v>
      </c>
      <c r="J334" s="40">
        <v>890.40000000000043</v>
      </c>
      <c r="K334" s="31">
        <v>881.6</v>
      </c>
      <c r="L334" s="31">
        <v>871.05</v>
      </c>
      <c r="M334" s="31">
        <v>0.84948999999999997</v>
      </c>
      <c r="N334" s="1"/>
      <c r="O334" s="1"/>
    </row>
    <row r="335" spans="1:15" ht="12.75" customHeight="1">
      <c r="A335" s="31">
        <v>325</v>
      </c>
      <c r="B335" s="31" t="s">
        <v>165</v>
      </c>
      <c r="C335" s="31">
        <v>102</v>
      </c>
      <c r="D335" s="40">
        <v>101.96666666666665</v>
      </c>
      <c r="E335" s="40">
        <v>100.13333333333331</v>
      </c>
      <c r="F335" s="40">
        <v>98.266666666666652</v>
      </c>
      <c r="G335" s="40">
        <v>96.433333333333309</v>
      </c>
      <c r="H335" s="40">
        <v>103.83333333333331</v>
      </c>
      <c r="I335" s="40">
        <v>105.66666666666666</v>
      </c>
      <c r="J335" s="40">
        <v>107.53333333333332</v>
      </c>
      <c r="K335" s="31">
        <v>103.8</v>
      </c>
      <c r="L335" s="31">
        <v>100.1</v>
      </c>
      <c r="M335" s="31">
        <v>357.70531</v>
      </c>
      <c r="N335" s="1"/>
      <c r="O335" s="1"/>
    </row>
    <row r="336" spans="1:15" ht="12.75" customHeight="1">
      <c r="A336" s="31">
        <v>326</v>
      </c>
      <c r="B336" s="31" t="s">
        <v>166</v>
      </c>
      <c r="C336" s="31">
        <v>6219.15</v>
      </c>
      <c r="D336" s="40">
        <v>6189.7166666666672</v>
      </c>
      <c r="E336" s="40">
        <v>6139.4333333333343</v>
      </c>
      <c r="F336" s="40">
        <v>6059.7166666666672</v>
      </c>
      <c r="G336" s="40">
        <v>6009.4333333333343</v>
      </c>
      <c r="H336" s="40">
        <v>6269.4333333333343</v>
      </c>
      <c r="I336" s="40">
        <v>6319.7166666666672</v>
      </c>
      <c r="J336" s="40">
        <v>6399.4333333333343</v>
      </c>
      <c r="K336" s="31">
        <v>6240</v>
      </c>
      <c r="L336" s="31">
        <v>6110</v>
      </c>
      <c r="M336" s="31">
        <v>3.8171400000000002</v>
      </c>
      <c r="N336" s="1"/>
      <c r="O336" s="1"/>
    </row>
    <row r="337" spans="1:15" ht="12.75" customHeight="1">
      <c r="A337" s="31">
        <v>327</v>
      </c>
      <c r="B337" s="31" t="s">
        <v>167</v>
      </c>
      <c r="C337" s="31">
        <v>3492.4</v>
      </c>
      <c r="D337" s="40">
        <v>3482</v>
      </c>
      <c r="E337" s="40">
        <v>3440.4</v>
      </c>
      <c r="F337" s="40">
        <v>3388.4</v>
      </c>
      <c r="G337" s="40">
        <v>3346.8</v>
      </c>
      <c r="H337" s="40">
        <v>3534</v>
      </c>
      <c r="I337" s="40">
        <v>3575.6000000000004</v>
      </c>
      <c r="J337" s="40">
        <v>3627.6</v>
      </c>
      <c r="K337" s="31">
        <v>3523.6</v>
      </c>
      <c r="L337" s="31">
        <v>3430</v>
      </c>
      <c r="M337" s="31">
        <v>1.25661</v>
      </c>
      <c r="N337" s="1"/>
      <c r="O337" s="1"/>
    </row>
    <row r="338" spans="1:15" ht="12.75" customHeight="1">
      <c r="A338" s="31">
        <v>328</v>
      </c>
      <c r="B338" s="31" t="s">
        <v>872</v>
      </c>
      <c r="C338" s="31">
        <v>2319.35</v>
      </c>
      <c r="D338" s="40">
        <v>2309.6333333333337</v>
      </c>
      <c r="E338" s="40">
        <v>2275.2666666666673</v>
      </c>
      <c r="F338" s="40">
        <v>2231.1833333333338</v>
      </c>
      <c r="G338" s="40">
        <v>2196.8166666666675</v>
      </c>
      <c r="H338" s="40">
        <v>2353.7166666666672</v>
      </c>
      <c r="I338" s="40">
        <v>2388.083333333333</v>
      </c>
      <c r="J338" s="40">
        <v>2432.166666666667</v>
      </c>
      <c r="K338" s="31">
        <v>2344</v>
      </c>
      <c r="L338" s="31">
        <v>2265.5500000000002</v>
      </c>
      <c r="M338" s="31">
        <v>0.48024</v>
      </c>
      <c r="N338" s="1"/>
      <c r="O338" s="1"/>
    </row>
    <row r="339" spans="1:15" ht="12.75" customHeight="1">
      <c r="A339" s="31">
        <v>329</v>
      </c>
      <c r="B339" s="31" t="s">
        <v>460</v>
      </c>
      <c r="C339" s="31">
        <v>47.45</v>
      </c>
      <c r="D339" s="40">
        <v>47.216666666666669</v>
      </c>
      <c r="E339" s="40">
        <v>46.733333333333334</v>
      </c>
      <c r="F339" s="40">
        <v>46.016666666666666</v>
      </c>
      <c r="G339" s="40">
        <v>45.533333333333331</v>
      </c>
      <c r="H339" s="40">
        <v>47.933333333333337</v>
      </c>
      <c r="I339" s="40">
        <v>48.416666666666671</v>
      </c>
      <c r="J339" s="40">
        <v>49.13333333333334</v>
      </c>
      <c r="K339" s="31">
        <v>47.7</v>
      </c>
      <c r="L339" s="31">
        <v>46.5</v>
      </c>
      <c r="M339" s="31">
        <v>49.092619999999997</v>
      </c>
      <c r="N339" s="1"/>
      <c r="O339" s="1"/>
    </row>
    <row r="340" spans="1:15" ht="12.75" customHeight="1">
      <c r="A340" s="31">
        <v>330</v>
      </c>
      <c r="B340" s="31" t="s">
        <v>461</v>
      </c>
      <c r="C340" s="31">
        <v>80.900000000000006</v>
      </c>
      <c r="D340" s="40">
        <v>81.283333333333346</v>
      </c>
      <c r="E340" s="40">
        <v>78.666666666666686</v>
      </c>
      <c r="F340" s="40">
        <v>76.433333333333337</v>
      </c>
      <c r="G340" s="40">
        <v>73.816666666666677</v>
      </c>
      <c r="H340" s="40">
        <v>83.516666666666694</v>
      </c>
      <c r="I340" s="40">
        <v>86.13333333333334</v>
      </c>
      <c r="J340" s="40">
        <v>88.366666666666703</v>
      </c>
      <c r="K340" s="31">
        <v>83.9</v>
      </c>
      <c r="L340" s="31">
        <v>79.05</v>
      </c>
      <c r="M340" s="31">
        <v>190.17907</v>
      </c>
      <c r="N340" s="1"/>
      <c r="O340" s="1"/>
    </row>
    <row r="341" spans="1:15" ht="12.75" customHeight="1">
      <c r="A341" s="31">
        <v>331</v>
      </c>
      <c r="B341" s="31" t="s">
        <v>462</v>
      </c>
      <c r="C341" s="31">
        <v>624.15</v>
      </c>
      <c r="D341" s="40">
        <v>627.66666666666663</v>
      </c>
      <c r="E341" s="40">
        <v>615.43333333333328</v>
      </c>
      <c r="F341" s="40">
        <v>606.7166666666667</v>
      </c>
      <c r="G341" s="40">
        <v>594.48333333333335</v>
      </c>
      <c r="H341" s="40">
        <v>636.38333333333321</v>
      </c>
      <c r="I341" s="40">
        <v>648.61666666666656</v>
      </c>
      <c r="J341" s="40">
        <v>657.33333333333314</v>
      </c>
      <c r="K341" s="31">
        <v>639.9</v>
      </c>
      <c r="L341" s="31">
        <v>618.95000000000005</v>
      </c>
      <c r="M341" s="31">
        <v>0.45415</v>
      </c>
      <c r="N341" s="1"/>
      <c r="O341" s="1"/>
    </row>
    <row r="342" spans="1:15" ht="12.75" customHeight="1">
      <c r="A342" s="31">
        <v>332</v>
      </c>
      <c r="B342" s="31" t="s">
        <v>168</v>
      </c>
      <c r="C342" s="31">
        <v>18940.75</v>
      </c>
      <c r="D342" s="40">
        <v>18928.933333333334</v>
      </c>
      <c r="E342" s="40">
        <v>18812.866666666669</v>
      </c>
      <c r="F342" s="40">
        <v>18684.983333333334</v>
      </c>
      <c r="G342" s="40">
        <v>18568.916666666668</v>
      </c>
      <c r="H342" s="40">
        <v>19056.816666666669</v>
      </c>
      <c r="I342" s="40">
        <v>19172.883333333335</v>
      </c>
      <c r="J342" s="40">
        <v>19300.76666666667</v>
      </c>
      <c r="K342" s="31">
        <v>19045</v>
      </c>
      <c r="L342" s="31">
        <v>18801.05</v>
      </c>
      <c r="M342" s="31">
        <v>0.43647999999999998</v>
      </c>
      <c r="N342" s="1"/>
      <c r="O342" s="1"/>
    </row>
    <row r="343" spans="1:15" ht="12.75" customHeight="1">
      <c r="A343" s="31">
        <v>333</v>
      </c>
      <c r="B343" s="31" t="s">
        <v>468</v>
      </c>
      <c r="C343" s="31">
        <v>89.9</v>
      </c>
      <c r="D343" s="40">
        <v>91.283333333333346</v>
      </c>
      <c r="E343" s="40">
        <v>88.116666666666688</v>
      </c>
      <c r="F343" s="40">
        <v>86.333333333333343</v>
      </c>
      <c r="G343" s="40">
        <v>83.166666666666686</v>
      </c>
      <c r="H343" s="40">
        <v>93.066666666666691</v>
      </c>
      <c r="I343" s="40">
        <v>96.233333333333348</v>
      </c>
      <c r="J343" s="40">
        <v>98.016666666666694</v>
      </c>
      <c r="K343" s="31">
        <v>94.45</v>
      </c>
      <c r="L343" s="31">
        <v>89.5</v>
      </c>
      <c r="M343" s="31">
        <v>23.481960000000001</v>
      </c>
      <c r="N343" s="1"/>
      <c r="O343" s="1"/>
    </row>
    <row r="344" spans="1:15" ht="12.75" customHeight="1">
      <c r="A344" s="31">
        <v>334</v>
      </c>
      <c r="B344" s="31" t="s">
        <v>467</v>
      </c>
      <c r="C344" s="31">
        <v>56.45</v>
      </c>
      <c r="D344" s="40">
        <v>56.483333333333327</v>
      </c>
      <c r="E344" s="40">
        <v>56.016666666666652</v>
      </c>
      <c r="F344" s="40">
        <v>55.583333333333321</v>
      </c>
      <c r="G344" s="40">
        <v>55.116666666666646</v>
      </c>
      <c r="H344" s="40">
        <v>56.916666666666657</v>
      </c>
      <c r="I344" s="40">
        <v>57.38333333333334</v>
      </c>
      <c r="J344" s="40">
        <v>57.816666666666663</v>
      </c>
      <c r="K344" s="31">
        <v>56.95</v>
      </c>
      <c r="L344" s="31">
        <v>56.05</v>
      </c>
      <c r="M344" s="31">
        <v>2.9952000000000001</v>
      </c>
      <c r="N344" s="1"/>
      <c r="O344" s="1"/>
    </row>
    <row r="345" spans="1:15" ht="12.75" customHeight="1">
      <c r="A345" s="31">
        <v>335</v>
      </c>
      <c r="B345" s="31" t="s">
        <v>466</v>
      </c>
      <c r="C345" s="31">
        <v>549.9</v>
      </c>
      <c r="D345" s="40">
        <v>547.81666666666672</v>
      </c>
      <c r="E345" s="40">
        <v>542.78333333333342</v>
      </c>
      <c r="F345" s="40">
        <v>535.66666666666674</v>
      </c>
      <c r="G345" s="40">
        <v>530.63333333333344</v>
      </c>
      <c r="H345" s="40">
        <v>554.93333333333339</v>
      </c>
      <c r="I345" s="40">
        <v>559.9666666666667</v>
      </c>
      <c r="J345" s="40">
        <v>567.08333333333337</v>
      </c>
      <c r="K345" s="31">
        <v>552.85</v>
      </c>
      <c r="L345" s="31">
        <v>540.70000000000005</v>
      </c>
      <c r="M345" s="31">
        <v>3.05179</v>
      </c>
      <c r="N345" s="1"/>
      <c r="O345" s="1"/>
    </row>
    <row r="346" spans="1:15" ht="12.75" customHeight="1">
      <c r="A346" s="31">
        <v>336</v>
      </c>
      <c r="B346" s="31" t="s">
        <v>463</v>
      </c>
      <c r="C346" s="31">
        <v>32.6</v>
      </c>
      <c r="D346" s="40">
        <v>32.449999999999996</v>
      </c>
      <c r="E346" s="40">
        <v>32.04999999999999</v>
      </c>
      <c r="F346" s="40">
        <v>31.499999999999993</v>
      </c>
      <c r="G346" s="40">
        <v>31.099999999999987</v>
      </c>
      <c r="H346" s="40">
        <v>32.999999999999993</v>
      </c>
      <c r="I346" s="40">
        <v>33.4</v>
      </c>
      <c r="J346" s="40">
        <v>33.949999999999996</v>
      </c>
      <c r="K346" s="31">
        <v>32.85</v>
      </c>
      <c r="L346" s="31">
        <v>31.9</v>
      </c>
      <c r="M346" s="31">
        <v>57.721150000000002</v>
      </c>
      <c r="N346" s="1"/>
      <c r="O346" s="1"/>
    </row>
    <row r="347" spans="1:15" ht="12.75" customHeight="1">
      <c r="A347" s="31">
        <v>337</v>
      </c>
      <c r="B347" s="31" t="s">
        <v>539</v>
      </c>
      <c r="C347" s="31">
        <v>157.65</v>
      </c>
      <c r="D347" s="40">
        <v>157.58333333333334</v>
      </c>
      <c r="E347" s="40">
        <v>156.31666666666669</v>
      </c>
      <c r="F347" s="40">
        <v>154.98333333333335</v>
      </c>
      <c r="G347" s="40">
        <v>153.7166666666667</v>
      </c>
      <c r="H347" s="40">
        <v>158.91666666666669</v>
      </c>
      <c r="I347" s="40">
        <v>160.18333333333334</v>
      </c>
      <c r="J347" s="40">
        <v>161.51666666666668</v>
      </c>
      <c r="K347" s="31">
        <v>158.85</v>
      </c>
      <c r="L347" s="31">
        <v>156.25</v>
      </c>
      <c r="M347" s="31">
        <v>2.3282799999999999</v>
      </c>
      <c r="N347" s="1"/>
      <c r="O347" s="1"/>
    </row>
    <row r="348" spans="1:15" ht="12.75" customHeight="1">
      <c r="A348" s="31">
        <v>338</v>
      </c>
      <c r="B348" s="31" t="s">
        <v>469</v>
      </c>
      <c r="C348" s="31">
        <v>2456.9499999999998</v>
      </c>
      <c r="D348" s="40">
        <v>2438.75</v>
      </c>
      <c r="E348" s="40">
        <v>2387.5</v>
      </c>
      <c r="F348" s="40">
        <v>2318.0500000000002</v>
      </c>
      <c r="G348" s="40">
        <v>2266.8000000000002</v>
      </c>
      <c r="H348" s="40">
        <v>2508.1999999999998</v>
      </c>
      <c r="I348" s="40">
        <v>2559.4499999999998</v>
      </c>
      <c r="J348" s="40">
        <v>2628.8999999999996</v>
      </c>
      <c r="K348" s="31">
        <v>2490</v>
      </c>
      <c r="L348" s="31">
        <v>2369.3000000000002</v>
      </c>
      <c r="M348" s="31">
        <v>0.17785999999999999</v>
      </c>
      <c r="N348" s="1"/>
      <c r="O348" s="1"/>
    </row>
    <row r="349" spans="1:15" ht="12.75" customHeight="1">
      <c r="A349" s="31">
        <v>339</v>
      </c>
      <c r="B349" s="31" t="s">
        <v>464</v>
      </c>
      <c r="C349" s="31">
        <v>66.5</v>
      </c>
      <c r="D349" s="40">
        <v>66.833333333333329</v>
      </c>
      <c r="E349" s="40">
        <v>65.966666666666654</v>
      </c>
      <c r="F349" s="40">
        <v>65.433333333333323</v>
      </c>
      <c r="G349" s="40">
        <v>64.566666666666649</v>
      </c>
      <c r="H349" s="40">
        <v>67.36666666666666</v>
      </c>
      <c r="I349" s="40">
        <v>68.233333333333334</v>
      </c>
      <c r="J349" s="40">
        <v>68.766666666666666</v>
      </c>
      <c r="K349" s="31">
        <v>67.7</v>
      </c>
      <c r="L349" s="31">
        <v>66.3</v>
      </c>
      <c r="M349" s="31">
        <v>18.15813</v>
      </c>
      <c r="N349" s="1"/>
      <c r="O349" s="1"/>
    </row>
    <row r="350" spans="1:15" ht="12.75" customHeight="1">
      <c r="A350" s="31">
        <v>340</v>
      </c>
      <c r="B350" s="31" t="s">
        <v>169</v>
      </c>
      <c r="C350" s="31">
        <v>147.80000000000001</v>
      </c>
      <c r="D350" s="40">
        <v>147.03333333333333</v>
      </c>
      <c r="E350" s="40">
        <v>145.56666666666666</v>
      </c>
      <c r="F350" s="40">
        <v>143.33333333333334</v>
      </c>
      <c r="G350" s="40">
        <v>141.86666666666667</v>
      </c>
      <c r="H350" s="40">
        <v>149.26666666666665</v>
      </c>
      <c r="I350" s="40">
        <v>150.73333333333329</v>
      </c>
      <c r="J350" s="40">
        <v>152.96666666666664</v>
      </c>
      <c r="K350" s="31">
        <v>148.5</v>
      </c>
      <c r="L350" s="31">
        <v>144.80000000000001</v>
      </c>
      <c r="M350" s="31">
        <v>106.74592</v>
      </c>
      <c r="N350" s="1"/>
      <c r="O350" s="1"/>
    </row>
    <row r="351" spans="1:15" ht="12.75" customHeight="1">
      <c r="A351" s="31">
        <v>341</v>
      </c>
      <c r="B351" s="31" t="s">
        <v>465</v>
      </c>
      <c r="C351" s="31">
        <v>261.10000000000002</v>
      </c>
      <c r="D351" s="40">
        <v>263.48333333333335</v>
      </c>
      <c r="E351" s="40">
        <v>256.61666666666667</v>
      </c>
      <c r="F351" s="40">
        <v>252.13333333333333</v>
      </c>
      <c r="G351" s="40">
        <v>245.26666666666665</v>
      </c>
      <c r="H351" s="40">
        <v>267.9666666666667</v>
      </c>
      <c r="I351" s="40">
        <v>274.83333333333337</v>
      </c>
      <c r="J351" s="40">
        <v>279.31666666666672</v>
      </c>
      <c r="K351" s="31">
        <v>270.35000000000002</v>
      </c>
      <c r="L351" s="31">
        <v>259</v>
      </c>
      <c r="M351" s="31">
        <v>8.90395</v>
      </c>
      <c r="N351" s="1"/>
      <c r="O351" s="1"/>
    </row>
    <row r="352" spans="1:15" ht="12.75" customHeight="1">
      <c r="A352" s="31">
        <v>342</v>
      </c>
      <c r="B352" s="31" t="s">
        <v>171</v>
      </c>
      <c r="C352" s="31">
        <v>138.5</v>
      </c>
      <c r="D352" s="40">
        <v>139.31666666666666</v>
      </c>
      <c r="E352" s="40">
        <v>137.23333333333332</v>
      </c>
      <c r="F352" s="40">
        <v>135.96666666666667</v>
      </c>
      <c r="G352" s="40">
        <v>133.88333333333333</v>
      </c>
      <c r="H352" s="40">
        <v>140.58333333333331</v>
      </c>
      <c r="I352" s="40">
        <v>142.66666666666669</v>
      </c>
      <c r="J352" s="40">
        <v>143.93333333333331</v>
      </c>
      <c r="K352" s="31">
        <v>141.4</v>
      </c>
      <c r="L352" s="31">
        <v>138.05000000000001</v>
      </c>
      <c r="M352" s="31">
        <v>95.566500000000005</v>
      </c>
      <c r="N352" s="1"/>
      <c r="O352" s="1"/>
    </row>
    <row r="353" spans="1:15" ht="12.75" customHeight="1">
      <c r="A353" s="31">
        <v>343</v>
      </c>
      <c r="B353" s="31" t="s">
        <v>270</v>
      </c>
      <c r="C353" s="31">
        <v>1014.05</v>
      </c>
      <c r="D353" s="40">
        <v>1012.2833333333333</v>
      </c>
      <c r="E353" s="40">
        <v>993.36666666666656</v>
      </c>
      <c r="F353" s="40">
        <v>972.68333333333328</v>
      </c>
      <c r="G353" s="40">
        <v>953.76666666666654</v>
      </c>
      <c r="H353" s="40">
        <v>1032.9666666666667</v>
      </c>
      <c r="I353" s="40">
        <v>1051.8833333333332</v>
      </c>
      <c r="J353" s="40">
        <v>1072.5666666666666</v>
      </c>
      <c r="K353" s="31">
        <v>1031.2</v>
      </c>
      <c r="L353" s="31">
        <v>991.6</v>
      </c>
      <c r="M353" s="31">
        <v>16.635819999999999</v>
      </c>
      <c r="N353" s="1"/>
      <c r="O353" s="1"/>
    </row>
    <row r="354" spans="1:15" ht="12.75" customHeight="1">
      <c r="A354" s="31">
        <v>344</v>
      </c>
      <c r="B354" s="31" t="s">
        <v>470</v>
      </c>
      <c r="C354" s="31">
        <v>4440.3500000000004</v>
      </c>
      <c r="D354" s="40">
        <v>4468.4833333333336</v>
      </c>
      <c r="E354" s="40">
        <v>4396.9666666666672</v>
      </c>
      <c r="F354" s="40">
        <v>4353.5833333333339</v>
      </c>
      <c r="G354" s="40">
        <v>4282.0666666666675</v>
      </c>
      <c r="H354" s="40">
        <v>4511.8666666666668</v>
      </c>
      <c r="I354" s="40">
        <v>4583.3833333333332</v>
      </c>
      <c r="J354" s="40">
        <v>4626.7666666666664</v>
      </c>
      <c r="K354" s="31">
        <v>4540</v>
      </c>
      <c r="L354" s="31">
        <v>4425.1000000000004</v>
      </c>
      <c r="M354" s="31">
        <v>0.49611</v>
      </c>
      <c r="N354" s="1"/>
      <c r="O354" s="1"/>
    </row>
    <row r="355" spans="1:15" ht="12.75" customHeight="1">
      <c r="A355" s="31">
        <v>345</v>
      </c>
      <c r="B355" s="31" t="s">
        <v>271</v>
      </c>
      <c r="C355" s="31">
        <v>221.75</v>
      </c>
      <c r="D355" s="40">
        <v>223.36666666666667</v>
      </c>
      <c r="E355" s="40">
        <v>217.73333333333335</v>
      </c>
      <c r="F355" s="40">
        <v>213.71666666666667</v>
      </c>
      <c r="G355" s="40">
        <v>208.08333333333334</v>
      </c>
      <c r="H355" s="40">
        <v>227.38333333333335</v>
      </c>
      <c r="I355" s="40">
        <v>233.01666666666668</v>
      </c>
      <c r="J355" s="40">
        <v>237.03333333333336</v>
      </c>
      <c r="K355" s="31">
        <v>229</v>
      </c>
      <c r="L355" s="31">
        <v>219.35</v>
      </c>
      <c r="M355" s="31">
        <v>11.019399999999999</v>
      </c>
      <c r="N355" s="1"/>
      <c r="O355" s="1"/>
    </row>
    <row r="356" spans="1:15" ht="12.75" customHeight="1">
      <c r="A356" s="31">
        <v>346</v>
      </c>
      <c r="B356" s="31" t="s">
        <v>172</v>
      </c>
      <c r="C356" s="31">
        <v>156.65</v>
      </c>
      <c r="D356" s="40">
        <v>156.6</v>
      </c>
      <c r="E356" s="40">
        <v>155.04999999999998</v>
      </c>
      <c r="F356" s="40">
        <v>153.44999999999999</v>
      </c>
      <c r="G356" s="40">
        <v>151.89999999999998</v>
      </c>
      <c r="H356" s="40">
        <v>158.19999999999999</v>
      </c>
      <c r="I356" s="40">
        <v>159.75</v>
      </c>
      <c r="J356" s="40">
        <v>161.35</v>
      </c>
      <c r="K356" s="31">
        <v>158.15</v>
      </c>
      <c r="L356" s="31">
        <v>155</v>
      </c>
      <c r="M356" s="31">
        <v>136.01954000000001</v>
      </c>
      <c r="N356" s="1"/>
      <c r="O356" s="1"/>
    </row>
    <row r="357" spans="1:15" ht="12.75" customHeight="1">
      <c r="A357" s="31">
        <v>347</v>
      </c>
      <c r="B357" s="31" t="s">
        <v>471</v>
      </c>
      <c r="C357" s="31">
        <v>384.65</v>
      </c>
      <c r="D357" s="40">
        <v>387.08333333333331</v>
      </c>
      <c r="E357" s="40">
        <v>381.16666666666663</v>
      </c>
      <c r="F357" s="40">
        <v>377.68333333333334</v>
      </c>
      <c r="G357" s="40">
        <v>371.76666666666665</v>
      </c>
      <c r="H357" s="40">
        <v>390.56666666666661</v>
      </c>
      <c r="I357" s="40">
        <v>396.48333333333323</v>
      </c>
      <c r="J357" s="40">
        <v>399.96666666666658</v>
      </c>
      <c r="K357" s="31">
        <v>393</v>
      </c>
      <c r="L357" s="31">
        <v>383.6</v>
      </c>
      <c r="M357" s="31">
        <v>2.2398600000000002</v>
      </c>
      <c r="N357" s="1"/>
      <c r="O357" s="1"/>
    </row>
    <row r="358" spans="1:15" ht="12.75" customHeight="1">
      <c r="A358" s="31">
        <v>348</v>
      </c>
      <c r="B358" s="31" t="s">
        <v>173</v>
      </c>
      <c r="C358" s="31">
        <v>39769.35</v>
      </c>
      <c r="D358" s="40">
        <v>39723.35</v>
      </c>
      <c r="E358" s="40">
        <v>39311</v>
      </c>
      <c r="F358" s="40">
        <v>38852.65</v>
      </c>
      <c r="G358" s="40">
        <v>38440.300000000003</v>
      </c>
      <c r="H358" s="40">
        <v>40181.699999999997</v>
      </c>
      <c r="I358" s="40">
        <v>40594.049999999988</v>
      </c>
      <c r="J358" s="40">
        <v>41052.399999999994</v>
      </c>
      <c r="K358" s="31">
        <v>40135.699999999997</v>
      </c>
      <c r="L358" s="31">
        <v>39265</v>
      </c>
      <c r="M358" s="31">
        <v>0.20993999999999999</v>
      </c>
      <c r="N358" s="1"/>
      <c r="O358" s="1"/>
    </row>
    <row r="359" spans="1:15" ht="12.75" customHeight="1">
      <c r="A359" s="31">
        <v>349</v>
      </c>
      <c r="B359" s="31" t="s">
        <v>174</v>
      </c>
      <c r="C359" s="31">
        <v>2772.8</v>
      </c>
      <c r="D359" s="40">
        <v>2771.3833333333337</v>
      </c>
      <c r="E359" s="40">
        <v>2745.4666666666672</v>
      </c>
      <c r="F359" s="40">
        <v>2718.1333333333337</v>
      </c>
      <c r="G359" s="40">
        <v>2692.2166666666672</v>
      </c>
      <c r="H359" s="40">
        <v>2798.7166666666672</v>
      </c>
      <c r="I359" s="40">
        <v>2824.6333333333341</v>
      </c>
      <c r="J359" s="40">
        <v>2851.9666666666672</v>
      </c>
      <c r="K359" s="31">
        <v>2797.3</v>
      </c>
      <c r="L359" s="31">
        <v>2744.05</v>
      </c>
      <c r="M359" s="31">
        <v>2.47777</v>
      </c>
      <c r="N359" s="1"/>
      <c r="O359" s="1"/>
    </row>
    <row r="360" spans="1:15" ht="12.75" customHeight="1">
      <c r="A360" s="31">
        <v>350</v>
      </c>
      <c r="B360" s="31" t="s">
        <v>475</v>
      </c>
      <c r="C360" s="31">
        <v>4137.3500000000004</v>
      </c>
      <c r="D360" s="40">
        <v>4134.2666666666664</v>
      </c>
      <c r="E360" s="40">
        <v>4093.5333333333328</v>
      </c>
      <c r="F360" s="40">
        <v>4049.7166666666662</v>
      </c>
      <c r="G360" s="40">
        <v>4008.9833333333327</v>
      </c>
      <c r="H360" s="40">
        <v>4178.083333333333</v>
      </c>
      <c r="I360" s="40">
        <v>4218.8166666666666</v>
      </c>
      <c r="J360" s="40">
        <v>4262.6333333333332</v>
      </c>
      <c r="K360" s="31">
        <v>4175</v>
      </c>
      <c r="L360" s="31">
        <v>4090.45</v>
      </c>
      <c r="M360" s="31">
        <v>1.8871199999999999</v>
      </c>
      <c r="N360" s="1"/>
      <c r="O360" s="1"/>
    </row>
    <row r="361" spans="1:15" ht="12.75" customHeight="1">
      <c r="A361" s="31">
        <v>351</v>
      </c>
      <c r="B361" s="31" t="s">
        <v>175</v>
      </c>
      <c r="C361" s="31">
        <v>235.6</v>
      </c>
      <c r="D361" s="40">
        <v>235.36666666666667</v>
      </c>
      <c r="E361" s="40">
        <v>233.98333333333335</v>
      </c>
      <c r="F361" s="40">
        <v>232.36666666666667</v>
      </c>
      <c r="G361" s="40">
        <v>230.98333333333335</v>
      </c>
      <c r="H361" s="40">
        <v>236.98333333333335</v>
      </c>
      <c r="I361" s="40">
        <v>238.36666666666667</v>
      </c>
      <c r="J361" s="40">
        <v>239.98333333333335</v>
      </c>
      <c r="K361" s="31">
        <v>236.75</v>
      </c>
      <c r="L361" s="31">
        <v>233.75</v>
      </c>
      <c r="M361" s="31">
        <v>19.82517</v>
      </c>
      <c r="N361" s="1"/>
      <c r="O361" s="1"/>
    </row>
    <row r="362" spans="1:15" ht="12.75" customHeight="1">
      <c r="A362" s="31">
        <v>352</v>
      </c>
      <c r="B362" s="31" t="s">
        <v>176</v>
      </c>
      <c r="C362" s="31">
        <v>139.05000000000001</v>
      </c>
      <c r="D362" s="40">
        <v>139.73333333333335</v>
      </c>
      <c r="E362" s="40">
        <v>137.7166666666667</v>
      </c>
      <c r="F362" s="40">
        <v>136.38333333333335</v>
      </c>
      <c r="G362" s="40">
        <v>134.3666666666667</v>
      </c>
      <c r="H362" s="40">
        <v>141.06666666666669</v>
      </c>
      <c r="I362" s="40">
        <v>143.08333333333334</v>
      </c>
      <c r="J362" s="40">
        <v>144.41666666666669</v>
      </c>
      <c r="K362" s="31">
        <v>141.75</v>
      </c>
      <c r="L362" s="31">
        <v>138.4</v>
      </c>
      <c r="M362" s="31">
        <v>37.141559999999998</v>
      </c>
      <c r="N362" s="1"/>
      <c r="O362" s="1"/>
    </row>
    <row r="363" spans="1:15" ht="12.75" customHeight="1">
      <c r="A363" s="31">
        <v>353</v>
      </c>
      <c r="B363" s="31" t="s">
        <v>177</v>
      </c>
      <c r="C363" s="31">
        <v>5240.5</v>
      </c>
      <c r="D363" s="40">
        <v>5219.8499999999995</v>
      </c>
      <c r="E363" s="40">
        <v>5180.6999999999989</v>
      </c>
      <c r="F363" s="40">
        <v>5120.8999999999996</v>
      </c>
      <c r="G363" s="40">
        <v>5081.7499999999991</v>
      </c>
      <c r="H363" s="40">
        <v>5279.6499999999987</v>
      </c>
      <c r="I363" s="40">
        <v>5318.7999999999984</v>
      </c>
      <c r="J363" s="40">
        <v>5378.5999999999985</v>
      </c>
      <c r="K363" s="31">
        <v>5259</v>
      </c>
      <c r="L363" s="31">
        <v>5160.05</v>
      </c>
      <c r="M363" s="31">
        <v>0.44030999999999998</v>
      </c>
      <c r="N363" s="1"/>
      <c r="O363" s="1"/>
    </row>
    <row r="364" spans="1:15" ht="12.75" customHeight="1">
      <c r="A364" s="31">
        <v>354</v>
      </c>
      <c r="B364" s="31" t="s">
        <v>274</v>
      </c>
      <c r="C364" s="31">
        <v>14401.95</v>
      </c>
      <c r="D364" s="40">
        <v>14375.300000000001</v>
      </c>
      <c r="E364" s="40">
        <v>14272.250000000002</v>
      </c>
      <c r="F364" s="40">
        <v>14142.550000000001</v>
      </c>
      <c r="G364" s="40">
        <v>14039.500000000002</v>
      </c>
      <c r="H364" s="40">
        <v>14505.000000000002</v>
      </c>
      <c r="I364" s="40">
        <v>14608.050000000001</v>
      </c>
      <c r="J364" s="40">
        <v>14737.750000000002</v>
      </c>
      <c r="K364" s="31">
        <v>14478.35</v>
      </c>
      <c r="L364" s="31">
        <v>14245.6</v>
      </c>
      <c r="M364" s="31">
        <v>0.11531</v>
      </c>
      <c r="N364" s="1"/>
      <c r="O364" s="1"/>
    </row>
    <row r="365" spans="1:15" ht="12.75" customHeight="1">
      <c r="A365" s="31">
        <v>355</v>
      </c>
      <c r="B365" s="31" t="s">
        <v>482</v>
      </c>
      <c r="C365" s="31">
        <v>5403.8</v>
      </c>
      <c r="D365" s="40">
        <v>5406.5999999999995</v>
      </c>
      <c r="E365" s="40">
        <v>5373.1999999999989</v>
      </c>
      <c r="F365" s="40">
        <v>5342.5999999999995</v>
      </c>
      <c r="G365" s="40">
        <v>5309.1999999999989</v>
      </c>
      <c r="H365" s="40">
        <v>5437.1999999999989</v>
      </c>
      <c r="I365" s="40">
        <v>5470.5999999999985</v>
      </c>
      <c r="J365" s="40">
        <v>5501.1999999999989</v>
      </c>
      <c r="K365" s="31">
        <v>5440</v>
      </c>
      <c r="L365" s="31">
        <v>5376</v>
      </c>
      <c r="M365" s="31">
        <v>3.8260000000000002E-2</v>
      </c>
      <c r="N365" s="1"/>
      <c r="O365" s="1"/>
    </row>
    <row r="366" spans="1:15" ht="12.75" customHeight="1">
      <c r="A366" s="31">
        <v>356</v>
      </c>
      <c r="B366" s="31" t="s">
        <v>476</v>
      </c>
      <c r="C366" s="31">
        <v>228.2</v>
      </c>
      <c r="D366" s="40">
        <v>225.63333333333335</v>
      </c>
      <c r="E366" s="40">
        <v>221.8666666666667</v>
      </c>
      <c r="F366" s="40">
        <v>215.53333333333336</v>
      </c>
      <c r="G366" s="40">
        <v>211.76666666666671</v>
      </c>
      <c r="H366" s="40">
        <v>231.9666666666667</v>
      </c>
      <c r="I366" s="40">
        <v>235.73333333333335</v>
      </c>
      <c r="J366" s="40">
        <v>242.06666666666669</v>
      </c>
      <c r="K366" s="31">
        <v>229.4</v>
      </c>
      <c r="L366" s="31">
        <v>219.3</v>
      </c>
      <c r="M366" s="31">
        <v>20.595569999999999</v>
      </c>
      <c r="N366" s="1"/>
      <c r="O366" s="1"/>
    </row>
    <row r="367" spans="1:15" ht="12.75" customHeight="1">
      <c r="A367" s="31">
        <v>357</v>
      </c>
      <c r="B367" s="31" t="s">
        <v>477</v>
      </c>
      <c r="C367" s="31">
        <v>1089.5</v>
      </c>
      <c r="D367" s="40">
        <v>1091.0333333333333</v>
      </c>
      <c r="E367" s="40">
        <v>1072.4666666666667</v>
      </c>
      <c r="F367" s="40">
        <v>1055.4333333333334</v>
      </c>
      <c r="G367" s="40">
        <v>1036.8666666666668</v>
      </c>
      <c r="H367" s="40">
        <v>1108.0666666666666</v>
      </c>
      <c r="I367" s="40">
        <v>1126.6333333333332</v>
      </c>
      <c r="J367" s="40">
        <v>1143.6666666666665</v>
      </c>
      <c r="K367" s="31">
        <v>1109.5999999999999</v>
      </c>
      <c r="L367" s="31">
        <v>1074</v>
      </c>
      <c r="M367" s="31">
        <v>2.2566000000000002</v>
      </c>
      <c r="N367" s="1"/>
      <c r="O367" s="1"/>
    </row>
    <row r="368" spans="1:15" ht="12.75" customHeight="1">
      <c r="A368" s="31">
        <v>358</v>
      </c>
      <c r="B368" s="31" t="s">
        <v>178</v>
      </c>
      <c r="C368" s="31">
        <v>2392.1</v>
      </c>
      <c r="D368" s="40">
        <v>2390.35</v>
      </c>
      <c r="E368" s="40">
        <v>2374.5</v>
      </c>
      <c r="F368" s="40">
        <v>2356.9</v>
      </c>
      <c r="G368" s="40">
        <v>2341.0500000000002</v>
      </c>
      <c r="H368" s="40">
        <v>2407.9499999999998</v>
      </c>
      <c r="I368" s="40">
        <v>2423.7999999999993</v>
      </c>
      <c r="J368" s="40">
        <v>2441.3999999999996</v>
      </c>
      <c r="K368" s="31">
        <v>2406.1999999999998</v>
      </c>
      <c r="L368" s="31">
        <v>2372.75</v>
      </c>
      <c r="M368" s="31">
        <v>3.3493499999999998</v>
      </c>
      <c r="N368" s="1"/>
      <c r="O368" s="1"/>
    </row>
    <row r="369" spans="1:15" ht="12.75" customHeight="1">
      <c r="A369" s="31">
        <v>359</v>
      </c>
      <c r="B369" s="31" t="s">
        <v>179</v>
      </c>
      <c r="C369" s="31">
        <v>2785.95</v>
      </c>
      <c r="D369" s="40">
        <v>2775.5833333333335</v>
      </c>
      <c r="E369" s="40">
        <v>2756.666666666667</v>
      </c>
      <c r="F369" s="40">
        <v>2727.3833333333337</v>
      </c>
      <c r="G369" s="40">
        <v>2708.4666666666672</v>
      </c>
      <c r="H369" s="40">
        <v>2804.8666666666668</v>
      </c>
      <c r="I369" s="40">
        <v>2823.7833333333338</v>
      </c>
      <c r="J369" s="40">
        <v>2853.0666666666666</v>
      </c>
      <c r="K369" s="31">
        <v>2794.5</v>
      </c>
      <c r="L369" s="31">
        <v>2746.3</v>
      </c>
      <c r="M369" s="31">
        <v>5.5274299999999998</v>
      </c>
      <c r="N369" s="1"/>
      <c r="O369" s="1"/>
    </row>
    <row r="370" spans="1:15" ht="12.75" customHeight="1">
      <c r="A370" s="31">
        <v>360</v>
      </c>
      <c r="B370" s="31" t="s">
        <v>180</v>
      </c>
      <c r="C370" s="31">
        <v>42.9</v>
      </c>
      <c r="D370" s="40">
        <v>42.883333333333333</v>
      </c>
      <c r="E370" s="40">
        <v>42.516666666666666</v>
      </c>
      <c r="F370" s="40">
        <v>42.133333333333333</v>
      </c>
      <c r="G370" s="40">
        <v>41.766666666666666</v>
      </c>
      <c r="H370" s="40">
        <v>43.266666666666666</v>
      </c>
      <c r="I370" s="40">
        <v>43.633333333333326</v>
      </c>
      <c r="J370" s="40">
        <v>44.016666666666666</v>
      </c>
      <c r="K370" s="31">
        <v>43.25</v>
      </c>
      <c r="L370" s="31">
        <v>42.5</v>
      </c>
      <c r="M370" s="31">
        <v>552.76093000000003</v>
      </c>
      <c r="N370" s="1"/>
      <c r="O370" s="1"/>
    </row>
    <row r="371" spans="1:15" ht="12.75" customHeight="1">
      <c r="A371" s="31">
        <v>361</v>
      </c>
      <c r="B371" s="31" t="s">
        <v>473</v>
      </c>
      <c r="C371" s="31">
        <v>472.2</v>
      </c>
      <c r="D371" s="40">
        <v>472.40000000000003</v>
      </c>
      <c r="E371" s="40">
        <v>464.80000000000007</v>
      </c>
      <c r="F371" s="40">
        <v>457.40000000000003</v>
      </c>
      <c r="G371" s="40">
        <v>449.80000000000007</v>
      </c>
      <c r="H371" s="40">
        <v>479.80000000000007</v>
      </c>
      <c r="I371" s="40">
        <v>487.40000000000009</v>
      </c>
      <c r="J371" s="40">
        <v>494.80000000000007</v>
      </c>
      <c r="K371" s="31">
        <v>480</v>
      </c>
      <c r="L371" s="31">
        <v>465</v>
      </c>
      <c r="M371" s="31">
        <v>1.8525700000000001</v>
      </c>
      <c r="N371" s="1"/>
      <c r="O371" s="1"/>
    </row>
    <row r="372" spans="1:15" ht="12.75" customHeight="1">
      <c r="A372" s="31">
        <v>362</v>
      </c>
      <c r="B372" s="31" t="s">
        <v>474</v>
      </c>
      <c r="C372" s="31">
        <v>338.05</v>
      </c>
      <c r="D372" s="40">
        <v>339.08333333333331</v>
      </c>
      <c r="E372" s="40">
        <v>333.26666666666665</v>
      </c>
      <c r="F372" s="40">
        <v>328.48333333333335</v>
      </c>
      <c r="G372" s="40">
        <v>322.66666666666669</v>
      </c>
      <c r="H372" s="40">
        <v>343.86666666666662</v>
      </c>
      <c r="I372" s="40">
        <v>349.68333333333334</v>
      </c>
      <c r="J372" s="40">
        <v>354.46666666666658</v>
      </c>
      <c r="K372" s="31">
        <v>344.9</v>
      </c>
      <c r="L372" s="31">
        <v>334.3</v>
      </c>
      <c r="M372" s="31">
        <v>4.2843099999999996</v>
      </c>
      <c r="N372" s="1"/>
      <c r="O372" s="1"/>
    </row>
    <row r="373" spans="1:15" ht="12.75" customHeight="1">
      <c r="A373" s="31">
        <v>363</v>
      </c>
      <c r="B373" s="31" t="s">
        <v>272</v>
      </c>
      <c r="C373" s="31">
        <v>2473.1</v>
      </c>
      <c r="D373" s="40">
        <v>2439.8666666666668</v>
      </c>
      <c r="E373" s="40">
        <v>2399.7333333333336</v>
      </c>
      <c r="F373" s="40">
        <v>2326.3666666666668</v>
      </c>
      <c r="G373" s="40">
        <v>2286.2333333333336</v>
      </c>
      <c r="H373" s="40">
        <v>2513.2333333333336</v>
      </c>
      <c r="I373" s="40">
        <v>2553.3666666666668</v>
      </c>
      <c r="J373" s="40">
        <v>2626.7333333333336</v>
      </c>
      <c r="K373" s="31">
        <v>2480</v>
      </c>
      <c r="L373" s="31">
        <v>2366.5</v>
      </c>
      <c r="M373" s="31">
        <v>7.9819399999999998</v>
      </c>
      <c r="N373" s="1"/>
      <c r="O373" s="1"/>
    </row>
    <row r="374" spans="1:15" ht="12.75" customHeight="1">
      <c r="A374" s="31">
        <v>364</v>
      </c>
      <c r="B374" s="31" t="s">
        <v>478</v>
      </c>
      <c r="C374" s="31">
        <v>907.1</v>
      </c>
      <c r="D374" s="40">
        <v>909.83333333333337</v>
      </c>
      <c r="E374" s="40">
        <v>899.66666666666674</v>
      </c>
      <c r="F374" s="40">
        <v>892.23333333333335</v>
      </c>
      <c r="G374" s="40">
        <v>882.06666666666672</v>
      </c>
      <c r="H374" s="40">
        <v>917.26666666666677</v>
      </c>
      <c r="I374" s="40">
        <v>927.43333333333351</v>
      </c>
      <c r="J374" s="40">
        <v>934.86666666666679</v>
      </c>
      <c r="K374" s="31">
        <v>920</v>
      </c>
      <c r="L374" s="31">
        <v>902.4</v>
      </c>
      <c r="M374" s="31">
        <v>0.25829999999999997</v>
      </c>
      <c r="N374" s="1"/>
      <c r="O374" s="1"/>
    </row>
    <row r="375" spans="1:15" ht="12.75" customHeight="1">
      <c r="A375" s="31">
        <v>365</v>
      </c>
      <c r="B375" s="31" t="s">
        <v>479</v>
      </c>
      <c r="C375" s="31">
        <v>1734.5</v>
      </c>
      <c r="D375" s="40">
        <v>1738.1666666666667</v>
      </c>
      <c r="E375" s="40">
        <v>1726.3333333333335</v>
      </c>
      <c r="F375" s="40">
        <v>1718.1666666666667</v>
      </c>
      <c r="G375" s="40">
        <v>1706.3333333333335</v>
      </c>
      <c r="H375" s="40">
        <v>1746.3333333333335</v>
      </c>
      <c r="I375" s="40">
        <v>1758.166666666667</v>
      </c>
      <c r="J375" s="40">
        <v>1766.3333333333335</v>
      </c>
      <c r="K375" s="31">
        <v>1750</v>
      </c>
      <c r="L375" s="31">
        <v>1730</v>
      </c>
      <c r="M375" s="31">
        <v>0.53429000000000004</v>
      </c>
      <c r="N375" s="1"/>
      <c r="O375" s="1"/>
    </row>
    <row r="376" spans="1:15" ht="12.75" customHeight="1">
      <c r="A376" s="31">
        <v>366</v>
      </c>
      <c r="B376" s="31" t="s">
        <v>873</v>
      </c>
      <c r="C376" s="31">
        <v>169.8</v>
      </c>
      <c r="D376" s="40">
        <v>170.03333333333333</v>
      </c>
      <c r="E376" s="40">
        <v>166.86666666666667</v>
      </c>
      <c r="F376" s="40">
        <v>163.93333333333334</v>
      </c>
      <c r="G376" s="40">
        <v>160.76666666666668</v>
      </c>
      <c r="H376" s="40">
        <v>172.96666666666667</v>
      </c>
      <c r="I376" s="40">
        <v>176.13333333333335</v>
      </c>
      <c r="J376" s="40">
        <v>179.06666666666666</v>
      </c>
      <c r="K376" s="31">
        <v>173.2</v>
      </c>
      <c r="L376" s="31">
        <v>167.1</v>
      </c>
      <c r="M376" s="31">
        <v>94.084159999999997</v>
      </c>
      <c r="N376" s="1"/>
      <c r="O376" s="1"/>
    </row>
    <row r="377" spans="1:15" ht="12.75" customHeight="1">
      <c r="A377" s="31">
        <v>367</v>
      </c>
      <c r="B377" s="31" t="s">
        <v>181</v>
      </c>
      <c r="C377" s="31">
        <v>186.55</v>
      </c>
      <c r="D377" s="40">
        <v>187.4</v>
      </c>
      <c r="E377" s="40">
        <v>184.45000000000002</v>
      </c>
      <c r="F377" s="40">
        <v>182.35000000000002</v>
      </c>
      <c r="G377" s="40">
        <v>179.40000000000003</v>
      </c>
      <c r="H377" s="40">
        <v>189.5</v>
      </c>
      <c r="I377" s="40">
        <v>192.45</v>
      </c>
      <c r="J377" s="40">
        <v>194.54999999999998</v>
      </c>
      <c r="K377" s="31">
        <v>190.35</v>
      </c>
      <c r="L377" s="31">
        <v>185.3</v>
      </c>
      <c r="M377" s="31">
        <v>77.858630000000005</v>
      </c>
      <c r="N377" s="1"/>
      <c r="O377" s="1"/>
    </row>
    <row r="378" spans="1:15" ht="12.75" customHeight="1">
      <c r="A378" s="31">
        <v>368</v>
      </c>
      <c r="B378" s="31" t="s">
        <v>291</v>
      </c>
      <c r="C378" s="31">
        <v>2310.9</v>
      </c>
      <c r="D378" s="40">
        <v>2320.2999999999997</v>
      </c>
      <c r="E378" s="40">
        <v>2290.5999999999995</v>
      </c>
      <c r="F378" s="40">
        <v>2270.2999999999997</v>
      </c>
      <c r="G378" s="40">
        <v>2240.5999999999995</v>
      </c>
      <c r="H378" s="40">
        <v>2340.5999999999995</v>
      </c>
      <c r="I378" s="40">
        <v>2370.2999999999993</v>
      </c>
      <c r="J378" s="40">
        <v>2390.5999999999995</v>
      </c>
      <c r="K378" s="31">
        <v>2350</v>
      </c>
      <c r="L378" s="31">
        <v>2300</v>
      </c>
      <c r="M378" s="31">
        <v>0.16217999999999999</v>
      </c>
      <c r="N378" s="1"/>
      <c r="O378" s="1"/>
    </row>
    <row r="379" spans="1:15" ht="12.75" customHeight="1">
      <c r="A379" s="31">
        <v>369</v>
      </c>
      <c r="B379" s="31" t="s">
        <v>874</v>
      </c>
      <c r="C379" s="31">
        <v>361.85</v>
      </c>
      <c r="D379" s="40">
        <v>356.7</v>
      </c>
      <c r="E379" s="40">
        <v>347.4</v>
      </c>
      <c r="F379" s="40">
        <v>332.95</v>
      </c>
      <c r="G379" s="40">
        <v>323.64999999999998</v>
      </c>
      <c r="H379" s="40">
        <v>371.15</v>
      </c>
      <c r="I379" s="40">
        <v>380.45000000000005</v>
      </c>
      <c r="J379" s="40">
        <v>394.9</v>
      </c>
      <c r="K379" s="31">
        <v>366</v>
      </c>
      <c r="L379" s="31">
        <v>342.25</v>
      </c>
      <c r="M379" s="31">
        <v>8.7967600000000008</v>
      </c>
      <c r="N379" s="1"/>
      <c r="O379" s="1"/>
    </row>
    <row r="380" spans="1:15" ht="12.75" customHeight="1">
      <c r="A380" s="31">
        <v>370</v>
      </c>
      <c r="B380" s="31" t="s">
        <v>273</v>
      </c>
      <c r="C380" s="31">
        <v>514.85</v>
      </c>
      <c r="D380" s="40">
        <v>506.95</v>
      </c>
      <c r="E380" s="40">
        <v>496.9</v>
      </c>
      <c r="F380" s="40">
        <v>478.95</v>
      </c>
      <c r="G380" s="40">
        <v>468.9</v>
      </c>
      <c r="H380" s="40">
        <v>524.9</v>
      </c>
      <c r="I380" s="40">
        <v>534.95000000000005</v>
      </c>
      <c r="J380" s="40">
        <v>552.9</v>
      </c>
      <c r="K380" s="31">
        <v>517</v>
      </c>
      <c r="L380" s="31">
        <v>489</v>
      </c>
      <c r="M380" s="31">
        <v>38.677199999999999</v>
      </c>
      <c r="N380" s="1"/>
      <c r="O380" s="1"/>
    </row>
    <row r="381" spans="1:15" ht="12.75" customHeight="1">
      <c r="A381" s="31">
        <v>371</v>
      </c>
      <c r="B381" s="31" t="s">
        <v>480</v>
      </c>
      <c r="C381" s="31">
        <v>859.2</v>
      </c>
      <c r="D381" s="40">
        <v>868.56666666666661</v>
      </c>
      <c r="E381" s="40">
        <v>840.13333333333321</v>
      </c>
      <c r="F381" s="40">
        <v>821.06666666666661</v>
      </c>
      <c r="G381" s="40">
        <v>792.63333333333321</v>
      </c>
      <c r="H381" s="40">
        <v>887.63333333333321</v>
      </c>
      <c r="I381" s="40">
        <v>916.06666666666661</v>
      </c>
      <c r="J381" s="40">
        <v>935.13333333333321</v>
      </c>
      <c r="K381" s="31">
        <v>897</v>
      </c>
      <c r="L381" s="31">
        <v>849.5</v>
      </c>
      <c r="M381" s="31">
        <v>26.819600000000001</v>
      </c>
      <c r="N381" s="1"/>
      <c r="O381" s="1"/>
    </row>
    <row r="382" spans="1:15" ht="12.75" customHeight="1">
      <c r="A382" s="31">
        <v>372</v>
      </c>
      <c r="B382" s="31" t="s">
        <v>481</v>
      </c>
      <c r="C382" s="31">
        <v>136.4</v>
      </c>
      <c r="D382" s="40">
        <v>135.4</v>
      </c>
      <c r="E382" s="40">
        <v>132</v>
      </c>
      <c r="F382" s="40">
        <v>127.6</v>
      </c>
      <c r="G382" s="40">
        <v>124.19999999999999</v>
      </c>
      <c r="H382" s="40">
        <v>139.80000000000001</v>
      </c>
      <c r="I382" s="40">
        <v>143.20000000000005</v>
      </c>
      <c r="J382" s="40">
        <v>147.60000000000002</v>
      </c>
      <c r="K382" s="31">
        <v>138.80000000000001</v>
      </c>
      <c r="L382" s="31">
        <v>131</v>
      </c>
      <c r="M382" s="31">
        <v>16.557200000000002</v>
      </c>
      <c r="N382" s="1"/>
      <c r="O382" s="1"/>
    </row>
    <row r="383" spans="1:15" ht="12.75" customHeight="1">
      <c r="A383" s="31">
        <v>373</v>
      </c>
      <c r="B383" s="31" t="s">
        <v>183</v>
      </c>
      <c r="C383" s="31">
        <v>1792.95</v>
      </c>
      <c r="D383" s="40">
        <v>1800.7333333333336</v>
      </c>
      <c r="E383" s="40">
        <v>1779.0666666666671</v>
      </c>
      <c r="F383" s="40">
        <v>1765.1833333333334</v>
      </c>
      <c r="G383" s="40">
        <v>1743.5166666666669</v>
      </c>
      <c r="H383" s="40">
        <v>1814.6166666666672</v>
      </c>
      <c r="I383" s="40">
        <v>1836.2833333333338</v>
      </c>
      <c r="J383" s="40">
        <v>1850.1666666666674</v>
      </c>
      <c r="K383" s="31">
        <v>1822.4</v>
      </c>
      <c r="L383" s="31">
        <v>1786.85</v>
      </c>
      <c r="M383" s="31">
        <v>4.8722399999999997</v>
      </c>
      <c r="N383" s="1"/>
      <c r="O383" s="1"/>
    </row>
    <row r="384" spans="1:15" ht="12.75" customHeight="1">
      <c r="A384" s="31">
        <v>374</v>
      </c>
      <c r="B384" s="31" t="s">
        <v>483</v>
      </c>
      <c r="C384" s="31">
        <v>877.65</v>
      </c>
      <c r="D384" s="40">
        <v>876.36666666666679</v>
      </c>
      <c r="E384" s="40">
        <v>867.73333333333358</v>
      </c>
      <c r="F384" s="40">
        <v>857.81666666666683</v>
      </c>
      <c r="G384" s="40">
        <v>849.18333333333362</v>
      </c>
      <c r="H384" s="40">
        <v>886.28333333333353</v>
      </c>
      <c r="I384" s="40">
        <v>894.91666666666674</v>
      </c>
      <c r="J384" s="40">
        <v>904.83333333333348</v>
      </c>
      <c r="K384" s="31">
        <v>885</v>
      </c>
      <c r="L384" s="31">
        <v>866.45</v>
      </c>
      <c r="M384" s="31">
        <v>0.65366000000000002</v>
      </c>
      <c r="N384" s="1"/>
      <c r="O384" s="1"/>
    </row>
    <row r="385" spans="1:15" ht="12.75" customHeight="1">
      <c r="A385" s="31">
        <v>375</v>
      </c>
      <c r="B385" s="31" t="s">
        <v>485</v>
      </c>
      <c r="C385" s="31">
        <v>1107.2</v>
      </c>
      <c r="D385" s="40">
        <v>1098.1000000000001</v>
      </c>
      <c r="E385" s="40">
        <v>1081.3000000000002</v>
      </c>
      <c r="F385" s="40">
        <v>1055.4000000000001</v>
      </c>
      <c r="G385" s="40">
        <v>1038.6000000000001</v>
      </c>
      <c r="H385" s="40">
        <v>1124.0000000000002</v>
      </c>
      <c r="I385" s="40">
        <v>1140.8</v>
      </c>
      <c r="J385" s="40">
        <v>1166.7000000000003</v>
      </c>
      <c r="K385" s="31">
        <v>1114.9000000000001</v>
      </c>
      <c r="L385" s="31">
        <v>1072.2</v>
      </c>
      <c r="M385" s="31">
        <v>7.2446700000000002</v>
      </c>
      <c r="N385" s="1"/>
      <c r="O385" s="1"/>
    </row>
    <row r="386" spans="1:15" ht="12.75" customHeight="1">
      <c r="A386" s="31">
        <v>376</v>
      </c>
      <c r="B386" s="31" t="s">
        <v>875</v>
      </c>
      <c r="C386" s="31">
        <v>124.95</v>
      </c>
      <c r="D386" s="40">
        <v>125.18333333333334</v>
      </c>
      <c r="E386" s="40">
        <v>123.46666666666667</v>
      </c>
      <c r="F386" s="40">
        <v>121.98333333333333</v>
      </c>
      <c r="G386" s="40">
        <v>120.26666666666667</v>
      </c>
      <c r="H386" s="40">
        <v>126.66666666666667</v>
      </c>
      <c r="I386" s="40">
        <v>128.38333333333333</v>
      </c>
      <c r="J386" s="40">
        <v>129.86666666666667</v>
      </c>
      <c r="K386" s="31">
        <v>126.9</v>
      </c>
      <c r="L386" s="31">
        <v>123.7</v>
      </c>
      <c r="M386" s="31">
        <v>12.409890000000001</v>
      </c>
      <c r="N386" s="1"/>
      <c r="O386" s="1"/>
    </row>
    <row r="387" spans="1:15" ht="12.75" customHeight="1">
      <c r="A387" s="31">
        <v>377</v>
      </c>
      <c r="B387" s="31" t="s">
        <v>487</v>
      </c>
      <c r="C387" s="31">
        <v>221.7</v>
      </c>
      <c r="D387" s="40">
        <v>221.38333333333333</v>
      </c>
      <c r="E387" s="40">
        <v>218.96666666666664</v>
      </c>
      <c r="F387" s="40">
        <v>216.23333333333332</v>
      </c>
      <c r="G387" s="40">
        <v>213.81666666666663</v>
      </c>
      <c r="H387" s="40">
        <v>224.11666666666665</v>
      </c>
      <c r="I387" s="40">
        <v>226.53333333333333</v>
      </c>
      <c r="J387" s="40">
        <v>229.26666666666665</v>
      </c>
      <c r="K387" s="31">
        <v>223.8</v>
      </c>
      <c r="L387" s="31">
        <v>218.65</v>
      </c>
      <c r="M387" s="31">
        <v>12.240130000000001</v>
      </c>
      <c r="N387" s="1"/>
      <c r="O387" s="1"/>
    </row>
    <row r="388" spans="1:15" ht="12.75" customHeight="1">
      <c r="A388" s="31">
        <v>378</v>
      </c>
      <c r="B388" s="31" t="s">
        <v>488</v>
      </c>
      <c r="C388" s="31">
        <v>641</v>
      </c>
      <c r="D388" s="40">
        <v>641.6</v>
      </c>
      <c r="E388" s="40">
        <v>638.45000000000005</v>
      </c>
      <c r="F388" s="40">
        <v>635.9</v>
      </c>
      <c r="G388" s="40">
        <v>632.75</v>
      </c>
      <c r="H388" s="40">
        <v>644.15000000000009</v>
      </c>
      <c r="I388" s="40">
        <v>647.29999999999995</v>
      </c>
      <c r="J388" s="40">
        <v>649.85000000000014</v>
      </c>
      <c r="K388" s="31">
        <v>644.75</v>
      </c>
      <c r="L388" s="31">
        <v>639.04999999999995</v>
      </c>
      <c r="M388" s="31">
        <v>2.2342200000000001</v>
      </c>
      <c r="N388" s="1"/>
      <c r="O388" s="1"/>
    </row>
    <row r="389" spans="1:15" ht="12.75" customHeight="1">
      <c r="A389" s="31">
        <v>379</v>
      </c>
      <c r="B389" s="31" t="s">
        <v>489</v>
      </c>
      <c r="C389" s="31">
        <v>270</v>
      </c>
      <c r="D389" s="40">
        <v>270.78333333333336</v>
      </c>
      <c r="E389" s="40">
        <v>268.06666666666672</v>
      </c>
      <c r="F389" s="40">
        <v>266.13333333333338</v>
      </c>
      <c r="G389" s="40">
        <v>263.41666666666674</v>
      </c>
      <c r="H389" s="40">
        <v>272.7166666666667</v>
      </c>
      <c r="I389" s="40">
        <v>275.43333333333328</v>
      </c>
      <c r="J389" s="40">
        <v>277.36666666666667</v>
      </c>
      <c r="K389" s="31">
        <v>273.5</v>
      </c>
      <c r="L389" s="31">
        <v>268.85000000000002</v>
      </c>
      <c r="M389" s="31">
        <v>2.0390299999999999</v>
      </c>
      <c r="N389" s="1"/>
      <c r="O389" s="1"/>
    </row>
    <row r="390" spans="1:15" ht="12.75" customHeight="1">
      <c r="A390" s="31">
        <v>380</v>
      </c>
      <c r="B390" s="31" t="s">
        <v>184</v>
      </c>
      <c r="C390" s="31">
        <v>1080</v>
      </c>
      <c r="D390" s="40">
        <v>1087.5166666666667</v>
      </c>
      <c r="E390" s="40">
        <v>1069.0333333333333</v>
      </c>
      <c r="F390" s="40">
        <v>1058.0666666666666</v>
      </c>
      <c r="G390" s="40">
        <v>1039.5833333333333</v>
      </c>
      <c r="H390" s="40">
        <v>1098.4833333333333</v>
      </c>
      <c r="I390" s="40">
        <v>1116.9666666666665</v>
      </c>
      <c r="J390" s="40">
        <v>1127.9333333333334</v>
      </c>
      <c r="K390" s="31">
        <v>1106</v>
      </c>
      <c r="L390" s="31">
        <v>1076.55</v>
      </c>
      <c r="M390" s="31">
        <v>4.1076199999999998</v>
      </c>
      <c r="N390" s="1"/>
      <c r="O390" s="1"/>
    </row>
    <row r="391" spans="1:15" ht="12.75" customHeight="1">
      <c r="A391" s="31">
        <v>381</v>
      </c>
      <c r="B391" s="31" t="s">
        <v>491</v>
      </c>
      <c r="C391" s="31">
        <v>2176.15</v>
      </c>
      <c r="D391" s="40">
        <v>2176.9500000000003</v>
      </c>
      <c r="E391" s="40">
        <v>2160.7000000000007</v>
      </c>
      <c r="F391" s="40">
        <v>2145.2500000000005</v>
      </c>
      <c r="G391" s="40">
        <v>2129.0000000000009</v>
      </c>
      <c r="H391" s="40">
        <v>2192.4000000000005</v>
      </c>
      <c r="I391" s="40">
        <v>2208.6499999999996</v>
      </c>
      <c r="J391" s="40">
        <v>2224.1000000000004</v>
      </c>
      <c r="K391" s="31">
        <v>2193.1999999999998</v>
      </c>
      <c r="L391" s="31">
        <v>2161.5</v>
      </c>
      <c r="M391" s="31">
        <v>3.2599999999999997E-2</v>
      </c>
      <c r="N391" s="1"/>
      <c r="O391" s="1"/>
    </row>
    <row r="392" spans="1:15" ht="12.75" customHeight="1">
      <c r="A392" s="31">
        <v>382</v>
      </c>
      <c r="B392" s="31" t="s">
        <v>185</v>
      </c>
      <c r="C392" s="31">
        <v>217.25</v>
      </c>
      <c r="D392" s="40">
        <v>213.25</v>
      </c>
      <c r="E392" s="40">
        <v>207.1</v>
      </c>
      <c r="F392" s="40">
        <v>196.95</v>
      </c>
      <c r="G392" s="40">
        <v>190.79999999999998</v>
      </c>
      <c r="H392" s="40">
        <v>223.4</v>
      </c>
      <c r="I392" s="40">
        <v>229.54999999999998</v>
      </c>
      <c r="J392" s="40">
        <v>239.70000000000002</v>
      </c>
      <c r="K392" s="31">
        <v>219.4</v>
      </c>
      <c r="L392" s="31">
        <v>203.1</v>
      </c>
      <c r="M392" s="31">
        <v>227.69279</v>
      </c>
      <c r="N392" s="1"/>
      <c r="O392" s="1"/>
    </row>
    <row r="393" spans="1:15" ht="12.75" customHeight="1">
      <c r="A393" s="31">
        <v>383</v>
      </c>
      <c r="B393" s="31" t="s">
        <v>490</v>
      </c>
      <c r="C393" s="31">
        <v>80.400000000000006</v>
      </c>
      <c r="D393" s="40">
        <v>80.333333333333329</v>
      </c>
      <c r="E393" s="40">
        <v>79.666666666666657</v>
      </c>
      <c r="F393" s="40">
        <v>78.933333333333323</v>
      </c>
      <c r="G393" s="40">
        <v>78.266666666666652</v>
      </c>
      <c r="H393" s="40">
        <v>81.066666666666663</v>
      </c>
      <c r="I393" s="40">
        <v>81.73333333333332</v>
      </c>
      <c r="J393" s="40">
        <v>82.466666666666669</v>
      </c>
      <c r="K393" s="31">
        <v>81</v>
      </c>
      <c r="L393" s="31">
        <v>79.599999999999994</v>
      </c>
      <c r="M393" s="31">
        <v>10.405720000000001</v>
      </c>
      <c r="N393" s="1"/>
      <c r="O393" s="1"/>
    </row>
    <row r="394" spans="1:15" ht="12.75" customHeight="1">
      <c r="A394" s="31">
        <v>384</v>
      </c>
      <c r="B394" s="31" t="s">
        <v>186</v>
      </c>
      <c r="C394" s="31">
        <v>152.75</v>
      </c>
      <c r="D394" s="40">
        <v>153.38333333333333</v>
      </c>
      <c r="E394" s="40">
        <v>151.46666666666664</v>
      </c>
      <c r="F394" s="40">
        <v>150.18333333333331</v>
      </c>
      <c r="G394" s="40">
        <v>148.26666666666662</v>
      </c>
      <c r="H394" s="40">
        <v>154.66666666666666</v>
      </c>
      <c r="I394" s="40">
        <v>156.58333333333334</v>
      </c>
      <c r="J394" s="40">
        <v>157.86666666666667</v>
      </c>
      <c r="K394" s="31">
        <v>155.30000000000001</v>
      </c>
      <c r="L394" s="31">
        <v>152.1</v>
      </c>
      <c r="M394" s="31">
        <v>30.635729999999999</v>
      </c>
      <c r="N394" s="1"/>
      <c r="O394" s="1"/>
    </row>
    <row r="395" spans="1:15" ht="12.75" customHeight="1">
      <c r="A395" s="31">
        <v>385</v>
      </c>
      <c r="B395" s="31" t="s">
        <v>492</v>
      </c>
      <c r="C395" s="31">
        <v>144.80000000000001</v>
      </c>
      <c r="D395" s="40">
        <v>145.15</v>
      </c>
      <c r="E395" s="40">
        <v>143.80000000000001</v>
      </c>
      <c r="F395" s="40">
        <v>142.80000000000001</v>
      </c>
      <c r="G395" s="40">
        <v>141.45000000000002</v>
      </c>
      <c r="H395" s="40">
        <v>146.15</v>
      </c>
      <c r="I395" s="40">
        <v>147.49999999999997</v>
      </c>
      <c r="J395" s="40">
        <v>148.5</v>
      </c>
      <c r="K395" s="31">
        <v>146.5</v>
      </c>
      <c r="L395" s="31">
        <v>144.15</v>
      </c>
      <c r="M395" s="31">
        <v>10.150460000000001</v>
      </c>
      <c r="N395" s="1"/>
      <c r="O395" s="1"/>
    </row>
    <row r="396" spans="1:15" ht="12.75" customHeight="1">
      <c r="A396" s="31">
        <v>386</v>
      </c>
      <c r="B396" s="31" t="s">
        <v>493</v>
      </c>
      <c r="C396" s="31">
        <v>1394.35</v>
      </c>
      <c r="D396" s="40">
        <v>1400.1166666666668</v>
      </c>
      <c r="E396" s="40">
        <v>1386.2333333333336</v>
      </c>
      <c r="F396" s="40">
        <v>1378.1166666666668</v>
      </c>
      <c r="G396" s="40">
        <v>1364.2333333333336</v>
      </c>
      <c r="H396" s="40">
        <v>1408.2333333333336</v>
      </c>
      <c r="I396" s="40">
        <v>1422.1166666666668</v>
      </c>
      <c r="J396" s="40">
        <v>1430.2333333333336</v>
      </c>
      <c r="K396" s="31">
        <v>1414</v>
      </c>
      <c r="L396" s="31">
        <v>1392</v>
      </c>
      <c r="M396" s="31">
        <v>1.43929</v>
      </c>
      <c r="N396" s="1"/>
      <c r="O396" s="1"/>
    </row>
    <row r="397" spans="1:15" ht="12.75" customHeight="1">
      <c r="A397" s="31">
        <v>387</v>
      </c>
      <c r="B397" s="31" t="s">
        <v>187</v>
      </c>
      <c r="C397" s="31">
        <v>2521.6999999999998</v>
      </c>
      <c r="D397" s="40">
        <v>2512.5500000000002</v>
      </c>
      <c r="E397" s="40">
        <v>2496.2000000000003</v>
      </c>
      <c r="F397" s="40">
        <v>2470.7000000000003</v>
      </c>
      <c r="G397" s="40">
        <v>2454.3500000000004</v>
      </c>
      <c r="H397" s="40">
        <v>2538.0500000000002</v>
      </c>
      <c r="I397" s="40">
        <v>2554.4000000000005</v>
      </c>
      <c r="J397" s="40">
        <v>2579.9</v>
      </c>
      <c r="K397" s="31">
        <v>2528.9</v>
      </c>
      <c r="L397" s="31">
        <v>2487.0500000000002</v>
      </c>
      <c r="M397" s="31">
        <v>72.374700000000004</v>
      </c>
      <c r="N397" s="1"/>
      <c r="O397" s="1"/>
    </row>
    <row r="398" spans="1:15" ht="12.75" customHeight="1">
      <c r="A398" s="31">
        <v>388</v>
      </c>
      <c r="B398" s="31" t="s">
        <v>876</v>
      </c>
      <c r="C398" s="31">
        <v>345.9</v>
      </c>
      <c r="D398" s="40">
        <v>348.65000000000003</v>
      </c>
      <c r="E398" s="40">
        <v>342.00000000000006</v>
      </c>
      <c r="F398" s="40">
        <v>338.1</v>
      </c>
      <c r="G398" s="40">
        <v>331.45000000000005</v>
      </c>
      <c r="H398" s="40">
        <v>352.55000000000007</v>
      </c>
      <c r="I398" s="40">
        <v>359.20000000000005</v>
      </c>
      <c r="J398" s="40">
        <v>363.10000000000008</v>
      </c>
      <c r="K398" s="31">
        <v>355.3</v>
      </c>
      <c r="L398" s="31">
        <v>344.75</v>
      </c>
      <c r="M398" s="31">
        <v>0.91454000000000002</v>
      </c>
      <c r="N398" s="1"/>
      <c r="O398" s="1"/>
    </row>
    <row r="399" spans="1:15" ht="12.75" customHeight="1">
      <c r="A399" s="31">
        <v>389</v>
      </c>
      <c r="B399" s="31" t="s">
        <v>484</v>
      </c>
      <c r="C399" s="31">
        <v>285.5</v>
      </c>
      <c r="D399" s="40">
        <v>287.03333333333336</v>
      </c>
      <c r="E399" s="40">
        <v>283.4666666666667</v>
      </c>
      <c r="F399" s="40">
        <v>281.43333333333334</v>
      </c>
      <c r="G399" s="40">
        <v>277.86666666666667</v>
      </c>
      <c r="H399" s="40">
        <v>289.06666666666672</v>
      </c>
      <c r="I399" s="40">
        <v>292.63333333333344</v>
      </c>
      <c r="J399" s="40">
        <v>294.66666666666674</v>
      </c>
      <c r="K399" s="31">
        <v>290.60000000000002</v>
      </c>
      <c r="L399" s="31">
        <v>285</v>
      </c>
      <c r="M399" s="31">
        <v>1.8426</v>
      </c>
      <c r="N399" s="1"/>
      <c r="O399" s="1"/>
    </row>
    <row r="400" spans="1:15" ht="12.75" customHeight="1">
      <c r="A400" s="31">
        <v>390</v>
      </c>
      <c r="B400" s="31" t="s">
        <v>494</v>
      </c>
      <c r="C400" s="31">
        <v>1389.55</v>
      </c>
      <c r="D400" s="40">
        <v>1394.1499999999999</v>
      </c>
      <c r="E400" s="40">
        <v>1376.3999999999996</v>
      </c>
      <c r="F400" s="40">
        <v>1363.2499999999998</v>
      </c>
      <c r="G400" s="40">
        <v>1345.4999999999995</v>
      </c>
      <c r="H400" s="40">
        <v>1407.2999999999997</v>
      </c>
      <c r="I400" s="40">
        <v>1425.0500000000002</v>
      </c>
      <c r="J400" s="40">
        <v>1438.1999999999998</v>
      </c>
      <c r="K400" s="31">
        <v>1411.9</v>
      </c>
      <c r="L400" s="31">
        <v>1381</v>
      </c>
      <c r="M400" s="31">
        <v>0.50288999999999995</v>
      </c>
      <c r="N400" s="1"/>
      <c r="O400" s="1"/>
    </row>
    <row r="401" spans="1:15" ht="12.75" customHeight="1">
      <c r="A401" s="31">
        <v>391</v>
      </c>
      <c r="B401" s="31" t="s">
        <v>495</v>
      </c>
      <c r="C401" s="31">
        <v>1971.65</v>
      </c>
      <c r="D401" s="40">
        <v>1966.5833333333333</v>
      </c>
      <c r="E401" s="40">
        <v>1946.1666666666665</v>
      </c>
      <c r="F401" s="40">
        <v>1920.6833333333332</v>
      </c>
      <c r="G401" s="40">
        <v>1900.2666666666664</v>
      </c>
      <c r="H401" s="40">
        <v>1992.0666666666666</v>
      </c>
      <c r="I401" s="40">
        <v>2012.4833333333331</v>
      </c>
      <c r="J401" s="40">
        <v>2037.9666666666667</v>
      </c>
      <c r="K401" s="31">
        <v>1987</v>
      </c>
      <c r="L401" s="31">
        <v>1941.1</v>
      </c>
      <c r="M401" s="31">
        <v>1.2792300000000001</v>
      </c>
      <c r="N401" s="1"/>
      <c r="O401" s="1"/>
    </row>
    <row r="402" spans="1:15" ht="12.75" customHeight="1">
      <c r="A402" s="31">
        <v>392</v>
      </c>
      <c r="B402" s="31" t="s">
        <v>486</v>
      </c>
      <c r="C402" s="31">
        <v>39.299999999999997</v>
      </c>
      <c r="D402" s="40">
        <v>39.516666666666666</v>
      </c>
      <c r="E402" s="40">
        <v>38.483333333333334</v>
      </c>
      <c r="F402" s="40">
        <v>37.666666666666671</v>
      </c>
      <c r="G402" s="40">
        <v>36.63333333333334</v>
      </c>
      <c r="H402" s="40">
        <v>40.333333333333329</v>
      </c>
      <c r="I402" s="40">
        <v>41.36666666666666</v>
      </c>
      <c r="J402" s="40">
        <v>42.183333333333323</v>
      </c>
      <c r="K402" s="31">
        <v>40.549999999999997</v>
      </c>
      <c r="L402" s="31">
        <v>38.700000000000003</v>
      </c>
      <c r="M402" s="31">
        <v>141.72812999999999</v>
      </c>
      <c r="N402" s="1"/>
      <c r="O402" s="1"/>
    </row>
    <row r="403" spans="1:15" ht="12.75" customHeight="1">
      <c r="A403" s="31">
        <v>393</v>
      </c>
      <c r="B403" s="31" t="s">
        <v>188</v>
      </c>
      <c r="C403" s="31">
        <v>123.35</v>
      </c>
      <c r="D403" s="40">
        <v>122.69999999999999</v>
      </c>
      <c r="E403" s="40">
        <v>120.84999999999998</v>
      </c>
      <c r="F403" s="40">
        <v>118.35</v>
      </c>
      <c r="G403" s="40">
        <v>116.49999999999999</v>
      </c>
      <c r="H403" s="40">
        <v>125.19999999999997</v>
      </c>
      <c r="I403" s="40">
        <v>127.05</v>
      </c>
      <c r="J403" s="40">
        <v>129.54999999999995</v>
      </c>
      <c r="K403" s="31">
        <v>124.55</v>
      </c>
      <c r="L403" s="31">
        <v>120.2</v>
      </c>
      <c r="M403" s="31">
        <v>623.96450000000004</v>
      </c>
      <c r="N403" s="1"/>
      <c r="O403" s="1"/>
    </row>
    <row r="404" spans="1:15" ht="12.75" customHeight="1">
      <c r="A404" s="31">
        <v>394</v>
      </c>
      <c r="B404" s="31" t="s">
        <v>276</v>
      </c>
      <c r="C404" s="31">
        <v>8000.15</v>
      </c>
      <c r="D404" s="40">
        <v>8035.6333333333341</v>
      </c>
      <c r="E404" s="40">
        <v>7940.5166666666682</v>
      </c>
      <c r="F404" s="40">
        <v>7880.8833333333341</v>
      </c>
      <c r="G404" s="40">
        <v>7785.7666666666682</v>
      </c>
      <c r="H404" s="40">
        <v>8095.2666666666682</v>
      </c>
      <c r="I404" s="40">
        <v>8190.383333333335</v>
      </c>
      <c r="J404" s="40">
        <v>8250.0166666666682</v>
      </c>
      <c r="K404" s="31">
        <v>8130.75</v>
      </c>
      <c r="L404" s="31">
        <v>7976</v>
      </c>
      <c r="M404" s="31">
        <v>0.28627999999999998</v>
      </c>
      <c r="N404" s="1"/>
      <c r="O404" s="1"/>
    </row>
    <row r="405" spans="1:15" ht="12.75" customHeight="1">
      <c r="A405" s="31">
        <v>395</v>
      </c>
      <c r="B405" s="31" t="s">
        <v>275</v>
      </c>
      <c r="C405" s="31">
        <v>1083.05</v>
      </c>
      <c r="D405" s="40">
        <v>1088.5166666666667</v>
      </c>
      <c r="E405" s="40">
        <v>1067.6333333333332</v>
      </c>
      <c r="F405" s="40">
        <v>1052.2166666666665</v>
      </c>
      <c r="G405" s="40">
        <v>1031.333333333333</v>
      </c>
      <c r="H405" s="40">
        <v>1103.9333333333334</v>
      </c>
      <c r="I405" s="40">
        <v>1124.8166666666671</v>
      </c>
      <c r="J405" s="40">
        <v>1140.2333333333336</v>
      </c>
      <c r="K405" s="31">
        <v>1109.4000000000001</v>
      </c>
      <c r="L405" s="31">
        <v>1073.0999999999999</v>
      </c>
      <c r="M405" s="31">
        <v>18.22776</v>
      </c>
      <c r="N405" s="1"/>
      <c r="O405" s="1"/>
    </row>
    <row r="406" spans="1:15" ht="12.75" customHeight="1">
      <c r="A406" s="31">
        <v>396</v>
      </c>
      <c r="B406" s="31" t="s">
        <v>189</v>
      </c>
      <c r="C406" s="31">
        <v>1207.25</v>
      </c>
      <c r="D406" s="40">
        <v>1203.8833333333334</v>
      </c>
      <c r="E406" s="40">
        <v>1195.7666666666669</v>
      </c>
      <c r="F406" s="40">
        <v>1184.2833333333335</v>
      </c>
      <c r="G406" s="40">
        <v>1176.166666666667</v>
      </c>
      <c r="H406" s="40">
        <v>1215.3666666666668</v>
      </c>
      <c r="I406" s="40">
        <v>1223.4833333333331</v>
      </c>
      <c r="J406" s="40">
        <v>1234.9666666666667</v>
      </c>
      <c r="K406" s="31">
        <v>1212</v>
      </c>
      <c r="L406" s="31">
        <v>1192.4000000000001</v>
      </c>
      <c r="M406" s="31">
        <v>15.21269</v>
      </c>
      <c r="N406" s="1"/>
      <c r="O406" s="1"/>
    </row>
    <row r="407" spans="1:15" ht="12.75" customHeight="1">
      <c r="A407" s="31">
        <v>397</v>
      </c>
      <c r="B407" s="31" t="s">
        <v>190</v>
      </c>
      <c r="C407" s="31">
        <v>529.15</v>
      </c>
      <c r="D407" s="40">
        <v>527.78333333333342</v>
      </c>
      <c r="E407" s="40">
        <v>523.56666666666683</v>
      </c>
      <c r="F407" s="40">
        <v>517.98333333333346</v>
      </c>
      <c r="G407" s="40">
        <v>513.76666666666688</v>
      </c>
      <c r="H407" s="40">
        <v>533.36666666666679</v>
      </c>
      <c r="I407" s="40">
        <v>537.58333333333326</v>
      </c>
      <c r="J407" s="40">
        <v>543.16666666666674</v>
      </c>
      <c r="K407" s="31">
        <v>532</v>
      </c>
      <c r="L407" s="31">
        <v>522.20000000000005</v>
      </c>
      <c r="M407" s="31">
        <v>254.51966999999999</v>
      </c>
      <c r="N407" s="1"/>
      <c r="O407" s="1"/>
    </row>
    <row r="408" spans="1:15" ht="12.75" customHeight="1">
      <c r="A408" s="31">
        <v>398</v>
      </c>
      <c r="B408" s="31" t="s">
        <v>499</v>
      </c>
      <c r="C408" s="31">
        <v>7923.2</v>
      </c>
      <c r="D408" s="40">
        <v>7942.7</v>
      </c>
      <c r="E408" s="40">
        <v>7835.5</v>
      </c>
      <c r="F408" s="40">
        <v>7747.8</v>
      </c>
      <c r="G408" s="40">
        <v>7640.6</v>
      </c>
      <c r="H408" s="40">
        <v>8030.4</v>
      </c>
      <c r="I408" s="40">
        <v>8137.5999999999985</v>
      </c>
      <c r="J408" s="40">
        <v>8225.2999999999993</v>
      </c>
      <c r="K408" s="31">
        <v>8049.9</v>
      </c>
      <c r="L408" s="31">
        <v>7855</v>
      </c>
      <c r="M408" s="31">
        <v>0.21958</v>
      </c>
      <c r="N408" s="1"/>
      <c r="O408" s="1"/>
    </row>
    <row r="409" spans="1:15" ht="12.75" customHeight="1">
      <c r="A409" s="31">
        <v>399</v>
      </c>
      <c r="B409" s="31" t="s">
        <v>500</v>
      </c>
      <c r="C409" s="31">
        <v>123.4</v>
      </c>
      <c r="D409" s="40">
        <v>124.2</v>
      </c>
      <c r="E409" s="40">
        <v>121.60000000000001</v>
      </c>
      <c r="F409" s="40">
        <v>119.80000000000001</v>
      </c>
      <c r="G409" s="40">
        <v>117.20000000000002</v>
      </c>
      <c r="H409" s="40">
        <v>126</v>
      </c>
      <c r="I409" s="40">
        <v>128.6</v>
      </c>
      <c r="J409" s="40">
        <v>130.39999999999998</v>
      </c>
      <c r="K409" s="31">
        <v>126.8</v>
      </c>
      <c r="L409" s="31">
        <v>122.4</v>
      </c>
      <c r="M409" s="31">
        <v>9.2154100000000003</v>
      </c>
      <c r="N409" s="1"/>
      <c r="O409" s="1"/>
    </row>
    <row r="410" spans="1:15" ht="12.75" customHeight="1">
      <c r="A410" s="31">
        <v>400</v>
      </c>
      <c r="B410" s="31" t="s">
        <v>505</v>
      </c>
      <c r="C410" s="31">
        <v>135.65</v>
      </c>
      <c r="D410" s="40">
        <v>135.21666666666667</v>
      </c>
      <c r="E410" s="40">
        <v>133.63333333333333</v>
      </c>
      <c r="F410" s="40">
        <v>131.61666666666665</v>
      </c>
      <c r="G410" s="40">
        <v>130.0333333333333</v>
      </c>
      <c r="H410" s="40">
        <v>137.23333333333335</v>
      </c>
      <c r="I410" s="40">
        <v>138.81666666666666</v>
      </c>
      <c r="J410" s="40">
        <v>140.83333333333337</v>
      </c>
      <c r="K410" s="31">
        <v>136.80000000000001</v>
      </c>
      <c r="L410" s="31">
        <v>133.19999999999999</v>
      </c>
      <c r="M410" s="31">
        <v>17.416640000000001</v>
      </c>
      <c r="N410" s="1"/>
      <c r="O410" s="1"/>
    </row>
    <row r="411" spans="1:15" ht="12.75" customHeight="1">
      <c r="A411" s="31">
        <v>401</v>
      </c>
      <c r="B411" s="31" t="s">
        <v>501</v>
      </c>
      <c r="C411" s="31">
        <v>184.55</v>
      </c>
      <c r="D411" s="40">
        <v>185.86666666666667</v>
      </c>
      <c r="E411" s="40">
        <v>181.93333333333334</v>
      </c>
      <c r="F411" s="40">
        <v>179.31666666666666</v>
      </c>
      <c r="G411" s="40">
        <v>175.38333333333333</v>
      </c>
      <c r="H411" s="40">
        <v>188.48333333333335</v>
      </c>
      <c r="I411" s="40">
        <v>192.41666666666669</v>
      </c>
      <c r="J411" s="40">
        <v>195.03333333333336</v>
      </c>
      <c r="K411" s="31">
        <v>189.8</v>
      </c>
      <c r="L411" s="31">
        <v>183.25</v>
      </c>
      <c r="M411" s="31">
        <v>10.041320000000001</v>
      </c>
      <c r="N411" s="1"/>
      <c r="O411" s="1"/>
    </row>
    <row r="412" spans="1:15" ht="12.75" customHeight="1">
      <c r="A412" s="31">
        <v>402</v>
      </c>
      <c r="B412" s="31" t="s">
        <v>503</v>
      </c>
      <c r="C412" s="31">
        <v>2702.6</v>
      </c>
      <c r="D412" s="40">
        <v>2710.5333333333333</v>
      </c>
      <c r="E412" s="40">
        <v>2672.0666666666666</v>
      </c>
      <c r="F412" s="40">
        <v>2641.5333333333333</v>
      </c>
      <c r="G412" s="40">
        <v>2603.0666666666666</v>
      </c>
      <c r="H412" s="40">
        <v>2741.0666666666666</v>
      </c>
      <c r="I412" s="40">
        <v>2779.5333333333328</v>
      </c>
      <c r="J412" s="40">
        <v>2810.0666666666666</v>
      </c>
      <c r="K412" s="31">
        <v>2749</v>
      </c>
      <c r="L412" s="31">
        <v>2680</v>
      </c>
      <c r="M412" s="31">
        <v>6.9379999999999997E-2</v>
      </c>
      <c r="N412" s="1"/>
      <c r="O412" s="1"/>
    </row>
    <row r="413" spans="1:15" ht="12.75" customHeight="1">
      <c r="A413" s="31">
        <v>403</v>
      </c>
      <c r="B413" s="31" t="s">
        <v>502</v>
      </c>
      <c r="C413" s="31">
        <v>325.60000000000002</v>
      </c>
      <c r="D413" s="40">
        <v>322.9666666666667</v>
      </c>
      <c r="E413" s="40">
        <v>318.43333333333339</v>
      </c>
      <c r="F413" s="40">
        <v>311.26666666666671</v>
      </c>
      <c r="G413" s="40">
        <v>306.73333333333341</v>
      </c>
      <c r="H413" s="40">
        <v>330.13333333333338</v>
      </c>
      <c r="I413" s="40">
        <v>334.66666666666669</v>
      </c>
      <c r="J413" s="40">
        <v>341.83333333333337</v>
      </c>
      <c r="K413" s="31">
        <v>327.5</v>
      </c>
      <c r="L413" s="31">
        <v>315.8</v>
      </c>
      <c r="M413" s="31">
        <v>1.6221699999999999</v>
      </c>
      <c r="N413" s="1"/>
      <c r="O413" s="1"/>
    </row>
    <row r="414" spans="1:15" ht="12.75" customHeight="1">
      <c r="A414" s="31">
        <v>404</v>
      </c>
      <c r="B414" s="31" t="s">
        <v>504</v>
      </c>
      <c r="C414" s="31">
        <v>586.35</v>
      </c>
      <c r="D414" s="40">
        <v>590.61666666666667</v>
      </c>
      <c r="E414" s="40">
        <v>580.23333333333335</v>
      </c>
      <c r="F414" s="40">
        <v>574.11666666666667</v>
      </c>
      <c r="G414" s="40">
        <v>563.73333333333335</v>
      </c>
      <c r="H414" s="40">
        <v>596.73333333333335</v>
      </c>
      <c r="I414" s="40">
        <v>607.11666666666679</v>
      </c>
      <c r="J414" s="40">
        <v>613.23333333333335</v>
      </c>
      <c r="K414" s="31">
        <v>601</v>
      </c>
      <c r="L414" s="31">
        <v>584.5</v>
      </c>
      <c r="M414" s="31">
        <v>1.4771799999999999</v>
      </c>
      <c r="N414" s="1"/>
      <c r="O414" s="1"/>
    </row>
    <row r="415" spans="1:15" ht="12.75" customHeight="1">
      <c r="A415" s="31">
        <v>405</v>
      </c>
      <c r="B415" s="31" t="s">
        <v>191</v>
      </c>
      <c r="C415" s="31">
        <v>29229.65</v>
      </c>
      <c r="D415" s="40">
        <v>29380.383333333331</v>
      </c>
      <c r="E415" s="40">
        <v>29000.766666666663</v>
      </c>
      <c r="F415" s="40">
        <v>28771.883333333331</v>
      </c>
      <c r="G415" s="40">
        <v>28392.266666666663</v>
      </c>
      <c r="H415" s="40">
        <v>29609.266666666663</v>
      </c>
      <c r="I415" s="40">
        <v>29988.883333333331</v>
      </c>
      <c r="J415" s="40">
        <v>30217.766666666663</v>
      </c>
      <c r="K415" s="31">
        <v>29760</v>
      </c>
      <c r="L415" s="31">
        <v>29151.5</v>
      </c>
      <c r="M415" s="31">
        <v>0.18387000000000001</v>
      </c>
      <c r="N415" s="1"/>
      <c r="O415" s="1"/>
    </row>
    <row r="416" spans="1:15" ht="12.75" customHeight="1">
      <c r="A416" s="31">
        <v>406</v>
      </c>
      <c r="B416" s="31" t="s">
        <v>506</v>
      </c>
      <c r="C416" s="31">
        <v>2190.1</v>
      </c>
      <c r="D416" s="40">
        <v>2190.4333333333334</v>
      </c>
      <c r="E416" s="40">
        <v>2165.7166666666667</v>
      </c>
      <c r="F416" s="40">
        <v>2141.3333333333335</v>
      </c>
      <c r="G416" s="40">
        <v>2116.6166666666668</v>
      </c>
      <c r="H416" s="40">
        <v>2214.8166666666666</v>
      </c>
      <c r="I416" s="40">
        <v>2239.5333333333338</v>
      </c>
      <c r="J416" s="40">
        <v>2263.9166666666665</v>
      </c>
      <c r="K416" s="31">
        <v>2215.15</v>
      </c>
      <c r="L416" s="31">
        <v>2166.0500000000002</v>
      </c>
      <c r="M416" s="31">
        <v>0.16474</v>
      </c>
      <c r="N416" s="1"/>
      <c r="O416" s="1"/>
    </row>
    <row r="417" spans="1:15" ht="12.75" customHeight="1">
      <c r="A417" s="31">
        <v>407</v>
      </c>
      <c r="B417" s="31" t="s">
        <v>192</v>
      </c>
      <c r="C417" s="31">
        <v>2408.5</v>
      </c>
      <c r="D417" s="40">
        <v>2397.4333333333334</v>
      </c>
      <c r="E417" s="40">
        <v>2372.5166666666669</v>
      </c>
      <c r="F417" s="40">
        <v>2336.5333333333333</v>
      </c>
      <c r="G417" s="40">
        <v>2311.6166666666668</v>
      </c>
      <c r="H417" s="40">
        <v>2433.416666666667</v>
      </c>
      <c r="I417" s="40">
        <v>2458.333333333333</v>
      </c>
      <c r="J417" s="40">
        <v>2494.3166666666671</v>
      </c>
      <c r="K417" s="31">
        <v>2422.35</v>
      </c>
      <c r="L417" s="31">
        <v>2361.4499999999998</v>
      </c>
      <c r="M417" s="31">
        <v>5.16214</v>
      </c>
      <c r="N417" s="1"/>
      <c r="O417" s="1"/>
    </row>
    <row r="418" spans="1:15" ht="12.75" customHeight="1">
      <c r="A418" s="31">
        <v>408</v>
      </c>
      <c r="B418" s="31" t="s">
        <v>496</v>
      </c>
      <c r="C418" s="31">
        <v>450.4</v>
      </c>
      <c r="D418" s="40">
        <v>449.56666666666666</v>
      </c>
      <c r="E418" s="40">
        <v>442.33333333333331</v>
      </c>
      <c r="F418" s="40">
        <v>434.26666666666665</v>
      </c>
      <c r="G418" s="40">
        <v>427.0333333333333</v>
      </c>
      <c r="H418" s="40">
        <v>457.63333333333333</v>
      </c>
      <c r="I418" s="40">
        <v>464.86666666666667</v>
      </c>
      <c r="J418" s="40">
        <v>472.93333333333334</v>
      </c>
      <c r="K418" s="31">
        <v>456.8</v>
      </c>
      <c r="L418" s="31">
        <v>441.5</v>
      </c>
      <c r="M418" s="31">
        <v>1.5392699999999999</v>
      </c>
      <c r="N418" s="1"/>
      <c r="O418" s="1"/>
    </row>
    <row r="419" spans="1:15" ht="12.75" customHeight="1">
      <c r="A419" s="31">
        <v>409</v>
      </c>
      <c r="B419" s="31" t="s">
        <v>497</v>
      </c>
      <c r="C419" s="31">
        <v>30.6</v>
      </c>
      <c r="D419" s="40">
        <v>30.516666666666666</v>
      </c>
      <c r="E419" s="40">
        <v>30.133333333333333</v>
      </c>
      <c r="F419" s="40">
        <v>29.666666666666668</v>
      </c>
      <c r="G419" s="40">
        <v>29.283333333333335</v>
      </c>
      <c r="H419" s="40">
        <v>30.983333333333331</v>
      </c>
      <c r="I419" s="40">
        <v>31.366666666666664</v>
      </c>
      <c r="J419" s="40">
        <v>31.833333333333329</v>
      </c>
      <c r="K419" s="31">
        <v>30.9</v>
      </c>
      <c r="L419" s="31">
        <v>30.05</v>
      </c>
      <c r="M419" s="31">
        <v>39.687629999999999</v>
      </c>
      <c r="N419" s="1"/>
      <c r="O419" s="1"/>
    </row>
    <row r="420" spans="1:15" ht="12.75" customHeight="1">
      <c r="A420" s="31">
        <v>410</v>
      </c>
      <c r="B420" s="31" t="s">
        <v>498</v>
      </c>
      <c r="C420" s="31">
        <v>3940.05</v>
      </c>
      <c r="D420" s="40">
        <v>3935.6833333333329</v>
      </c>
      <c r="E420" s="40">
        <v>3824.3666666666659</v>
      </c>
      <c r="F420" s="40">
        <v>3708.6833333333329</v>
      </c>
      <c r="G420" s="40">
        <v>3597.3666666666659</v>
      </c>
      <c r="H420" s="40">
        <v>4051.3666666666659</v>
      </c>
      <c r="I420" s="40">
        <v>4162.6833333333325</v>
      </c>
      <c r="J420" s="40">
        <v>4278.3666666666659</v>
      </c>
      <c r="K420" s="31">
        <v>4047</v>
      </c>
      <c r="L420" s="31">
        <v>3820</v>
      </c>
      <c r="M420" s="31">
        <v>0.74100999999999995</v>
      </c>
      <c r="N420" s="1"/>
      <c r="O420" s="1"/>
    </row>
    <row r="421" spans="1:15" ht="12.75" customHeight="1">
      <c r="A421" s="31">
        <v>411</v>
      </c>
      <c r="B421" s="31" t="s">
        <v>507</v>
      </c>
      <c r="C421" s="31">
        <v>907.05</v>
      </c>
      <c r="D421" s="40">
        <v>928.35</v>
      </c>
      <c r="E421" s="40">
        <v>876.7</v>
      </c>
      <c r="F421" s="40">
        <v>846.35</v>
      </c>
      <c r="G421" s="40">
        <v>794.7</v>
      </c>
      <c r="H421" s="40">
        <v>958.7</v>
      </c>
      <c r="I421" s="40">
        <v>1010.3499999999999</v>
      </c>
      <c r="J421" s="40">
        <v>1040.7</v>
      </c>
      <c r="K421" s="31">
        <v>980</v>
      </c>
      <c r="L421" s="31">
        <v>898</v>
      </c>
      <c r="M421" s="31">
        <v>35.338360000000002</v>
      </c>
      <c r="N421" s="1"/>
      <c r="O421" s="1"/>
    </row>
    <row r="422" spans="1:15" ht="12.75" customHeight="1">
      <c r="A422" s="31">
        <v>412</v>
      </c>
      <c r="B422" s="31" t="s">
        <v>509</v>
      </c>
      <c r="C422" s="31">
        <v>1374.1</v>
      </c>
      <c r="D422" s="40">
        <v>1355.9833333333333</v>
      </c>
      <c r="E422" s="40">
        <v>1331.3666666666668</v>
      </c>
      <c r="F422" s="40">
        <v>1288.6333333333334</v>
      </c>
      <c r="G422" s="40">
        <v>1264.0166666666669</v>
      </c>
      <c r="H422" s="40">
        <v>1398.7166666666667</v>
      </c>
      <c r="I422" s="40">
        <v>1423.333333333333</v>
      </c>
      <c r="J422" s="40">
        <v>1466.0666666666666</v>
      </c>
      <c r="K422" s="31">
        <v>1380.6</v>
      </c>
      <c r="L422" s="31">
        <v>1313.25</v>
      </c>
      <c r="M422" s="31">
        <v>1.1893100000000001</v>
      </c>
      <c r="N422" s="1"/>
      <c r="O422" s="1"/>
    </row>
    <row r="423" spans="1:15" ht="12.75" customHeight="1">
      <c r="A423" s="31">
        <v>413</v>
      </c>
      <c r="B423" s="31" t="s">
        <v>508</v>
      </c>
      <c r="C423" s="31">
        <v>2509</v>
      </c>
      <c r="D423" s="40">
        <v>2492.7333333333331</v>
      </c>
      <c r="E423" s="40">
        <v>2460.2666666666664</v>
      </c>
      <c r="F423" s="40">
        <v>2411.5333333333333</v>
      </c>
      <c r="G423" s="40">
        <v>2379.0666666666666</v>
      </c>
      <c r="H423" s="40">
        <v>2541.4666666666662</v>
      </c>
      <c r="I423" s="40">
        <v>2573.9333333333325</v>
      </c>
      <c r="J423" s="40">
        <v>2622.6666666666661</v>
      </c>
      <c r="K423" s="31">
        <v>2525.1999999999998</v>
      </c>
      <c r="L423" s="31">
        <v>2444</v>
      </c>
      <c r="M423" s="31">
        <v>0.53732000000000002</v>
      </c>
      <c r="N423" s="1"/>
      <c r="O423" s="1"/>
    </row>
    <row r="424" spans="1:15" ht="12.75" customHeight="1">
      <c r="A424" s="31">
        <v>414</v>
      </c>
      <c r="B424" s="31" t="s">
        <v>510</v>
      </c>
      <c r="C424" s="31">
        <v>873.35</v>
      </c>
      <c r="D424" s="40">
        <v>879.05000000000007</v>
      </c>
      <c r="E424" s="40">
        <v>864.20000000000016</v>
      </c>
      <c r="F424" s="40">
        <v>855.05000000000007</v>
      </c>
      <c r="G424" s="40">
        <v>840.20000000000016</v>
      </c>
      <c r="H424" s="40">
        <v>888.20000000000016</v>
      </c>
      <c r="I424" s="40">
        <v>903.05000000000007</v>
      </c>
      <c r="J424" s="40">
        <v>912.20000000000016</v>
      </c>
      <c r="K424" s="31">
        <v>893.9</v>
      </c>
      <c r="L424" s="31">
        <v>869.9</v>
      </c>
      <c r="M424" s="31">
        <v>1.6154599999999999</v>
      </c>
      <c r="N424" s="1"/>
      <c r="O424" s="1"/>
    </row>
    <row r="425" spans="1:15" ht="12.75" customHeight="1">
      <c r="A425" s="31">
        <v>415</v>
      </c>
      <c r="B425" s="31" t="s">
        <v>511</v>
      </c>
      <c r="C425" s="31">
        <v>550.25</v>
      </c>
      <c r="D425" s="40">
        <v>551</v>
      </c>
      <c r="E425" s="40">
        <v>544.25</v>
      </c>
      <c r="F425" s="40">
        <v>538.25</v>
      </c>
      <c r="G425" s="40">
        <v>531.5</v>
      </c>
      <c r="H425" s="40">
        <v>557</v>
      </c>
      <c r="I425" s="40">
        <v>563.75</v>
      </c>
      <c r="J425" s="40">
        <v>569.75</v>
      </c>
      <c r="K425" s="31">
        <v>557.75</v>
      </c>
      <c r="L425" s="31">
        <v>545</v>
      </c>
      <c r="M425" s="31">
        <v>0.44880999999999999</v>
      </c>
      <c r="N425" s="1"/>
      <c r="O425" s="1"/>
    </row>
    <row r="426" spans="1:15" ht="12.75" customHeight="1">
      <c r="A426" s="31">
        <v>416</v>
      </c>
      <c r="B426" s="31" t="s">
        <v>519</v>
      </c>
      <c r="C426" s="31">
        <v>270.75</v>
      </c>
      <c r="D426" s="40">
        <v>272.16666666666669</v>
      </c>
      <c r="E426" s="40">
        <v>268.63333333333338</v>
      </c>
      <c r="F426" s="40">
        <v>266.51666666666671</v>
      </c>
      <c r="G426" s="40">
        <v>262.98333333333341</v>
      </c>
      <c r="H426" s="40">
        <v>274.28333333333336</v>
      </c>
      <c r="I426" s="40">
        <v>277.81666666666666</v>
      </c>
      <c r="J426" s="40">
        <v>279.93333333333334</v>
      </c>
      <c r="K426" s="31">
        <v>275.7</v>
      </c>
      <c r="L426" s="31">
        <v>270.05</v>
      </c>
      <c r="M426" s="31">
        <v>2.0305900000000001</v>
      </c>
      <c r="N426" s="1"/>
      <c r="O426" s="1"/>
    </row>
    <row r="427" spans="1:15" ht="12.75" customHeight="1">
      <c r="A427" s="31">
        <v>417</v>
      </c>
      <c r="B427" s="31" t="s">
        <v>512</v>
      </c>
      <c r="C427" s="31">
        <v>74.349999999999994</v>
      </c>
      <c r="D427" s="40">
        <v>74.066666666666663</v>
      </c>
      <c r="E427" s="40">
        <v>72.633333333333326</v>
      </c>
      <c r="F427" s="40">
        <v>70.916666666666657</v>
      </c>
      <c r="G427" s="40">
        <v>69.48333333333332</v>
      </c>
      <c r="H427" s="40">
        <v>75.783333333333331</v>
      </c>
      <c r="I427" s="40">
        <v>77.216666666666669</v>
      </c>
      <c r="J427" s="40">
        <v>78.933333333333337</v>
      </c>
      <c r="K427" s="31">
        <v>75.5</v>
      </c>
      <c r="L427" s="31">
        <v>72.349999999999994</v>
      </c>
      <c r="M427" s="31">
        <v>50.147869999999998</v>
      </c>
      <c r="N427" s="1"/>
      <c r="O427" s="1"/>
    </row>
    <row r="428" spans="1:15" ht="12.75" customHeight="1">
      <c r="A428" s="31">
        <v>418</v>
      </c>
      <c r="B428" s="31" t="s">
        <v>193</v>
      </c>
      <c r="C428" s="31">
        <v>2172.4499999999998</v>
      </c>
      <c r="D428" s="40">
        <v>2181.7999999999997</v>
      </c>
      <c r="E428" s="40">
        <v>2136.5999999999995</v>
      </c>
      <c r="F428" s="40">
        <v>2100.7499999999995</v>
      </c>
      <c r="G428" s="40">
        <v>2055.5499999999993</v>
      </c>
      <c r="H428" s="40">
        <v>2217.6499999999996</v>
      </c>
      <c r="I428" s="40">
        <v>2262.8499999999995</v>
      </c>
      <c r="J428" s="40">
        <v>2298.6999999999998</v>
      </c>
      <c r="K428" s="31">
        <v>2227</v>
      </c>
      <c r="L428" s="31">
        <v>2145.9499999999998</v>
      </c>
      <c r="M428" s="31">
        <v>16.889610000000001</v>
      </c>
      <c r="N428" s="1"/>
      <c r="O428" s="1"/>
    </row>
    <row r="429" spans="1:15" ht="12.75" customHeight="1">
      <c r="A429" s="31">
        <v>419</v>
      </c>
      <c r="B429" s="31" t="s">
        <v>194</v>
      </c>
      <c r="C429" s="31">
        <v>1616.05</v>
      </c>
      <c r="D429" s="40">
        <v>1631.1666666666667</v>
      </c>
      <c r="E429" s="40">
        <v>1565.9333333333334</v>
      </c>
      <c r="F429" s="40">
        <v>1515.8166666666666</v>
      </c>
      <c r="G429" s="40">
        <v>1450.5833333333333</v>
      </c>
      <c r="H429" s="40">
        <v>1681.2833333333335</v>
      </c>
      <c r="I429" s="40">
        <v>1746.5166666666667</v>
      </c>
      <c r="J429" s="40">
        <v>1796.6333333333337</v>
      </c>
      <c r="K429" s="31">
        <v>1696.4</v>
      </c>
      <c r="L429" s="31">
        <v>1581.05</v>
      </c>
      <c r="M429" s="31">
        <v>25.257909999999999</v>
      </c>
      <c r="N429" s="1"/>
      <c r="O429" s="1"/>
    </row>
    <row r="430" spans="1:15" ht="12.75" customHeight="1">
      <c r="A430" s="31">
        <v>420</v>
      </c>
      <c r="B430" s="31" t="s">
        <v>516</v>
      </c>
      <c r="C430" s="31">
        <v>551</v>
      </c>
      <c r="D430" s="40">
        <v>552.36666666666667</v>
      </c>
      <c r="E430" s="40">
        <v>544.93333333333339</v>
      </c>
      <c r="F430" s="40">
        <v>538.86666666666667</v>
      </c>
      <c r="G430" s="40">
        <v>531.43333333333339</v>
      </c>
      <c r="H430" s="40">
        <v>558.43333333333339</v>
      </c>
      <c r="I430" s="40">
        <v>565.86666666666656</v>
      </c>
      <c r="J430" s="40">
        <v>571.93333333333339</v>
      </c>
      <c r="K430" s="31">
        <v>559.79999999999995</v>
      </c>
      <c r="L430" s="31">
        <v>546.29999999999995</v>
      </c>
      <c r="M430" s="31">
        <v>6.4757499999999997</v>
      </c>
      <c r="N430" s="1"/>
      <c r="O430" s="1"/>
    </row>
    <row r="431" spans="1:15" ht="12.75" customHeight="1">
      <c r="A431" s="31">
        <v>421</v>
      </c>
      <c r="B431" s="31" t="s">
        <v>513</v>
      </c>
      <c r="C431" s="31">
        <v>104.5</v>
      </c>
      <c r="D431" s="40">
        <v>104.56666666666666</v>
      </c>
      <c r="E431" s="40">
        <v>103.03333333333333</v>
      </c>
      <c r="F431" s="40">
        <v>101.56666666666666</v>
      </c>
      <c r="G431" s="40">
        <v>100.03333333333333</v>
      </c>
      <c r="H431" s="40">
        <v>106.03333333333333</v>
      </c>
      <c r="I431" s="40">
        <v>107.56666666666666</v>
      </c>
      <c r="J431" s="40">
        <v>109.03333333333333</v>
      </c>
      <c r="K431" s="31">
        <v>106.1</v>
      </c>
      <c r="L431" s="31">
        <v>103.1</v>
      </c>
      <c r="M431" s="31">
        <v>8.0918799999999997</v>
      </c>
      <c r="N431" s="1"/>
      <c r="O431" s="1"/>
    </row>
    <row r="432" spans="1:15" ht="12.75" customHeight="1">
      <c r="A432" s="31">
        <v>422</v>
      </c>
      <c r="B432" s="31" t="s">
        <v>515</v>
      </c>
      <c r="C432" s="31">
        <v>272.39999999999998</v>
      </c>
      <c r="D432" s="40">
        <v>273.88333333333333</v>
      </c>
      <c r="E432" s="40">
        <v>270.11666666666667</v>
      </c>
      <c r="F432" s="40">
        <v>267.83333333333337</v>
      </c>
      <c r="G432" s="40">
        <v>264.06666666666672</v>
      </c>
      <c r="H432" s="40">
        <v>276.16666666666663</v>
      </c>
      <c r="I432" s="40">
        <v>279.93333333333328</v>
      </c>
      <c r="J432" s="40">
        <v>282.21666666666658</v>
      </c>
      <c r="K432" s="31">
        <v>277.64999999999998</v>
      </c>
      <c r="L432" s="31">
        <v>271.60000000000002</v>
      </c>
      <c r="M432" s="31">
        <v>2.2953899999999998</v>
      </c>
      <c r="N432" s="1"/>
      <c r="O432" s="1"/>
    </row>
    <row r="433" spans="1:15" ht="12.75" customHeight="1">
      <c r="A433" s="31">
        <v>423</v>
      </c>
      <c r="B433" s="31" t="s">
        <v>517</v>
      </c>
      <c r="C433" s="31">
        <v>605.35</v>
      </c>
      <c r="D433" s="40">
        <v>602.75</v>
      </c>
      <c r="E433" s="40">
        <v>595.5</v>
      </c>
      <c r="F433" s="40">
        <v>585.65</v>
      </c>
      <c r="G433" s="40">
        <v>578.4</v>
      </c>
      <c r="H433" s="40">
        <v>612.6</v>
      </c>
      <c r="I433" s="40">
        <v>619.85</v>
      </c>
      <c r="J433" s="40">
        <v>629.70000000000005</v>
      </c>
      <c r="K433" s="31">
        <v>610</v>
      </c>
      <c r="L433" s="31">
        <v>592.9</v>
      </c>
      <c r="M433" s="31">
        <v>0.95818999999999999</v>
      </c>
      <c r="N433" s="1"/>
      <c r="O433" s="1"/>
    </row>
    <row r="434" spans="1:15" ht="12.75" customHeight="1">
      <c r="A434" s="31">
        <v>424</v>
      </c>
      <c r="B434" s="31" t="s">
        <v>518</v>
      </c>
      <c r="C434" s="31">
        <v>390.4</v>
      </c>
      <c r="D434" s="40">
        <v>390.83333333333331</v>
      </c>
      <c r="E434" s="40">
        <v>386.96666666666664</v>
      </c>
      <c r="F434" s="40">
        <v>383.5333333333333</v>
      </c>
      <c r="G434" s="40">
        <v>379.66666666666663</v>
      </c>
      <c r="H434" s="40">
        <v>394.26666666666665</v>
      </c>
      <c r="I434" s="40">
        <v>398.13333333333333</v>
      </c>
      <c r="J434" s="40">
        <v>401.56666666666666</v>
      </c>
      <c r="K434" s="31">
        <v>394.7</v>
      </c>
      <c r="L434" s="31">
        <v>387.4</v>
      </c>
      <c r="M434" s="31">
        <v>3.0034100000000001</v>
      </c>
      <c r="N434" s="1"/>
      <c r="O434" s="1"/>
    </row>
    <row r="435" spans="1:15" ht="12.75" customHeight="1">
      <c r="A435" s="31">
        <v>425</v>
      </c>
      <c r="B435" s="31" t="s">
        <v>520</v>
      </c>
      <c r="C435" s="31">
        <v>2497.5</v>
      </c>
      <c r="D435" s="40">
        <v>2487.4500000000003</v>
      </c>
      <c r="E435" s="40">
        <v>2461.1000000000004</v>
      </c>
      <c r="F435" s="40">
        <v>2424.7000000000003</v>
      </c>
      <c r="G435" s="40">
        <v>2398.3500000000004</v>
      </c>
      <c r="H435" s="40">
        <v>2523.8500000000004</v>
      </c>
      <c r="I435" s="40">
        <v>2550.1999999999998</v>
      </c>
      <c r="J435" s="40">
        <v>2586.6000000000004</v>
      </c>
      <c r="K435" s="31">
        <v>2513.8000000000002</v>
      </c>
      <c r="L435" s="31">
        <v>2451.0500000000002</v>
      </c>
      <c r="M435" s="31">
        <v>1.2965100000000001</v>
      </c>
      <c r="N435" s="1"/>
      <c r="O435" s="1"/>
    </row>
    <row r="436" spans="1:15" ht="12.75" customHeight="1">
      <c r="A436" s="31">
        <v>426</v>
      </c>
      <c r="B436" s="31" t="s">
        <v>521</v>
      </c>
      <c r="C436" s="31">
        <v>857.8</v>
      </c>
      <c r="D436" s="40">
        <v>859.68333333333339</v>
      </c>
      <c r="E436" s="40">
        <v>850.36666666666679</v>
      </c>
      <c r="F436" s="40">
        <v>842.93333333333339</v>
      </c>
      <c r="G436" s="40">
        <v>833.61666666666679</v>
      </c>
      <c r="H436" s="40">
        <v>867.11666666666679</v>
      </c>
      <c r="I436" s="40">
        <v>876.43333333333339</v>
      </c>
      <c r="J436" s="40">
        <v>883.86666666666679</v>
      </c>
      <c r="K436" s="31">
        <v>869</v>
      </c>
      <c r="L436" s="31">
        <v>852.25</v>
      </c>
      <c r="M436" s="31">
        <v>0.25484000000000001</v>
      </c>
      <c r="N436" s="1"/>
      <c r="O436" s="1"/>
    </row>
    <row r="437" spans="1:15" ht="12.75" customHeight="1">
      <c r="A437" s="31">
        <v>427</v>
      </c>
      <c r="B437" s="31" t="s">
        <v>195</v>
      </c>
      <c r="C437" s="31">
        <v>801.35</v>
      </c>
      <c r="D437" s="40">
        <v>803.44999999999993</v>
      </c>
      <c r="E437" s="40">
        <v>794.89999999999986</v>
      </c>
      <c r="F437" s="40">
        <v>788.44999999999993</v>
      </c>
      <c r="G437" s="40">
        <v>779.89999999999986</v>
      </c>
      <c r="H437" s="40">
        <v>809.89999999999986</v>
      </c>
      <c r="I437" s="40">
        <v>818.44999999999982</v>
      </c>
      <c r="J437" s="40">
        <v>824.89999999999986</v>
      </c>
      <c r="K437" s="31">
        <v>812</v>
      </c>
      <c r="L437" s="31">
        <v>797</v>
      </c>
      <c r="M437" s="31">
        <v>32.32291</v>
      </c>
      <c r="N437" s="1"/>
      <c r="O437" s="1"/>
    </row>
    <row r="438" spans="1:15" ht="12.75" customHeight="1">
      <c r="A438" s="31">
        <v>428</v>
      </c>
      <c r="B438" s="31" t="s">
        <v>522</v>
      </c>
      <c r="C438" s="31">
        <v>488.5</v>
      </c>
      <c r="D438" s="40">
        <v>486.3</v>
      </c>
      <c r="E438" s="40">
        <v>478.6</v>
      </c>
      <c r="F438" s="40">
        <v>468.7</v>
      </c>
      <c r="G438" s="40">
        <v>461</v>
      </c>
      <c r="H438" s="40">
        <v>496.20000000000005</v>
      </c>
      <c r="I438" s="40">
        <v>503.9</v>
      </c>
      <c r="J438" s="40">
        <v>513.80000000000007</v>
      </c>
      <c r="K438" s="31">
        <v>494</v>
      </c>
      <c r="L438" s="31">
        <v>476.4</v>
      </c>
      <c r="M438" s="31">
        <v>5.3152699999999999</v>
      </c>
      <c r="N438" s="1"/>
      <c r="O438" s="1"/>
    </row>
    <row r="439" spans="1:15" ht="12.75" customHeight="1">
      <c r="A439" s="31">
        <v>429</v>
      </c>
      <c r="B439" s="31" t="s">
        <v>196</v>
      </c>
      <c r="C439" s="31">
        <v>581.1</v>
      </c>
      <c r="D439" s="40">
        <v>578.43333333333328</v>
      </c>
      <c r="E439" s="40">
        <v>573.36666666666656</v>
      </c>
      <c r="F439" s="40">
        <v>565.63333333333333</v>
      </c>
      <c r="G439" s="40">
        <v>560.56666666666661</v>
      </c>
      <c r="H439" s="40">
        <v>586.16666666666652</v>
      </c>
      <c r="I439" s="40">
        <v>591.23333333333335</v>
      </c>
      <c r="J439" s="40">
        <v>598.96666666666647</v>
      </c>
      <c r="K439" s="31">
        <v>583.5</v>
      </c>
      <c r="L439" s="31">
        <v>570.70000000000005</v>
      </c>
      <c r="M439" s="31">
        <v>20.055959999999999</v>
      </c>
      <c r="N439" s="1"/>
      <c r="O439" s="1"/>
    </row>
    <row r="440" spans="1:15" ht="12.75" customHeight="1">
      <c r="A440" s="31">
        <v>430</v>
      </c>
      <c r="B440" s="31" t="s">
        <v>525</v>
      </c>
      <c r="C440" s="31">
        <v>683.7</v>
      </c>
      <c r="D440" s="40">
        <v>690.91666666666663</v>
      </c>
      <c r="E440" s="40">
        <v>672.7833333333333</v>
      </c>
      <c r="F440" s="40">
        <v>661.86666666666667</v>
      </c>
      <c r="G440" s="40">
        <v>643.73333333333335</v>
      </c>
      <c r="H440" s="40">
        <v>701.83333333333326</v>
      </c>
      <c r="I440" s="40">
        <v>719.9666666666667</v>
      </c>
      <c r="J440" s="40">
        <v>730.88333333333321</v>
      </c>
      <c r="K440" s="31">
        <v>709.05</v>
      </c>
      <c r="L440" s="31">
        <v>680</v>
      </c>
      <c r="M440" s="31">
        <v>0.58291999999999999</v>
      </c>
      <c r="N440" s="1"/>
      <c r="O440" s="1"/>
    </row>
    <row r="441" spans="1:15" ht="12.75" customHeight="1">
      <c r="A441" s="31">
        <v>431</v>
      </c>
      <c r="B441" s="31" t="s">
        <v>523</v>
      </c>
      <c r="C441" s="31">
        <v>377.7</v>
      </c>
      <c r="D441" s="40">
        <v>378.25</v>
      </c>
      <c r="E441" s="40">
        <v>375.45</v>
      </c>
      <c r="F441" s="40">
        <v>373.2</v>
      </c>
      <c r="G441" s="40">
        <v>370.4</v>
      </c>
      <c r="H441" s="40">
        <v>380.5</v>
      </c>
      <c r="I441" s="40">
        <v>383.29999999999995</v>
      </c>
      <c r="J441" s="40">
        <v>385.55</v>
      </c>
      <c r="K441" s="31">
        <v>381.05</v>
      </c>
      <c r="L441" s="31">
        <v>376</v>
      </c>
      <c r="M441" s="31">
        <v>1.1335599999999999</v>
      </c>
      <c r="N441" s="1"/>
      <c r="O441" s="1"/>
    </row>
    <row r="442" spans="1:15" ht="12.75" customHeight="1">
      <c r="A442" s="31">
        <v>432</v>
      </c>
      <c r="B442" s="31" t="s">
        <v>524</v>
      </c>
      <c r="C442" s="31">
        <v>2452.1</v>
      </c>
      <c r="D442" s="40">
        <v>2425.5333333333333</v>
      </c>
      <c r="E442" s="40">
        <v>2381.0666666666666</v>
      </c>
      <c r="F442" s="40">
        <v>2310.0333333333333</v>
      </c>
      <c r="G442" s="40">
        <v>2265.5666666666666</v>
      </c>
      <c r="H442" s="40">
        <v>2496.5666666666666</v>
      </c>
      <c r="I442" s="40">
        <v>2541.0333333333328</v>
      </c>
      <c r="J442" s="40">
        <v>2612.0666666666666</v>
      </c>
      <c r="K442" s="31">
        <v>2470</v>
      </c>
      <c r="L442" s="31">
        <v>2354.5</v>
      </c>
      <c r="M442" s="31">
        <v>1.1235999999999999</v>
      </c>
      <c r="N442" s="1"/>
      <c r="O442" s="1"/>
    </row>
    <row r="443" spans="1:15" ht="12.75" customHeight="1">
      <c r="A443" s="31">
        <v>433</v>
      </c>
      <c r="B443" s="31" t="s">
        <v>526</v>
      </c>
      <c r="C443" s="31">
        <v>505.3</v>
      </c>
      <c r="D443" s="40">
        <v>504.91666666666669</v>
      </c>
      <c r="E443" s="40">
        <v>499.93333333333339</v>
      </c>
      <c r="F443" s="40">
        <v>494.56666666666672</v>
      </c>
      <c r="G443" s="40">
        <v>489.58333333333343</v>
      </c>
      <c r="H443" s="40">
        <v>510.28333333333336</v>
      </c>
      <c r="I443" s="40">
        <v>515.26666666666665</v>
      </c>
      <c r="J443" s="40">
        <v>520.63333333333333</v>
      </c>
      <c r="K443" s="31">
        <v>509.9</v>
      </c>
      <c r="L443" s="31">
        <v>499.55</v>
      </c>
      <c r="M443" s="31">
        <v>1.9467300000000001</v>
      </c>
      <c r="N443" s="1"/>
      <c r="O443" s="1"/>
    </row>
    <row r="444" spans="1:15" ht="12.75" customHeight="1">
      <c r="A444" s="31">
        <v>434</v>
      </c>
      <c r="B444" s="31" t="s">
        <v>527</v>
      </c>
      <c r="C444" s="31">
        <v>7.1</v>
      </c>
      <c r="D444" s="40">
        <v>7.1333333333333329</v>
      </c>
      <c r="E444" s="40">
        <v>7.0166666666666657</v>
      </c>
      <c r="F444" s="40">
        <v>6.9333333333333327</v>
      </c>
      <c r="G444" s="40">
        <v>6.8166666666666655</v>
      </c>
      <c r="H444" s="40">
        <v>7.2166666666666659</v>
      </c>
      <c r="I444" s="40">
        <v>7.333333333333333</v>
      </c>
      <c r="J444" s="40">
        <v>7.4166666666666661</v>
      </c>
      <c r="K444" s="31">
        <v>7.25</v>
      </c>
      <c r="L444" s="31">
        <v>7.05</v>
      </c>
      <c r="M444" s="31">
        <v>163.48919000000001</v>
      </c>
      <c r="N444" s="1"/>
      <c r="O444" s="1"/>
    </row>
    <row r="445" spans="1:15" ht="12.75" customHeight="1">
      <c r="A445" s="31">
        <v>435</v>
      </c>
      <c r="B445" s="31" t="s">
        <v>514</v>
      </c>
      <c r="C445" s="31">
        <v>443.2</v>
      </c>
      <c r="D445" s="40">
        <v>446.2166666666667</v>
      </c>
      <c r="E445" s="40">
        <v>436.48333333333341</v>
      </c>
      <c r="F445" s="40">
        <v>429.76666666666671</v>
      </c>
      <c r="G445" s="40">
        <v>420.03333333333342</v>
      </c>
      <c r="H445" s="40">
        <v>452.93333333333339</v>
      </c>
      <c r="I445" s="40">
        <v>462.66666666666674</v>
      </c>
      <c r="J445" s="40">
        <v>469.38333333333338</v>
      </c>
      <c r="K445" s="31">
        <v>455.95</v>
      </c>
      <c r="L445" s="31">
        <v>439.5</v>
      </c>
      <c r="M445" s="31">
        <v>8.0168499999999998</v>
      </c>
      <c r="N445" s="1"/>
      <c r="O445" s="1"/>
    </row>
    <row r="446" spans="1:15" ht="12.75" customHeight="1">
      <c r="A446" s="31">
        <v>436</v>
      </c>
      <c r="B446" s="31" t="s">
        <v>528</v>
      </c>
      <c r="C446" s="31">
        <v>1046.7</v>
      </c>
      <c r="D446" s="40">
        <v>1050.9333333333334</v>
      </c>
      <c r="E446" s="40">
        <v>1037.9666666666667</v>
      </c>
      <c r="F446" s="40">
        <v>1029.2333333333333</v>
      </c>
      <c r="G446" s="40">
        <v>1016.2666666666667</v>
      </c>
      <c r="H446" s="40">
        <v>1059.6666666666667</v>
      </c>
      <c r="I446" s="40">
        <v>1072.6333333333334</v>
      </c>
      <c r="J446" s="40">
        <v>1081.3666666666668</v>
      </c>
      <c r="K446" s="31">
        <v>1063.9000000000001</v>
      </c>
      <c r="L446" s="31">
        <v>1042.2</v>
      </c>
      <c r="M446" s="31">
        <v>0.33328000000000002</v>
      </c>
      <c r="N446" s="1"/>
      <c r="O446" s="1"/>
    </row>
    <row r="447" spans="1:15" ht="12.75" customHeight="1">
      <c r="A447" s="31">
        <v>437</v>
      </c>
      <c r="B447" s="31" t="s">
        <v>277</v>
      </c>
      <c r="C447" s="31">
        <v>553.1</v>
      </c>
      <c r="D447" s="40">
        <v>549.73333333333323</v>
      </c>
      <c r="E447" s="40">
        <v>543.46666666666647</v>
      </c>
      <c r="F447" s="40">
        <v>533.83333333333326</v>
      </c>
      <c r="G447" s="40">
        <v>527.56666666666649</v>
      </c>
      <c r="H447" s="40">
        <v>559.36666666666645</v>
      </c>
      <c r="I447" s="40">
        <v>565.6333333333331</v>
      </c>
      <c r="J447" s="40">
        <v>575.26666666666642</v>
      </c>
      <c r="K447" s="31">
        <v>556</v>
      </c>
      <c r="L447" s="31">
        <v>540.1</v>
      </c>
      <c r="M447" s="31">
        <v>2.6851699999999998</v>
      </c>
      <c r="N447" s="1"/>
      <c r="O447" s="1"/>
    </row>
    <row r="448" spans="1:15" ht="12.75" customHeight="1">
      <c r="A448" s="31">
        <v>438</v>
      </c>
      <c r="B448" s="31" t="s">
        <v>533</v>
      </c>
      <c r="C448" s="31">
        <v>1196.2</v>
      </c>
      <c r="D448" s="40">
        <v>1214.3999999999999</v>
      </c>
      <c r="E448" s="40">
        <v>1171.7999999999997</v>
      </c>
      <c r="F448" s="40">
        <v>1147.3999999999999</v>
      </c>
      <c r="G448" s="40">
        <v>1104.7999999999997</v>
      </c>
      <c r="H448" s="40">
        <v>1238.7999999999997</v>
      </c>
      <c r="I448" s="40">
        <v>1281.3999999999996</v>
      </c>
      <c r="J448" s="40">
        <v>1305.7999999999997</v>
      </c>
      <c r="K448" s="31">
        <v>1257</v>
      </c>
      <c r="L448" s="31">
        <v>1190</v>
      </c>
      <c r="M448" s="31">
        <v>0.95335000000000003</v>
      </c>
      <c r="N448" s="1"/>
      <c r="O448" s="1"/>
    </row>
    <row r="449" spans="1:15" ht="12.75" customHeight="1">
      <c r="A449" s="31">
        <v>439</v>
      </c>
      <c r="B449" s="31" t="s">
        <v>534</v>
      </c>
      <c r="C449" s="31">
        <v>16156.9</v>
      </c>
      <c r="D449" s="40">
        <v>16095.816666666666</v>
      </c>
      <c r="E449" s="40">
        <v>15888.983333333332</v>
      </c>
      <c r="F449" s="40">
        <v>15621.066666666666</v>
      </c>
      <c r="G449" s="40">
        <v>15414.233333333332</v>
      </c>
      <c r="H449" s="40">
        <v>16363.733333333332</v>
      </c>
      <c r="I449" s="40">
        <v>16570.566666666666</v>
      </c>
      <c r="J449" s="40">
        <v>16838.48333333333</v>
      </c>
      <c r="K449" s="31">
        <v>16302.65</v>
      </c>
      <c r="L449" s="31">
        <v>15827.9</v>
      </c>
      <c r="M449" s="31">
        <v>2.07E-2</v>
      </c>
      <c r="N449" s="1"/>
      <c r="O449" s="1"/>
    </row>
    <row r="450" spans="1:15" ht="12.75" customHeight="1">
      <c r="A450" s="31">
        <v>440</v>
      </c>
      <c r="B450" s="31" t="s">
        <v>197</v>
      </c>
      <c r="C450" s="31">
        <v>947.9</v>
      </c>
      <c r="D450" s="40">
        <v>942.9666666666667</v>
      </c>
      <c r="E450" s="40">
        <v>931.08333333333337</v>
      </c>
      <c r="F450" s="40">
        <v>914.26666666666665</v>
      </c>
      <c r="G450" s="40">
        <v>902.38333333333333</v>
      </c>
      <c r="H450" s="40">
        <v>959.78333333333342</v>
      </c>
      <c r="I450" s="40">
        <v>971.66666666666663</v>
      </c>
      <c r="J450" s="40">
        <v>988.48333333333346</v>
      </c>
      <c r="K450" s="31">
        <v>954.85</v>
      </c>
      <c r="L450" s="31">
        <v>926.15</v>
      </c>
      <c r="M450" s="31">
        <v>31.501100000000001</v>
      </c>
      <c r="N450" s="1"/>
      <c r="O450" s="1"/>
    </row>
    <row r="451" spans="1:15" ht="12.75" customHeight="1">
      <c r="A451" s="31">
        <v>441</v>
      </c>
      <c r="B451" s="31" t="s">
        <v>535</v>
      </c>
      <c r="C451" s="31">
        <v>218.75</v>
      </c>
      <c r="D451" s="40">
        <v>218.6</v>
      </c>
      <c r="E451" s="40">
        <v>215.7</v>
      </c>
      <c r="F451" s="40">
        <v>212.65</v>
      </c>
      <c r="G451" s="40">
        <v>209.75</v>
      </c>
      <c r="H451" s="40">
        <v>221.64999999999998</v>
      </c>
      <c r="I451" s="40">
        <v>224.55</v>
      </c>
      <c r="J451" s="40">
        <v>227.59999999999997</v>
      </c>
      <c r="K451" s="31">
        <v>221.5</v>
      </c>
      <c r="L451" s="31">
        <v>215.55</v>
      </c>
      <c r="M451" s="31">
        <v>16.619129999999998</v>
      </c>
      <c r="N451" s="1"/>
      <c r="O451" s="1"/>
    </row>
    <row r="452" spans="1:15" ht="12.75" customHeight="1">
      <c r="A452" s="31">
        <v>442</v>
      </c>
      <c r="B452" s="31" t="s">
        <v>536</v>
      </c>
      <c r="C452" s="31">
        <v>1268.4000000000001</v>
      </c>
      <c r="D452" s="40">
        <v>1274.2166666666667</v>
      </c>
      <c r="E452" s="40">
        <v>1252.5333333333333</v>
      </c>
      <c r="F452" s="40">
        <v>1236.6666666666665</v>
      </c>
      <c r="G452" s="40">
        <v>1214.9833333333331</v>
      </c>
      <c r="H452" s="40">
        <v>1290.0833333333335</v>
      </c>
      <c r="I452" s="40">
        <v>1311.7666666666669</v>
      </c>
      <c r="J452" s="40">
        <v>1327.6333333333337</v>
      </c>
      <c r="K452" s="31">
        <v>1295.9000000000001</v>
      </c>
      <c r="L452" s="31">
        <v>1258.3499999999999</v>
      </c>
      <c r="M452" s="31">
        <v>2.41771</v>
      </c>
      <c r="N452" s="1"/>
      <c r="O452" s="1"/>
    </row>
    <row r="453" spans="1:15" ht="12.75" customHeight="1">
      <c r="A453" s="31">
        <v>443</v>
      </c>
      <c r="B453" s="31" t="s">
        <v>198</v>
      </c>
      <c r="C453" s="31">
        <v>835.65</v>
      </c>
      <c r="D453" s="40">
        <v>834.38333333333333</v>
      </c>
      <c r="E453" s="40">
        <v>827.26666666666665</v>
      </c>
      <c r="F453" s="40">
        <v>818.88333333333333</v>
      </c>
      <c r="G453" s="40">
        <v>811.76666666666665</v>
      </c>
      <c r="H453" s="40">
        <v>842.76666666666665</v>
      </c>
      <c r="I453" s="40">
        <v>849.88333333333321</v>
      </c>
      <c r="J453" s="40">
        <v>858.26666666666665</v>
      </c>
      <c r="K453" s="31">
        <v>841.5</v>
      </c>
      <c r="L453" s="31">
        <v>826</v>
      </c>
      <c r="M453" s="31">
        <v>14.811299999999999</v>
      </c>
      <c r="N453" s="1"/>
      <c r="O453" s="1"/>
    </row>
    <row r="454" spans="1:15" ht="12.75" customHeight="1">
      <c r="A454" s="31">
        <v>444</v>
      </c>
      <c r="B454" s="31" t="s">
        <v>278</v>
      </c>
      <c r="C454" s="31">
        <v>6270</v>
      </c>
      <c r="D454" s="40">
        <v>6246.6500000000005</v>
      </c>
      <c r="E454" s="40">
        <v>6207.9000000000015</v>
      </c>
      <c r="F454" s="40">
        <v>6145.8000000000011</v>
      </c>
      <c r="G454" s="40">
        <v>6107.050000000002</v>
      </c>
      <c r="H454" s="40">
        <v>6308.7500000000009</v>
      </c>
      <c r="I454" s="40">
        <v>6347.4999999999991</v>
      </c>
      <c r="J454" s="40">
        <v>6409.6</v>
      </c>
      <c r="K454" s="31">
        <v>6285.4</v>
      </c>
      <c r="L454" s="31">
        <v>6184.55</v>
      </c>
      <c r="M454" s="31">
        <v>1.7911699999999999</v>
      </c>
      <c r="N454" s="1"/>
      <c r="O454" s="1"/>
    </row>
    <row r="455" spans="1:15" ht="12.75" customHeight="1">
      <c r="A455" s="31">
        <v>445</v>
      </c>
      <c r="B455" s="31" t="s">
        <v>199</v>
      </c>
      <c r="C455" s="31">
        <v>509.65</v>
      </c>
      <c r="D455" s="40">
        <v>511.26666666666665</v>
      </c>
      <c r="E455" s="40">
        <v>501.88333333333333</v>
      </c>
      <c r="F455" s="40">
        <v>494.11666666666667</v>
      </c>
      <c r="G455" s="40">
        <v>484.73333333333335</v>
      </c>
      <c r="H455" s="40">
        <v>519.0333333333333</v>
      </c>
      <c r="I455" s="40">
        <v>528.41666666666652</v>
      </c>
      <c r="J455" s="40">
        <v>536.18333333333328</v>
      </c>
      <c r="K455" s="31">
        <v>520.65</v>
      </c>
      <c r="L455" s="31">
        <v>503.5</v>
      </c>
      <c r="M455" s="31">
        <v>504.58762000000002</v>
      </c>
      <c r="N455" s="1"/>
      <c r="O455" s="1"/>
    </row>
    <row r="456" spans="1:15" ht="12.75" customHeight="1">
      <c r="A456" s="31">
        <v>446</v>
      </c>
      <c r="B456" s="31" t="s">
        <v>537</v>
      </c>
      <c r="C456" s="31">
        <v>286.14999999999998</v>
      </c>
      <c r="D456" s="40">
        <v>282.91666666666669</v>
      </c>
      <c r="E456" s="40">
        <v>272.93333333333339</v>
      </c>
      <c r="F456" s="40">
        <v>259.7166666666667</v>
      </c>
      <c r="G456" s="40">
        <v>249.73333333333341</v>
      </c>
      <c r="H456" s="40">
        <v>296.13333333333338</v>
      </c>
      <c r="I456" s="40">
        <v>306.11666666666662</v>
      </c>
      <c r="J456" s="40">
        <v>319.33333333333337</v>
      </c>
      <c r="K456" s="31">
        <v>292.89999999999998</v>
      </c>
      <c r="L456" s="31">
        <v>269.7</v>
      </c>
      <c r="M456" s="31">
        <v>138.78050999999999</v>
      </c>
      <c r="N456" s="1"/>
      <c r="O456" s="1"/>
    </row>
    <row r="457" spans="1:15" ht="12.75" customHeight="1">
      <c r="A457" s="31">
        <v>447</v>
      </c>
      <c r="B457" s="31" t="s">
        <v>200</v>
      </c>
      <c r="C457" s="31">
        <v>241.9</v>
      </c>
      <c r="D457" s="40">
        <v>241.5</v>
      </c>
      <c r="E457" s="40">
        <v>235.05</v>
      </c>
      <c r="F457" s="40">
        <v>228.20000000000002</v>
      </c>
      <c r="G457" s="40">
        <v>221.75000000000003</v>
      </c>
      <c r="H457" s="40">
        <v>248.35</v>
      </c>
      <c r="I457" s="40">
        <v>254.79999999999998</v>
      </c>
      <c r="J457" s="40">
        <v>261.64999999999998</v>
      </c>
      <c r="K457" s="31">
        <v>247.95</v>
      </c>
      <c r="L457" s="31">
        <v>234.65</v>
      </c>
      <c r="M457" s="31">
        <v>1038.9462000000001</v>
      </c>
      <c r="N457" s="1"/>
      <c r="O457" s="1"/>
    </row>
    <row r="458" spans="1:15" ht="12.75" customHeight="1">
      <c r="A458" s="31">
        <v>448</v>
      </c>
      <c r="B458" s="31" t="s">
        <v>201</v>
      </c>
      <c r="C458" s="31">
        <v>1335.95</v>
      </c>
      <c r="D458" s="40">
        <v>1341.7</v>
      </c>
      <c r="E458" s="40">
        <v>1323.1000000000001</v>
      </c>
      <c r="F458" s="40">
        <v>1310.25</v>
      </c>
      <c r="G458" s="40">
        <v>1291.6500000000001</v>
      </c>
      <c r="H458" s="40">
        <v>1354.5500000000002</v>
      </c>
      <c r="I458" s="40">
        <v>1373.15</v>
      </c>
      <c r="J458" s="40">
        <v>1386.0000000000002</v>
      </c>
      <c r="K458" s="31">
        <v>1360.3</v>
      </c>
      <c r="L458" s="31">
        <v>1328.85</v>
      </c>
      <c r="M458" s="31">
        <v>47.565159999999999</v>
      </c>
      <c r="N458" s="1"/>
      <c r="O458" s="1"/>
    </row>
    <row r="459" spans="1:15" ht="12.75" customHeight="1">
      <c r="A459" s="31">
        <v>449</v>
      </c>
      <c r="B459" s="31" t="s">
        <v>877</v>
      </c>
      <c r="C459" s="31">
        <v>856.8</v>
      </c>
      <c r="D459" s="40">
        <v>857.6</v>
      </c>
      <c r="E459" s="40">
        <v>850.2</v>
      </c>
      <c r="F459" s="40">
        <v>843.6</v>
      </c>
      <c r="G459" s="40">
        <v>836.2</v>
      </c>
      <c r="H459" s="40">
        <v>864.2</v>
      </c>
      <c r="I459" s="40">
        <v>871.59999999999991</v>
      </c>
      <c r="J459" s="40">
        <v>878.2</v>
      </c>
      <c r="K459" s="31">
        <v>865</v>
      </c>
      <c r="L459" s="31">
        <v>851</v>
      </c>
      <c r="M459" s="31">
        <v>0.25712000000000002</v>
      </c>
      <c r="N459" s="1"/>
      <c r="O459" s="1"/>
    </row>
    <row r="460" spans="1:15" ht="12.75" customHeight="1">
      <c r="A460" s="31">
        <v>450</v>
      </c>
      <c r="B460" s="31" t="s">
        <v>529</v>
      </c>
      <c r="C460" s="31">
        <v>1951</v>
      </c>
      <c r="D460" s="40">
        <v>1959.6833333333334</v>
      </c>
      <c r="E460" s="40">
        <v>1915.3666666666668</v>
      </c>
      <c r="F460" s="40">
        <v>1879.7333333333333</v>
      </c>
      <c r="G460" s="40">
        <v>1835.4166666666667</v>
      </c>
      <c r="H460" s="40">
        <v>1995.3166666666668</v>
      </c>
      <c r="I460" s="40">
        <v>2039.6333333333334</v>
      </c>
      <c r="J460" s="40">
        <v>2075.2666666666669</v>
      </c>
      <c r="K460" s="31">
        <v>2004</v>
      </c>
      <c r="L460" s="31">
        <v>1924.05</v>
      </c>
      <c r="M460" s="31">
        <v>0.64346000000000003</v>
      </c>
      <c r="N460" s="1"/>
      <c r="O460" s="1"/>
    </row>
    <row r="461" spans="1:15" ht="12.75" customHeight="1">
      <c r="A461" s="31">
        <v>451</v>
      </c>
      <c r="B461" s="31" t="s">
        <v>530</v>
      </c>
      <c r="C461" s="31">
        <v>788.65</v>
      </c>
      <c r="D461" s="40">
        <v>787.95000000000016</v>
      </c>
      <c r="E461" s="40">
        <v>776.90000000000032</v>
      </c>
      <c r="F461" s="40">
        <v>765.1500000000002</v>
      </c>
      <c r="G461" s="40">
        <v>754.10000000000036</v>
      </c>
      <c r="H461" s="40">
        <v>799.70000000000027</v>
      </c>
      <c r="I461" s="40">
        <v>810.75000000000023</v>
      </c>
      <c r="J461" s="40">
        <v>822.50000000000023</v>
      </c>
      <c r="K461" s="31">
        <v>799</v>
      </c>
      <c r="L461" s="31">
        <v>776.2</v>
      </c>
      <c r="M461" s="31">
        <v>0.11275</v>
      </c>
      <c r="N461" s="1"/>
      <c r="O461" s="1"/>
    </row>
    <row r="462" spans="1:15" ht="12.75" customHeight="1">
      <c r="A462" s="31">
        <v>452</v>
      </c>
      <c r="B462" s="31" t="s">
        <v>202</v>
      </c>
      <c r="C462" s="31">
        <v>3505.7</v>
      </c>
      <c r="D462" s="40">
        <v>3512.2333333333336</v>
      </c>
      <c r="E462" s="40">
        <v>3489.4666666666672</v>
      </c>
      <c r="F462" s="40">
        <v>3473.2333333333336</v>
      </c>
      <c r="G462" s="40">
        <v>3450.4666666666672</v>
      </c>
      <c r="H462" s="40">
        <v>3528.4666666666672</v>
      </c>
      <c r="I462" s="40">
        <v>3551.2333333333336</v>
      </c>
      <c r="J462" s="40">
        <v>3567.4666666666672</v>
      </c>
      <c r="K462" s="31">
        <v>3535</v>
      </c>
      <c r="L462" s="31">
        <v>3496</v>
      </c>
      <c r="M462" s="31">
        <v>17.826920000000001</v>
      </c>
      <c r="N462" s="1"/>
      <c r="O462" s="1"/>
    </row>
    <row r="463" spans="1:15" ht="12.75" customHeight="1">
      <c r="A463" s="31">
        <v>453</v>
      </c>
      <c r="B463" s="31" t="s">
        <v>538</v>
      </c>
      <c r="C463" s="31">
        <v>4699.95</v>
      </c>
      <c r="D463" s="40">
        <v>4720.833333333333</v>
      </c>
      <c r="E463" s="40">
        <v>4643.1166666666659</v>
      </c>
      <c r="F463" s="40">
        <v>4586.2833333333328</v>
      </c>
      <c r="G463" s="40">
        <v>4508.5666666666657</v>
      </c>
      <c r="H463" s="40">
        <v>4777.6666666666661</v>
      </c>
      <c r="I463" s="40">
        <v>4855.3833333333332</v>
      </c>
      <c r="J463" s="40">
        <v>4912.2166666666662</v>
      </c>
      <c r="K463" s="31">
        <v>4798.55</v>
      </c>
      <c r="L463" s="31">
        <v>4664</v>
      </c>
      <c r="M463" s="31">
        <v>0.12268999999999999</v>
      </c>
      <c r="N463" s="1"/>
      <c r="O463" s="1"/>
    </row>
    <row r="464" spans="1:15" ht="12.75" customHeight="1">
      <c r="A464" s="31">
        <v>454</v>
      </c>
      <c r="B464" s="31" t="s">
        <v>203</v>
      </c>
      <c r="C464" s="31">
        <v>1559.2</v>
      </c>
      <c r="D464" s="40">
        <v>1561.3999999999999</v>
      </c>
      <c r="E464" s="40">
        <v>1550.7999999999997</v>
      </c>
      <c r="F464" s="40">
        <v>1542.3999999999999</v>
      </c>
      <c r="G464" s="40">
        <v>1531.7999999999997</v>
      </c>
      <c r="H464" s="40">
        <v>1569.7999999999997</v>
      </c>
      <c r="I464" s="40">
        <v>1580.3999999999996</v>
      </c>
      <c r="J464" s="40">
        <v>1588.7999999999997</v>
      </c>
      <c r="K464" s="31">
        <v>1572</v>
      </c>
      <c r="L464" s="31">
        <v>1553</v>
      </c>
      <c r="M464" s="31">
        <v>20.613689999999998</v>
      </c>
      <c r="N464" s="1"/>
      <c r="O464" s="1"/>
    </row>
    <row r="465" spans="1:15" ht="12.75" customHeight="1">
      <c r="A465" s="31">
        <v>455</v>
      </c>
      <c r="B465" s="31" t="s">
        <v>540</v>
      </c>
      <c r="C465" s="31">
        <v>1337.75</v>
      </c>
      <c r="D465" s="40">
        <v>1352.5833333333333</v>
      </c>
      <c r="E465" s="40">
        <v>1315.1666666666665</v>
      </c>
      <c r="F465" s="40">
        <v>1292.5833333333333</v>
      </c>
      <c r="G465" s="40">
        <v>1255.1666666666665</v>
      </c>
      <c r="H465" s="40">
        <v>1375.1666666666665</v>
      </c>
      <c r="I465" s="40">
        <v>1412.583333333333</v>
      </c>
      <c r="J465" s="40">
        <v>1435.1666666666665</v>
      </c>
      <c r="K465" s="31">
        <v>1390</v>
      </c>
      <c r="L465" s="31">
        <v>1330</v>
      </c>
      <c r="M465" s="31">
        <v>0.50402999999999998</v>
      </c>
      <c r="N465" s="1"/>
      <c r="O465" s="1"/>
    </row>
    <row r="466" spans="1:15" ht="12.75" customHeight="1">
      <c r="A466" s="31">
        <v>456</v>
      </c>
      <c r="B466" s="31" t="s">
        <v>541</v>
      </c>
      <c r="C466" s="31">
        <v>1140.45</v>
      </c>
      <c r="D466" s="40">
        <v>1148.1833333333334</v>
      </c>
      <c r="E466" s="40">
        <v>1129.4166666666667</v>
      </c>
      <c r="F466" s="40">
        <v>1118.3833333333334</v>
      </c>
      <c r="G466" s="40">
        <v>1099.6166666666668</v>
      </c>
      <c r="H466" s="40">
        <v>1159.2166666666667</v>
      </c>
      <c r="I466" s="40">
        <v>1177.9833333333331</v>
      </c>
      <c r="J466" s="40">
        <v>1189.0166666666667</v>
      </c>
      <c r="K466" s="31">
        <v>1166.95</v>
      </c>
      <c r="L466" s="31">
        <v>1137.1500000000001</v>
      </c>
      <c r="M466" s="31">
        <v>0.33418999999999999</v>
      </c>
      <c r="N466" s="1"/>
      <c r="O466" s="1"/>
    </row>
    <row r="467" spans="1:15" ht="12.75" customHeight="1">
      <c r="A467" s="31">
        <v>457</v>
      </c>
      <c r="B467" s="31" t="s">
        <v>545</v>
      </c>
      <c r="C467" s="31">
        <v>1659.15</v>
      </c>
      <c r="D467" s="40">
        <v>1675.3833333333332</v>
      </c>
      <c r="E467" s="40">
        <v>1634.7666666666664</v>
      </c>
      <c r="F467" s="40">
        <v>1610.3833333333332</v>
      </c>
      <c r="G467" s="40">
        <v>1569.7666666666664</v>
      </c>
      <c r="H467" s="40">
        <v>1699.7666666666664</v>
      </c>
      <c r="I467" s="40">
        <v>1740.3833333333332</v>
      </c>
      <c r="J467" s="40">
        <v>1764.7666666666664</v>
      </c>
      <c r="K467" s="31">
        <v>1716</v>
      </c>
      <c r="L467" s="31">
        <v>1651</v>
      </c>
      <c r="M467" s="31">
        <v>1.34738</v>
      </c>
      <c r="N467" s="1"/>
      <c r="O467" s="1"/>
    </row>
    <row r="468" spans="1:15" ht="12.75" customHeight="1">
      <c r="A468" s="31">
        <v>458</v>
      </c>
      <c r="B468" s="31" t="s">
        <v>542</v>
      </c>
      <c r="C468" s="31">
        <v>1812.55</v>
      </c>
      <c r="D468" s="40">
        <v>1820.3333333333333</v>
      </c>
      <c r="E468" s="40">
        <v>1791.6666666666665</v>
      </c>
      <c r="F468" s="40">
        <v>1770.7833333333333</v>
      </c>
      <c r="G468" s="40">
        <v>1742.1166666666666</v>
      </c>
      <c r="H468" s="40">
        <v>1841.2166666666665</v>
      </c>
      <c r="I468" s="40">
        <v>1869.883333333333</v>
      </c>
      <c r="J468" s="40">
        <v>1890.7666666666664</v>
      </c>
      <c r="K468" s="31">
        <v>1849</v>
      </c>
      <c r="L468" s="31">
        <v>1799.45</v>
      </c>
      <c r="M468" s="31">
        <v>0.12386</v>
      </c>
      <c r="N468" s="1"/>
      <c r="O468" s="1"/>
    </row>
    <row r="469" spans="1:15" ht="12.75" customHeight="1">
      <c r="A469" s="31">
        <v>459</v>
      </c>
      <c r="B469" s="31" t="s">
        <v>204</v>
      </c>
      <c r="C469" s="31">
        <v>2512.1</v>
      </c>
      <c r="D469" s="40">
        <v>2515.6833333333329</v>
      </c>
      <c r="E469" s="40">
        <v>2487.5666666666657</v>
      </c>
      <c r="F469" s="40">
        <v>2463.0333333333328</v>
      </c>
      <c r="G469" s="40">
        <v>2434.9166666666656</v>
      </c>
      <c r="H469" s="40">
        <v>2540.2166666666658</v>
      </c>
      <c r="I469" s="40">
        <v>2568.3333333333335</v>
      </c>
      <c r="J469" s="40">
        <v>2592.8666666666659</v>
      </c>
      <c r="K469" s="31">
        <v>2543.8000000000002</v>
      </c>
      <c r="L469" s="31">
        <v>2491.15</v>
      </c>
      <c r="M469" s="31">
        <v>10.97405</v>
      </c>
      <c r="N469" s="1"/>
      <c r="O469" s="1"/>
    </row>
    <row r="470" spans="1:15" ht="12.75" customHeight="1">
      <c r="A470" s="31">
        <v>460</v>
      </c>
      <c r="B470" s="31" t="s">
        <v>205</v>
      </c>
      <c r="C470" s="31">
        <v>2847.35</v>
      </c>
      <c r="D470" s="40">
        <v>2865.5833333333335</v>
      </c>
      <c r="E470" s="40">
        <v>2816.166666666667</v>
      </c>
      <c r="F470" s="40">
        <v>2784.9833333333336</v>
      </c>
      <c r="G470" s="40">
        <v>2735.5666666666671</v>
      </c>
      <c r="H470" s="40">
        <v>2896.7666666666669</v>
      </c>
      <c r="I470" s="40">
        <v>2946.1833333333338</v>
      </c>
      <c r="J470" s="40">
        <v>2977.3666666666668</v>
      </c>
      <c r="K470" s="31">
        <v>2915</v>
      </c>
      <c r="L470" s="31">
        <v>2834.4</v>
      </c>
      <c r="M470" s="31">
        <v>1.34575</v>
      </c>
      <c r="N470" s="1"/>
      <c r="O470" s="1"/>
    </row>
    <row r="471" spans="1:15" ht="12.75" customHeight="1">
      <c r="A471" s="31">
        <v>461</v>
      </c>
      <c r="B471" s="31" t="s">
        <v>206</v>
      </c>
      <c r="C471" s="31">
        <v>529.79999999999995</v>
      </c>
      <c r="D471" s="40">
        <v>532.05000000000007</v>
      </c>
      <c r="E471" s="40">
        <v>525.10000000000014</v>
      </c>
      <c r="F471" s="40">
        <v>520.40000000000009</v>
      </c>
      <c r="G471" s="40">
        <v>513.45000000000016</v>
      </c>
      <c r="H471" s="40">
        <v>536.75000000000011</v>
      </c>
      <c r="I471" s="40">
        <v>543.70000000000016</v>
      </c>
      <c r="J471" s="40">
        <v>548.40000000000009</v>
      </c>
      <c r="K471" s="31">
        <v>539</v>
      </c>
      <c r="L471" s="31">
        <v>527.35</v>
      </c>
      <c r="M471" s="31">
        <v>8.80823</v>
      </c>
      <c r="N471" s="1"/>
      <c r="O471" s="1"/>
    </row>
    <row r="472" spans="1:15" ht="12.75" customHeight="1">
      <c r="A472" s="31">
        <v>462</v>
      </c>
      <c r="B472" s="31" t="s">
        <v>207</v>
      </c>
      <c r="C472" s="31">
        <v>1127.4000000000001</v>
      </c>
      <c r="D472" s="40">
        <v>1118.1666666666667</v>
      </c>
      <c r="E472" s="40">
        <v>1103.3333333333335</v>
      </c>
      <c r="F472" s="40">
        <v>1079.2666666666667</v>
      </c>
      <c r="G472" s="40">
        <v>1064.4333333333334</v>
      </c>
      <c r="H472" s="40">
        <v>1142.2333333333336</v>
      </c>
      <c r="I472" s="40">
        <v>1157.0666666666671</v>
      </c>
      <c r="J472" s="40">
        <v>1181.1333333333337</v>
      </c>
      <c r="K472" s="31">
        <v>1133</v>
      </c>
      <c r="L472" s="31">
        <v>1094.0999999999999</v>
      </c>
      <c r="M472" s="31">
        <v>10.345090000000001</v>
      </c>
      <c r="N472" s="1"/>
      <c r="O472" s="1"/>
    </row>
    <row r="473" spans="1:15" ht="12.75" customHeight="1">
      <c r="A473" s="31">
        <v>463</v>
      </c>
      <c r="B473" s="31" t="s">
        <v>543</v>
      </c>
      <c r="C473" s="31">
        <v>40.15</v>
      </c>
      <c r="D473" s="40">
        <v>40.25</v>
      </c>
      <c r="E473" s="40">
        <v>39.4</v>
      </c>
      <c r="F473" s="40">
        <v>38.65</v>
      </c>
      <c r="G473" s="40">
        <v>37.799999999999997</v>
      </c>
      <c r="H473" s="40">
        <v>41</v>
      </c>
      <c r="I473" s="40">
        <v>41.849999999999994</v>
      </c>
      <c r="J473" s="40">
        <v>42.6</v>
      </c>
      <c r="K473" s="31">
        <v>41.1</v>
      </c>
      <c r="L473" s="31">
        <v>39.5</v>
      </c>
      <c r="M473" s="31">
        <v>180.06881999999999</v>
      </c>
      <c r="N473" s="1"/>
      <c r="O473" s="1"/>
    </row>
    <row r="474" spans="1:15" ht="12.75" customHeight="1">
      <c r="A474" s="31">
        <v>464</v>
      </c>
      <c r="B474" s="31" t="s">
        <v>544</v>
      </c>
      <c r="C474" s="31">
        <v>210.65</v>
      </c>
      <c r="D474" s="40">
        <v>208.38333333333335</v>
      </c>
      <c r="E474" s="40">
        <v>202.31666666666672</v>
      </c>
      <c r="F474" s="40">
        <v>193.98333333333338</v>
      </c>
      <c r="G474" s="40">
        <v>187.91666666666674</v>
      </c>
      <c r="H474" s="40">
        <v>216.7166666666667</v>
      </c>
      <c r="I474" s="40">
        <v>222.78333333333336</v>
      </c>
      <c r="J474" s="40">
        <v>231.11666666666667</v>
      </c>
      <c r="K474" s="31">
        <v>214.45</v>
      </c>
      <c r="L474" s="31">
        <v>200.05</v>
      </c>
      <c r="M474" s="31">
        <v>15.92135</v>
      </c>
      <c r="N474" s="1"/>
      <c r="O474" s="1"/>
    </row>
    <row r="475" spans="1:15" ht="12.75" customHeight="1">
      <c r="A475" s="31">
        <v>465</v>
      </c>
      <c r="B475" s="31" t="s">
        <v>531</v>
      </c>
      <c r="C475" s="31">
        <v>11271.6</v>
      </c>
      <c r="D475" s="40">
        <v>11296.25</v>
      </c>
      <c r="E475" s="40">
        <v>11156.35</v>
      </c>
      <c r="F475" s="40">
        <v>11041.1</v>
      </c>
      <c r="G475" s="40">
        <v>10901.2</v>
      </c>
      <c r="H475" s="40">
        <v>11411.5</v>
      </c>
      <c r="I475" s="40">
        <v>11551.400000000001</v>
      </c>
      <c r="J475" s="40">
        <v>11666.65</v>
      </c>
      <c r="K475" s="31">
        <v>11436.15</v>
      </c>
      <c r="L475" s="31">
        <v>11181</v>
      </c>
      <c r="M475" s="31">
        <v>0.14768000000000001</v>
      </c>
      <c r="N475" s="1"/>
      <c r="O475" s="1"/>
    </row>
    <row r="476" spans="1:15" ht="12.75" customHeight="1">
      <c r="A476" s="31">
        <v>466</v>
      </c>
      <c r="B476" s="31" t="s">
        <v>878</v>
      </c>
      <c r="C476" s="31">
        <v>70.25</v>
      </c>
      <c r="D476" s="40">
        <v>69.25</v>
      </c>
      <c r="E476" s="40">
        <v>68.25</v>
      </c>
      <c r="F476" s="40">
        <v>66.25</v>
      </c>
      <c r="G476" s="40">
        <v>65.25</v>
      </c>
      <c r="H476" s="40">
        <v>71.25</v>
      </c>
      <c r="I476" s="40">
        <v>72.25</v>
      </c>
      <c r="J476" s="40">
        <v>74.25</v>
      </c>
      <c r="K476" s="31">
        <v>70.25</v>
      </c>
      <c r="L476" s="31">
        <v>67.25</v>
      </c>
      <c r="M476" s="31">
        <v>277.02811000000003</v>
      </c>
      <c r="N476" s="1"/>
      <c r="O476" s="1"/>
    </row>
    <row r="477" spans="1:15" ht="12.75" customHeight="1">
      <c r="A477" s="31">
        <v>467</v>
      </c>
      <c r="B477" s="31" t="s">
        <v>532</v>
      </c>
      <c r="C477" s="31">
        <v>45.95</v>
      </c>
      <c r="D477" s="40">
        <v>46</v>
      </c>
      <c r="E477" s="40">
        <v>45.2</v>
      </c>
      <c r="F477" s="40">
        <v>44.45</v>
      </c>
      <c r="G477" s="40">
        <v>43.650000000000006</v>
      </c>
      <c r="H477" s="40">
        <v>46.75</v>
      </c>
      <c r="I477" s="40">
        <v>47.55</v>
      </c>
      <c r="J477" s="40">
        <v>48.3</v>
      </c>
      <c r="K477" s="31">
        <v>46.8</v>
      </c>
      <c r="L477" s="31">
        <v>45.25</v>
      </c>
      <c r="M477" s="31">
        <v>83.030529999999999</v>
      </c>
      <c r="N477" s="1"/>
      <c r="O477" s="1"/>
    </row>
    <row r="478" spans="1:15" ht="12.75" customHeight="1">
      <c r="A478" s="31">
        <v>468</v>
      </c>
      <c r="B478" s="31" t="s">
        <v>208</v>
      </c>
      <c r="C478" s="31">
        <v>731.45</v>
      </c>
      <c r="D478" s="40">
        <v>757.36666666666679</v>
      </c>
      <c r="E478" s="40">
        <v>700.78333333333353</v>
      </c>
      <c r="F478" s="40">
        <v>670.11666666666679</v>
      </c>
      <c r="G478" s="40">
        <v>613.53333333333353</v>
      </c>
      <c r="H478" s="40">
        <v>788.03333333333353</v>
      </c>
      <c r="I478" s="40">
        <v>844.61666666666679</v>
      </c>
      <c r="J478" s="40">
        <v>875.28333333333353</v>
      </c>
      <c r="K478" s="31">
        <v>813.95</v>
      </c>
      <c r="L478" s="31">
        <v>726.7</v>
      </c>
      <c r="M478" s="31">
        <v>258.44281000000001</v>
      </c>
      <c r="N478" s="1"/>
      <c r="O478" s="1"/>
    </row>
    <row r="479" spans="1:15" ht="12.75" customHeight="1">
      <c r="A479" s="31">
        <v>469</v>
      </c>
      <c r="B479" s="31" t="s">
        <v>209</v>
      </c>
      <c r="C479" s="31">
        <v>1778.6</v>
      </c>
      <c r="D479" s="40">
        <v>1760.2333333333333</v>
      </c>
      <c r="E479" s="40">
        <v>1734.6666666666667</v>
      </c>
      <c r="F479" s="40">
        <v>1690.7333333333333</v>
      </c>
      <c r="G479" s="40">
        <v>1665.1666666666667</v>
      </c>
      <c r="H479" s="40">
        <v>1804.1666666666667</v>
      </c>
      <c r="I479" s="40">
        <v>1829.7333333333333</v>
      </c>
      <c r="J479" s="40">
        <v>1873.6666666666667</v>
      </c>
      <c r="K479" s="31">
        <v>1785.8</v>
      </c>
      <c r="L479" s="31">
        <v>1716.3</v>
      </c>
      <c r="M479" s="31">
        <v>9.99742</v>
      </c>
      <c r="N479" s="1"/>
      <c r="O479" s="1"/>
    </row>
    <row r="480" spans="1:15" ht="12.75" customHeight="1">
      <c r="A480" s="31">
        <v>470</v>
      </c>
      <c r="B480" s="31" t="s">
        <v>546</v>
      </c>
      <c r="C480" s="31">
        <v>14.65</v>
      </c>
      <c r="D480" s="40">
        <v>14.666666666666666</v>
      </c>
      <c r="E480" s="40">
        <v>14.533333333333331</v>
      </c>
      <c r="F480" s="40">
        <v>14.416666666666666</v>
      </c>
      <c r="G480" s="40">
        <v>14.283333333333331</v>
      </c>
      <c r="H480" s="40">
        <v>14.783333333333331</v>
      </c>
      <c r="I480" s="40">
        <v>14.916666666666668</v>
      </c>
      <c r="J480" s="40">
        <v>15.033333333333331</v>
      </c>
      <c r="K480" s="31">
        <v>14.8</v>
      </c>
      <c r="L480" s="31">
        <v>14.55</v>
      </c>
      <c r="M480" s="31">
        <v>52.783009999999997</v>
      </c>
      <c r="N480" s="1"/>
      <c r="O480" s="1"/>
    </row>
    <row r="481" spans="1:15" ht="12.75" customHeight="1">
      <c r="A481" s="31">
        <v>471</v>
      </c>
      <c r="B481" s="31" t="s">
        <v>547</v>
      </c>
      <c r="C481" s="31">
        <v>524.04999999999995</v>
      </c>
      <c r="D481" s="40">
        <v>525.11666666666667</v>
      </c>
      <c r="E481" s="40">
        <v>518.23333333333335</v>
      </c>
      <c r="F481" s="40">
        <v>512.41666666666663</v>
      </c>
      <c r="G481" s="40">
        <v>505.5333333333333</v>
      </c>
      <c r="H481" s="40">
        <v>530.93333333333339</v>
      </c>
      <c r="I481" s="40">
        <v>537.81666666666683</v>
      </c>
      <c r="J481" s="40">
        <v>543.63333333333344</v>
      </c>
      <c r="K481" s="31">
        <v>532</v>
      </c>
      <c r="L481" s="31">
        <v>519.29999999999995</v>
      </c>
      <c r="M481" s="31">
        <v>2.2437</v>
      </c>
      <c r="N481" s="1"/>
      <c r="O481" s="1"/>
    </row>
    <row r="482" spans="1:15" ht="12.75" customHeight="1">
      <c r="A482" s="31">
        <v>472</v>
      </c>
      <c r="B482" s="31" t="s">
        <v>549</v>
      </c>
      <c r="C482" s="31">
        <v>167.75</v>
      </c>
      <c r="D482" s="40">
        <v>167.78333333333333</v>
      </c>
      <c r="E482" s="40">
        <v>164.96666666666667</v>
      </c>
      <c r="F482" s="40">
        <v>162.18333333333334</v>
      </c>
      <c r="G482" s="40">
        <v>159.36666666666667</v>
      </c>
      <c r="H482" s="40">
        <v>170.56666666666666</v>
      </c>
      <c r="I482" s="40">
        <v>173.38333333333333</v>
      </c>
      <c r="J482" s="40">
        <v>176.16666666666666</v>
      </c>
      <c r="K482" s="31">
        <v>170.6</v>
      </c>
      <c r="L482" s="31">
        <v>165</v>
      </c>
      <c r="M482" s="31">
        <v>10.86097</v>
      </c>
      <c r="N482" s="1"/>
      <c r="O482" s="1"/>
    </row>
    <row r="483" spans="1:15" ht="12.75" customHeight="1">
      <c r="A483" s="31">
        <v>473</v>
      </c>
      <c r="B483" s="31" t="s">
        <v>550</v>
      </c>
      <c r="C483" s="31">
        <v>21.1</v>
      </c>
      <c r="D483" s="40">
        <v>20.316666666666666</v>
      </c>
      <c r="E483" s="40">
        <v>19.283333333333331</v>
      </c>
      <c r="F483" s="40">
        <v>17.466666666666665</v>
      </c>
      <c r="G483" s="40">
        <v>16.43333333333333</v>
      </c>
      <c r="H483" s="40">
        <v>22.133333333333333</v>
      </c>
      <c r="I483" s="40">
        <v>23.166666666666671</v>
      </c>
      <c r="J483" s="40">
        <v>24.983333333333334</v>
      </c>
      <c r="K483" s="31">
        <v>21.35</v>
      </c>
      <c r="L483" s="31">
        <v>18.5</v>
      </c>
      <c r="M483" s="31">
        <v>158.60565</v>
      </c>
      <c r="N483" s="1"/>
      <c r="O483" s="1"/>
    </row>
    <row r="484" spans="1:15" ht="12.75" customHeight="1">
      <c r="A484" s="31">
        <v>474</v>
      </c>
      <c r="B484" s="31" t="s">
        <v>210</v>
      </c>
      <c r="C484" s="31">
        <v>8166</v>
      </c>
      <c r="D484" s="40">
        <v>8188.0166666666664</v>
      </c>
      <c r="E484" s="40">
        <v>8120.9833333333336</v>
      </c>
      <c r="F484" s="40">
        <v>8075.9666666666672</v>
      </c>
      <c r="G484" s="40">
        <v>8008.9333333333343</v>
      </c>
      <c r="H484" s="40">
        <v>8233.0333333333328</v>
      </c>
      <c r="I484" s="40">
        <v>8300.0666666666657</v>
      </c>
      <c r="J484" s="40">
        <v>8345.0833333333321</v>
      </c>
      <c r="K484" s="31">
        <v>8255.0499999999993</v>
      </c>
      <c r="L484" s="31">
        <v>8143</v>
      </c>
      <c r="M484" s="31">
        <v>2.5305599999999999</v>
      </c>
      <c r="N484" s="1"/>
      <c r="O484" s="1"/>
    </row>
    <row r="485" spans="1:15" ht="12.75" customHeight="1">
      <c r="A485" s="31">
        <v>475</v>
      </c>
      <c r="B485" s="31" t="s">
        <v>279</v>
      </c>
      <c r="C485" s="31">
        <v>54.05</v>
      </c>
      <c r="D485" s="40">
        <v>53.816666666666663</v>
      </c>
      <c r="E485" s="40">
        <v>52.833333333333329</v>
      </c>
      <c r="F485" s="40">
        <v>51.616666666666667</v>
      </c>
      <c r="G485" s="40">
        <v>50.633333333333333</v>
      </c>
      <c r="H485" s="40">
        <v>55.033333333333324</v>
      </c>
      <c r="I485" s="40">
        <v>56.016666666666659</v>
      </c>
      <c r="J485" s="40">
        <v>57.23333333333332</v>
      </c>
      <c r="K485" s="31">
        <v>54.8</v>
      </c>
      <c r="L485" s="31">
        <v>52.6</v>
      </c>
      <c r="M485" s="31">
        <v>370.16833000000003</v>
      </c>
      <c r="N485" s="1"/>
      <c r="O485" s="1"/>
    </row>
    <row r="486" spans="1:15" ht="12.75" customHeight="1">
      <c r="A486" s="31">
        <v>476</v>
      </c>
      <c r="B486" s="31" t="s">
        <v>211</v>
      </c>
      <c r="C486" s="31">
        <v>746.35</v>
      </c>
      <c r="D486" s="40">
        <v>747.4666666666667</v>
      </c>
      <c r="E486" s="40">
        <v>741.53333333333342</v>
      </c>
      <c r="F486" s="40">
        <v>736.7166666666667</v>
      </c>
      <c r="G486" s="40">
        <v>730.78333333333342</v>
      </c>
      <c r="H486" s="40">
        <v>752.28333333333342</v>
      </c>
      <c r="I486" s="40">
        <v>758.21666666666681</v>
      </c>
      <c r="J486" s="40">
        <v>763.03333333333342</v>
      </c>
      <c r="K486" s="31">
        <v>753.4</v>
      </c>
      <c r="L486" s="31">
        <v>742.65</v>
      </c>
      <c r="M486" s="31">
        <v>16.22626</v>
      </c>
      <c r="N486" s="1"/>
      <c r="O486" s="1"/>
    </row>
    <row r="487" spans="1:15" ht="12.75" customHeight="1">
      <c r="A487" s="31">
        <v>477</v>
      </c>
      <c r="B487" s="31" t="s">
        <v>548</v>
      </c>
      <c r="C487" s="31">
        <v>1156.2</v>
      </c>
      <c r="D487" s="40">
        <v>1156.7666666666667</v>
      </c>
      <c r="E487" s="40">
        <v>1147.6833333333334</v>
      </c>
      <c r="F487" s="40">
        <v>1139.1666666666667</v>
      </c>
      <c r="G487" s="40">
        <v>1130.0833333333335</v>
      </c>
      <c r="H487" s="40">
        <v>1165.2833333333333</v>
      </c>
      <c r="I487" s="40">
        <v>1174.3666666666668</v>
      </c>
      <c r="J487" s="40">
        <v>1182.8833333333332</v>
      </c>
      <c r="K487" s="31">
        <v>1165.8499999999999</v>
      </c>
      <c r="L487" s="31">
        <v>1148.25</v>
      </c>
      <c r="M487" s="31">
        <v>3.54034</v>
      </c>
      <c r="N487" s="1"/>
      <c r="O487" s="1"/>
    </row>
    <row r="488" spans="1:15" ht="12.75" customHeight="1">
      <c r="A488" s="31">
        <v>478</v>
      </c>
      <c r="B488" s="31" t="s">
        <v>553</v>
      </c>
      <c r="C488" s="31">
        <v>569.85</v>
      </c>
      <c r="D488" s="40">
        <v>569.73333333333335</v>
      </c>
      <c r="E488" s="40">
        <v>566.81666666666672</v>
      </c>
      <c r="F488" s="40">
        <v>563.78333333333342</v>
      </c>
      <c r="G488" s="40">
        <v>560.86666666666679</v>
      </c>
      <c r="H488" s="40">
        <v>572.76666666666665</v>
      </c>
      <c r="I488" s="40">
        <v>575.68333333333317</v>
      </c>
      <c r="J488" s="40">
        <v>578.71666666666658</v>
      </c>
      <c r="K488" s="31">
        <v>572.65</v>
      </c>
      <c r="L488" s="31">
        <v>566.70000000000005</v>
      </c>
      <c r="M488" s="31">
        <v>0.92098999999999998</v>
      </c>
      <c r="N488" s="1"/>
      <c r="O488" s="1"/>
    </row>
    <row r="489" spans="1:15" ht="12.75" customHeight="1">
      <c r="A489" s="31">
        <v>479</v>
      </c>
      <c r="B489" s="31" t="s">
        <v>554</v>
      </c>
      <c r="C489" s="31">
        <v>37.9</v>
      </c>
      <c r="D489" s="40">
        <v>37.9</v>
      </c>
      <c r="E489" s="40">
        <v>37.65</v>
      </c>
      <c r="F489" s="40">
        <v>37.4</v>
      </c>
      <c r="G489" s="40">
        <v>37.15</v>
      </c>
      <c r="H489" s="40">
        <v>38.15</v>
      </c>
      <c r="I489" s="40">
        <v>38.4</v>
      </c>
      <c r="J489" s="40">
        <v>38.65</v>
      </c>
      <c r="K489" s="31">
        <v>38.15</v>
      </c>
      <c r="L489" s="31">
        <v>37.65</v>
      </c>
      <c r="M489" s="31">
        <v>25.099419999999999</v>
      </c>
      <c r="N489" s="1"/>
      <c r="O489" s="1"/>
    </row>
    <row r="490" spans="1:15" ht="12.75" customHeight="1">
      <c r="A490" s="31">
        <v>480</v>
      </c>
      <c r="B490" s="31" t="s">
        <v>555</v>
      </c>
      <c r="C490" s="31">
        <v>1307.2</v>
      </c>
      <c r="D490" s="40">
        <v>1308.3499999999999</v>
      </c>
      <c r="E490" s="40">
        <v>1298.6999999999998</v>
      </c>
      <c r="F490" s="40">
        <v>1290.1999999999998</v>
      </c>
      <c r="G490" s="40">
        <v>1280.5499999999997</v>
      </c>
      <c r="H490" s="40">
        <v>1316.85</v>
      </c>
      <c r="I490" s="40">
        <v>1326.5</v>
      </c>
      <c r="J490" s="40">
        <v>1335</v>
      </c>
      <c r="K490" s="31">
        <v>1318</v>
      </c>
      <c r="L490" s="31">
        <v>1299.8499999999999</v>
      </c>
      <c r="M490" s="31">
        <v>0.23385</v>
      </c>
      <c r="N490" s="1"/>
      <c r="O490" s="1"/>
    </row>
    <row r="491" spans="1:15" ht="12.75" customHeight="1">
      <c r="A491" s="31">
        <v>481</v>
      </c>
      <c r="B491" s="31" t="s">
        <v>557</v>
      </c>
      <c r="C491" s="31">
        <v>291.05</v>
      </c>
      <c r="D491" s="40">
        <v>291.18333333333334</v>
      </c>
      <c r="E491" s="40">
        <v>288.76666666666665</v>
      </c>
      <c r="F491" s="40">
        <v>286.48333333333329</v>
      </c>
      <c r="G491" s="40">
        <v>284.06666666666661</v>
      </c>
      <c r="H491" s="40">
        <v>293.4666666666667</v>
      </c>
      <c r="I491" s="40">
        <v>295.88333333333333</v>
      </c>
      <c r="J491" s="40">
        <v>298.16666666666674</v>
      </c>
      <c r="K491" s="31">
        <v>293.60000000000002</v>
      </c>
      <c r="L491" s="31">
        <v>288.89999999999998</v>
      </c>
      <c r="M491" s="31">
        <v>1.4564900000000001</v>
      </c>
      <c r="N491" s="1"/>
      <c r="O491" s="1"/>
    </row>
    <row r="492" spans="1:15" ht="12.75" customHeight="1">
      <c r="A492" s="31">
        <v>482</v>
      </c>
      <c r="B492" s="31" t="s">
        <v>281</v>
      </c>
      <c r="C492" s="31">
        <v>966.1</v>
      </c>
      <c r="D492" s="40">
        <v>976.7166666666667</v>
      </c>
      <c r="E492" s="40">
        <v>942.13333333333344</v>
      </c>
      <c r="F492" s="40">
        <v>918.16666666666674</v>
      </c>
      <c r="G492" s="40">
        <v>883.58333333333348</v>
      </c>
      <c r="H492" s="40">
        <v>1000.6833333333334</v>
      </c>
      <c r="I492" s="40">
        <v>1035.2666666666667</v>
      </c>
      <c r="J492" s="40">
        <v>1059.2333333333333</v>
      </c>
      <c r="K492" s="31">
        <v>1011.3</v>
      </c>
      <c r="L492" s="31">
        <v>952.75</v>
      </c>
      <c r="M492" s="31">
        <v>8.9309100000000008</v>
      </c>
      <c r="N492" s="1"/>
      <c r="O492" s="1"/>
    </row>
    <row r="493" spans="1:15" ht="12.75" customHeight="1">
      <c r="A493" s="31">
        <v>483</v>
      </c>
      <c r="B493" s="31" t="s">
        <v>212</v>
      </c>
      <c r="C493" s="31">
        <v>318.60000000000002</v>
      </c>
      <c r="D493" s="40">
        <v>319.25</v>
      </c>
      <c r="E493" s="40">
        <v>314.55</v>
      </c>
      <c r="F493" s="40">
        <v>310.5</v>
      </c>
      <c r="G493" s="40">
        <v>305.8</v>
      </c>
      <c r="H493" s="40">
        <v>323.3</v>
      </c>
      <c r="I493" s="40">
        <v>328.00000000000006</v>
      </c>
      <c r="J493" s="40">
        <v>332.05</v>
      </c>
      <c r="K493" s="31">
        <v>323.95</v>
      </c>
      <c r="L493" s="31">
        <v>315.2</v>
      </c>
      <c r="M493" s="31">
        <v>198.69811000000001</v>
      </c>
      <c r="N493" s="1"/>
      <c r="O493" s="1"/>
    </row>
    <row r="494" spans="1:15" ht="12.75" customHeight="1">
      <c r="A494" s="31">
        <v>484</v>
      </c>
      <c r="B494" s="31" t="s">
        <v>558</v>
      </c>
      <c r="C494" s="31">
        <v>2811.3</v>
      </c>
      <c r="D494" s="40">
        <v>2815.75</v>
      </c>
      <c r="E494" s="40">
        <v>2779.55</v>
      </c>
      <c r="F494" s="40">
        <v>2747.8</v>
      </c>
      <c r="G494" s="40">
        <v>2711.6000000000004</v>
      </c>
      <c r="H494" s="40">
        <v>2847.5</v>
      </c>
      <c r="I494" s="40">
        <v>2883.7</v>
      </c>
      <c r="J494" s="40">
        <v>2915.45</v>
      </c>
      <c r="K494" s="31">
        <v>2851.95</v>
      </c>
      <c r="L494" s="31">
        <v>2784</v>
      </c>
      <c r="M494" s="31">
        <v>0.74409999999999998</v>
      </c>
      <c r="N494" s="1"/>
      <c r="O494" s="1"/>
    </row>
    <row r="495" spans="1:15" ht="12.75" customHeight="1">
      <c r="A495" s="31">
        <v>485</v>
      </c>
      <c r="B495" s="31" t="s">
        <v>280</v>
      </c>
      <c r="C495" s="31">
        <v>260.25</v>
      </c>
      <c r="D495" s="40">
        <v>259.78333333333336</v>
      </c>
      <c r="E495" s="40">
        <v>257.9666666666667</v>
      </c>
      <c r="F495" s="40">
        <v>255.68333333333334</v>
      </c>
      <c r="G495" s="40">
        <v>253.86666666666667</v>
      </c>
      <c r="H495" s="40">
        <v>262.06666666666672</v>
      </c>
      <c r="I495" s="40">
        <v>263.88333333333344</v>
      </c>
      <c r="J495" s="40">
        <v>266.16666666666674</v>
      </c>
      <c r="K495" s="31">
        <v>261.60000000000002</v>
      </c>
      <c r="L495" s="31">
        <v>257.5</v>
      </c>
      <c r="M495" s="31">
        <v>3.1807599999999998</v>
      </c>
      <c r="N495" s="1"/>
      <c r="O495" s="1"/>
    </row>
    <row r="496" spans="1:15" ht="12.75" customHeight="1">
      <c r="A496" s="31">
        <v>486</v>
      </c>
      <c r="B496" s="31" t="s">
        <v>559</v>
      </c>
      <c r="C496" s="31">
        <v>2014.3</v>
      </c>
      <c r="D496" s="40">
        <v>2016</v>
      </c>
      <c r="E496" s="40">
        <v>1999.8</v>
      </c>
      <c r="F496" s="40">
        <v>1985.3</v>
      </c>
      <c r="G496" s="40">
        <v>1969.1</v>
      </c>
      <c r="H496" s="40">
        <v>2030.5</v>
      </c>
      <c r="I496" s="40">
        <v>2046.6999999999998</v>
      </c>
      <c r="J496" s="40">
        <v>2061.1999999999998</v>
      </c>
      <c r="K496" s="31">
        <v>2032.2</v>
      </c>
      <c r="L496" s="31">
        <v>2001.5</v>
      </c>
      <c r="M496" s="31">
        <v>0.31046000000000001</v>
      </c>
      <c r="N496" s="1"/>
      <c r="O496" s="1"/>
    </row>
    <row r="497" spans="1:15" ht="12.75" customHeight="1">
      <c r="A497" s="31">
        <v>487</v>
      </c>
      <c r="B497" s="31" t="s">
        <v>552</v>
      </c>
      <c r="C497" s="31">
        <v>654.6</v>
      </c>
      <c r="D497" s="40">
        <v>649.5333333333333</v>
      </c>
      <c r="E497" s="40">
        <v>630.21666666666658</v>
      </c>
      <c r="F497" s="40">
        <v>605.83333333333326</v>
      </c>
      <c r="G497" s="40">
        <v>586.51666666666654</v>
      </c>
      <c r="H497" s="40">
        <v>673.91666666666663</v>
      </c>
      <c r="I497" s="40">
        <v>693.23333333333323</v>
      </c>
      <c r="J497" s="40">
        <v>717.61666666666667</v>
      </c>
      <c r="K497" s="31">
        <v>668.85</v>
      </c>
      <c r="L497" s="31">
        <v>625.15</v>
      </c>
      <c r="M497" s="31">
        <v>16.7818</v>
      </c>
      <c r="N497" s="1"/>
      <c r="O497" s="1"/>
    </row>
    <row r="498" spans="1:15" ht="12.75" customHeight="1">
      <c r="A498" s="31">
        <v>488</v>
      </c>
      <c r="B498" s="31" t="s">
        <v>551</v>
      </c>
      <c r="C498" s="31">
        <v>4100.5</v>
      </c>
      <c r="D498" s="40">
        <v>4090.5</v>
      </c>
      <c r="E498" s="40">
        <v>4033</v>
      </c>
      <c r="F498" s="40">
        <v>3965.5</v>
      </c>
      <c r="G498" s="40">
        <v>3908</v>
      </c>
      <c r="H498" s="40">
        <v>4158</v>
      </c>
      <c r="I498" s="40">
        <v>4215.5</v>
      </c>
      <c r="J498" s="40">
        <v>4283</v>
      </c>
      <c r="K498" s="31">
        <v>4148</v>
      </c>
      <c r="L498" s="31">
        <v>4023</v>
      </c>
      <c r="M498" s="31">
        <v>0.38977000000000001</v>
      </c>
      <c r="N498" s="1"/>
      <c r="O498" s="1"/>
    </row>
    <row r="499" spans="1:15" ht="12.75" customHeight="1">
      <c r="A499" s="31">
        <v>489</v>
      </c>
      <c r="B499" s="31" t="s">
        <v>213</v>
      </c>
      <c r="C499" s="31">
        <v>1252.05</v>
      </c>
      <c r="D499" s="40">
        <v>1254.6000000000001</v>
      </c>
      <c r="E499" s="40">
        <v>1239.5000000000002</v>
      </c>
      <c r="F499" s="40">
        <v>1226.95</v>
      </c>
      <c r="G499" s="40">
        <v>1211.8500000000001</v>
      </c>
      <c r="H499" s="40">
        <v>1267.1500000000003</v>
      </c>
      <c r="I499" s="40">
        <v>1282.2500000000002</v>
      </c>
      <c r="J499" s="40">
        <v>1294.8000000000004</v>
      </c>
      <c r="K499" s="31">
        <v>1269.7</v>
      </c>
      <c r="L499" s="31">
        <v>1242.05</v>
      </c>
      <c r="M499" s="31">
        <v>19.895679999999999</v>
      </c>
      <c r="N499" s="1"/>
      <c r="O499" s="1"/>
    </row>
    <row r="500" spans="1:15" ht="12.75" customHeight="1">
      <c r="A500" s="31">
        <v>490</v>
      </c>
      <c r="B500" s="31" t="s">
        <v>556</v>
      </c>
      <c r="C500" s="31">
        <v>2082.75</v>
      </c>
      <c r="D500" s="40">
        <v>2099.9</v>
      </c>
      <c r="E500" s="40">
        <v>2049.8000000000002</v>
      </c>
      <c r="F500" s="40">
        <v>2016.85</v>
      </c>
      <c r="G500" s="40">
        <v>1966.75</v>
      </c>
      <c r="H500" s="40">
        <v>2132.8500000000004</v>
      </c>
      <c r="I500" s="40">
        <v>2182.9499999999998</v>
      </c>
      <c r="J500" s="40">
        <v>2215.9000000000005</v>
      </c>
      <c r="K500" s="31">
        <v>2150</v>
      </c>
      <c r="L500" s="31">
        <v>2066.9499999999998</v>
      </c>
      <c r="M500" s="31">
        <v>1.76949</v>
      </c>
      <c r="N500" s="1"/>
      <c r="O500" s="1"/>
    </row>
    <row r="501" spans="1:15" ht="12.75" customHeight="1">
      <c r="A501" s="31">
        <v>491</v>
      </c>
      <c r="B501" s="31" t="s">
        <v>560</v>
      </c>
      <c r="C501" s="31">
        <v>7957.15</v>
      </c>
      <c r="D501" s="40">
        <v>7858.1166666666659</v>
      </c>
      <c r="E501" s="40">
        <v>7686.2333333333318</v>
      </c>
      <c r="F501" s="40">
        <v>7415.3166666666657</v>
      </c>
      <c r="G501" s="40">
        <v>7243.4333333333316</v>
      </c>
      <c r="H501" s="40">
        <v>8129.0333333333319</v>
      </c>
      <c r="I501" s="40">
        <v>8300.9166666666642</v>
      </c>
      <c r="J501" s="40">
        <v>8571.8333333333321</v>
      </c>
      <c r="K501" s="31">
        <v>8030</v>
      </c>
      <c r="L501" s="31">
        <v>7587.2</v>
      </c>
      <c r="M501" s="31">
        <v>8.4190000000000001E-2</v>
      </c>
      <c r="N501" s="1"/>
      <c r="O501" s="1"/>
    </row>
    <row r="502" spans="1:15" ht="12.75" customHeight="1">
      <c r="A502" s="31">
        <v>492</v>
      </c>
      <c r="B502" s="31" t="s">
        <v>561</v>
      </c>
      <c r="C502" s="31">
        <v>132.65</v>
      </c>
      <c r="D502" s="40">
        <v>131.56666666666669</v>
      </c>
      <c r="E502" s="40">
        <v>129.73333333333338</v>
      </c>
      <c r="F502" s="40">
        <v>126.81666666666669</v>
      </c>
      <c r="G502" s="40">
        <v>124.98333333333338</v>
      </c>
      <c r="H502" s="40">
        <v>134.48333333333338</v>
      </c>
      <c r="I502" s="40">
        <v>136.31666666666669</v>
      </c>
      <c r="J502" s="40">
        <v>139.23333333333338</v>
      </c>
      <c r="K502" s="31">
        <v>133.4</v>
      </c>
      <c r="L502" s="31">
        <v>128.65</v>
      </c>
      <c r="M502" s="31">
        <v>10.207380000000001</v>
      </c>
      <c r="N502" s="1"/>
      <c r="O502" s="1"/>
    </row>
    <row r="503" spans="1:15" ht="12.75" customHeight="1">
      <c r="A503" s="31">
        <v>493</v>
      </c>
      <c r="B503" s="31" t="s">
        <v>562</v>
      </c>
      <c r="C503" s="31">
        <v>140.55000000000001</v>
      </c>
      <c r="D503" s="40">
        <v>141.51666666666668</v>
      </c>
      <c r="E503" s="40">
        <v>139.08333333333337</v>
      </c>
      <c r="F503" s="40">
        <v>137.6166666666667</v>
      </c>
      <c r="G503" s="40">
        <v>135.18333333333339</v>
      </c>
      <c r="H503" s="40">
        <v>142.98333333333335</v>
      </c>
      <c r="I503" s="40">
        <v>145.41666666666669</v>
      </c>
      <c r="J503" s="40">
        <v>146.88333333333333</v>
      </c>
      <c r="K503" s="31">
        <v>143.94999999999999</v>
      </c>
      <c r="L503" s="31">
        <v>140.05000000000001</v>
      </c>
      <c r="M503" s="31">
        <v>12.156000000000001</v>
      </c>
      <c r="N503" s="1"/>
      <c r="O503" s="1"/>
    </row>
    <row r="504" spans="1:15" ht="12.75" customHeight="1">
      <c r="A504" s="31">
        <v>494</v>
      </c>
      <c r="B504" s="31" t="s">
        <v>563</v>
      </c>
      <c r="C504" s="31">
        <v>588.9</v>
      </c>
      <c r="D504" s="40">
        <v>588.98333333333335</v>
      </c>
      <c r="E504" s="40">
        <v>582.9666666666667</v>
      </c>
      <c r="F504" s="40">
        <v>577.0333333333333</v>
      </c>
      <c r="G504" s="40">
        <v>571.01666666666665</v>
      </c>
      <c r="H504" s="40">
        <v>594.91666666666674</v>
      </c>
      <c r="I504" s="40">
        <v>600.93333333333339</v>
      </c>
      <c r="J504" s="40">
        <v>606.86666666666679</v>
      </c>
      <c r="K504" s="31">
        <v>595</v>
      </c>
      <c r="L504" s="31">
        <v>583.04999999999995</v>
      </c>
      <c r="M504" s="31">
        <v>1.0363899999999999</v>
      </c>
      <c r="N504" s="1"/>
      <c r="O504" s="1"/>
    </row>
    <row r="505" spans="1:15" ht="12.75" customHeight="1">
      <c r="A505" s="31">
        <v>495</v>
      </c>
      <c r="B505" s="31" t="s">
        <v>282</v>
      </c>
      <c r="C505" s="31">
        <v>2299.35</v>
      </c>
      <c r="D505" s="40">
        <v>2289.7833333333333</v>
      </c>
      <c r="E505" s="40">
        <v>2254.5666666666666</v>
      </c>
      <c r="F505" s="40">
        <v>2209.7833333333333</v>
      </c>
      <c r="G505" s="40">
        <v>2174.5666666666666</v>
      </c>
      <c r="H505" s="40">
        <v>2334.5666666666666</v>
      </c>
      <c r="I505" s="40">
        <v>2369.7833333333328</v>
      </c>
      <c r="J505" s="40">
        <v>2414.5666666666666</v>
      </c>
      <c r="K505" s="31">
        <v>2325</v>
      </c>
      <c r="L505" s="31">
        <v>2245</v>
      </c>
      <c r="M505" s="31">
        <v>2.0446499999999999</v>
      </c>
      <c r="N505" s="1"/>
      <c r="O505" s="1"/>
    </row>
    <row r="506" spans="1:15" ht="12.75" customHeight="1">
      <c r="A506" s="31">
        <v>496</v>
      </c>
      <c r="B506" s="374" t="s">
        <v>214</v>
      </c>
      <c r="C506" s="374">
        <v>658.45</v>
      </c>
      <c r="D506" s="375">
        <v>660.4666666666667</v>
      </c>
      <c r="E506" s="375">
        <v>654.68333333333339</v>
      </c>
      <c r="F506" s="375">
        <v>650.91666666666674</v>
      </c>
      <c r="G506" s="375">
        <v>645.13333333333344</v>
      </c>
      <c r="H506" s="375">
        <v>664.23333333333335</v>
      </c>
      <c r="I506" s="375">
        <v>670.01666666666665</v>
      </c>
      <c r="J506" s="375">
        <v>673.7833333333333</v>
      </c>
      <c r="K506" s="374">
        <v>666.25</v>
      </c>
      <c r="L506" s="374">
        <v>656.7</v>
      </c>
      <c r="M506" s="374">
        <v>41.420650000000002</v>
      </c>
      <c r="N506" s="1"/>
      <c r="O506" s="1"/>
    </row>
    <row r="507" spans="1:15" ht="12.75" customHeight="1">
      <c r="A507" s="33">
        <v>497</v>
      </c>
      <c r="B507" s="376" t="s">
        <v>564</v>
      </c>
      <c r="C507" s="362">
        <v>468.1</v>
      </c>
      <c r="D507" s="377">
        <v>466.91666666666669</v>
      </c>
      <c r="E507" s="377">
        <v>454.18333333333339</v>
      </c>
      <c r="F507" s="377">
        <v>440.26666666666671</v>
      </c>
      <c r="G507" s="377">
        <v>427.53333333333342</v>
      </c>
      <c r="H507" s="377">
        <v>480.83333333333337</v>
      </c>
      <c r="I507" s="377">
        <v>493.56666666666661</v>
      </c>
      <c r="J507" s="377">
        <v>507.48333333333335</v>
      </c>
      <c r="K507" s="362">
        <v>479.65</v>
      </c>
      <c r="L507" s="362">
        <v>453</v>
      </c>
      <c r="M507" s="362">
        <v>11.742419999999999</v>
      </c>
      <c r="N507" s="1"/>
      <c r="O507" s="1"/>
    </row>
    <row r="508" spans="1:15" ht="12.75" customHeight="1">
      <c r="A508" s="33">
        <v>498</v>
      </c>
      <c r="B508" s="376" t="s">
        <v>283</v>
      </c>
      <c r="C508" s="362">
        <v>13.1</v>
      </c>
      <c r="D508" s="377">
        <v>13.133333333333335</v>
      </c>
      <c r="E508" s="377">
        <v>13.016666666666669</v>
      </c>
      <c r="F508" s="377">
        <v>12.933333333333335</v>
      </c>
      <c r="G508" s="377">
        <v>12.81666666666667</v>
      </c>
      <c r="H508" s="377">
        <v>13.216666666666669</v>
      </c>
      <c r="I508" s="377">
        <v>13.333333333333332</v>
      </c>
      <c r="J508" s="377">
        <v>13.416666666666668</v>
      </c>
      <c r="K508" s="362">
        <v>13.25</v>
      </c>
      <c r="L508" s="362">
        <v>13.05</v>
      </c>
      <c r="M508" s="362">
        <v>407.19000999999997</v>
      </c>
      <c r="N508" s="1"/>
      <c r="O508" s="1"/>
    </row>
    <row r="509" spans="1:15" ht="12.75" customHeight="1">
      <c r="A509" s="33">
        <v>499</v>
      </c>
      <c r="B509" s="376" t="s">
        <v>215</v>
      </c>
      <c r="C509" s="362">
        <v>324.60000000000002</v>
      </c>
      <c r="D509" s="377">
        <v>321.66666666666669</v>
      </c>
      <c r="E509" s="377">
        <v>315.48333333333335</v>
      </c>
      <c r="F509" s="377">
        <v>306.36666666666667</v>
      </c>
      <c r="G509" s="377">
        <v>300.18333333333334</v>
      </c>
      <c r="H509" s="377">
        <v>330.78333333333336</v>
      </c>
      <c r="I509" s="377">
        <v>336.96666666666664</v>
      </c>
      <c r="J509" s="377">
        <v>346.08333333333337</v>
      </c>
      <c r="K509" s="362">
        <v>327.85</v>
      </c>
      <c r="L509" s="362">
        <v>312.55</v>
      </c>
      <c r="M509" s="362">
        <v>171.83572000000001</v>
      </c>
      <c r="N509" s="1"/>
      <c r="O509" s="1"/>
    </row>
    <row r="510" spans="1:15" ht="12.75" customHeight="1">
      <c r="A510" s="33">
        <v>500</v>
      </c>
      <c r="B510" s="361" t="s">
        <v>565</v>
      </c>
      <c r="C510" s="362">
        <v>464.3</v>
      </c>
      <c r="D510" s="377">
        <v>463.31666666666666</v>
      </c>
      <c r="E510" s="377">
        <v>457.48333333333335</v>
      </c>
      <c r="F510" s="377">
        <v>450.66666666666669</v>
      </c>
      <c r="G510" s="377">
        <v>444.83333333333337</v>
      </c>
      <c r="H510" s="377">
        <v>470.13333333333333</v>
      </c>
      <c r="I510" s="377">
        <v>475.9666666666667</v>
      </c>
      <c r="J510" s="377">
        <v>482.7833333333333</v>
      </c>
      <c r="K510" s="362">
        <v>469.15</v>
      </c>
      <c r="L510" s="362">
        <v>456.5</v>
      </c>
      <c r="M510" s="362">
        <v>3.3285900000000002</v>
      </c>
      <c r="N510" s="1"/>
      <c r="O510" s="1"/>
    </row>
    <row r="511" spans="1:15" ht="12.75" customHeight="1">
      <c r="A511" s="361">
        <v>501</v>
      </c>
      <c r="B511" s="362" t="s">
        <v>566</v>
      </c>
      <c r="C511" s="377">
        <v>2062.3000000000002</v>
      </c>
      <c r="D511" s="377">
        <v>2067.1</v>
      </c>
      <c r="E511" s="377">
        <v>2035.1999999999998</v>
      </c>
      <c r="F511" s="377">
        <v>2008.1</v>
      </c>
      <c r="G511" s="377">
        <v>1976.1999999999998</v>
      </c>
      <c r="H511" s="377">
        <v>2094.1999999999998</v>
      </c>
      <c r="I511" s="377">
        <v>2126.1000000000004</v>
      </c>
      <c r="J511" s="362">
        <v>2153.1999999999998</v>
      </c>
      <c r="K511" s="362">
        <v>2099</v>
      </c>
      <c r="L511" s="362">
        <v>2040</v>
      </c>
      <c r="M511" s="361">
        <v>0.27193000000000001</v>
      </c>
      <c r="N511" s="1"/>
      <c r="O511" s="1"/>
    </row>
    <row r="512" spans="1:15" ht="12.75" customHeight="1">
      <c r="J512" s="1"/>
      <c r="K512" s="1"/>
      <c r="L512" s="1"/>
      <c r="M512" s="1"/>
      <c r="N512" s="1"/>
      <c r="O512" s="1"/>
    </row>
    <row r="513" spans="1:15" ht="12.75" customHeight="1">
      <c r="J513" s="1"/>
      <c r="K513" s="1"/>
      <c r="L513" s="1"/>
      <c r="M513" s="1"/>
      <c r="N513" s="1"/>
      <c r="O513" s="1"/>
    </row>
    <row r="514" spans="1:15" ht="12.75" customHeight="1">
      <c r="J514" s="1"/>
      <c r="K514" s="1"/>
      <c r="L514" s="1"/>
      <c r="M514" s="1"/>
      <c r="N514" s="1"/>
      <c r="O514" s="1"/>
    </row>
    <row r="515" spans="1:15" ht="12.75" customHeight="1">
      <c r="J515" s="1"/>
      <c r="K515" s="1"/>
      <c r="L515" s="1"/>
      <c r="M515" s="1"/>
      <c r="N515" s="1"/>
      <c r="O515" s="1"/>
    </row>
    <row r="516" spans="1:15" ht="12.75" customHeight="1">
      <c r="A516" s="66" t="s">
        <v>568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9" t="s">
        <v>216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9" t="s">
        <v>217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9" t="s">
        <v>218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219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220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70" t="s">
        <v>222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0" t="s">
        <v>223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70" t="s">
        <v>224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0" t="s">
        <v>225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0" t="s">
        <v>226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0" t="s">
        <v>227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0" t="s">
        <v>228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0" t="s">
        <v>229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0" t="s">
        <v>230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4" t="s">
        <v>288</v>
      </c>
      <c r="B1" s="75"/>
      <c r="C1" s="76"/>
      <c r="D1" s="77"/>
      <c r="E1" s="75"/>
      <c r="F1" s="75"/>
      <c r="G1" s="75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</row>
    <row r="2" spans="1:35" ht="12.75" customHeight="1">
      <c r="A2" s="79"/>
      <c r="B2" s="80"/>
      <c r="C2" s="81"/>
      <c r="D2" s="82"/>
      <c r="E2" s="80"/>
      <c r="F2" s="80"/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2.75" customHeight="1">
      <c r="A3" s="79"/>
      <c r="B3" s="80"/>
      <c r="C3" s="81"/>
      <c r="D3" s="82"/>
      <c r="E3" s="80"/>
      <c r="F3" s="80"/>
      <c r="G3" s="80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</row>
    <row r="4" spans="1:35" ht="12.75" customHeight="1">
      <c r="A4" s="79"/>
      <c r="B4" s="80"/>
      <c r="C4" s="81"/>
      <c r="D4" s="82"/>
      <c r="E4" s="80"/>
      <c r="F4" s="80"/>
      <c r="G4" s="80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</row>
    <row r="5" spans="1:35" ht="6" customHeight="1">
      <c r="A5" s="509"/>
      <c r="B5" s="510"/>
      <c r="C5" s="509"/>
      <c r="D5" s="510"/>
      <c r="E5" s="75"/>
      <c r="F5" s="75"/>
      <c r="G5" s="75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</row>
    <row r="6" spans="1:35" ht="26.25" customHeight="1">
      <c r="A6" s="78"/>
      <c r="B6" s="83"/>
      <c r="C6" s="71"/>
      <c r="D6" s="71"/>
      <c r="E6" s="23" t="s">
        <v>287</v>
      </c>
      <c r="F6" s="75"/>
      <c r="G6" s="75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</row>
    <row r="7" spans="1:35" ht="16.5" customHeight="1">
      <c r="A7" s="84" t="s">
        <v>569</v>
      </c>
      <c r="B7" s="511" t="s">
        <v>570</v>
      </c>
      <c r="C7" s="510"/>
      <c r="D7" s="7">
        <f>Main!B10</f>
        <v>44510</v>
      </c>
      <c r="E7" s="85"/>
      <c r="F7" s="75"/>
      <c r="G7" s="86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</row>
    <row r="8" spans="1:35" ht="12.75" customHeight="1">
      <c r="A8" s="74"/>
      <c r="B8" s="75"/>
      <c r="C8" s="76"/>
      <c r="D8" s="77"/>
      <c r="E8" s="85"/>
      <c r="F8" s="85"/>
      <c r="G8" s="85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</row>
    <row r="9" spans="1:35" ht="15.75" customHeight="1">
      <c r="A9" s="87" t="s">
        <v>571</v>
      </c>
      <c r="B9" s="88" t="s">
        <v>572</v>
      </c>
      <c r="C9" s="88" t="s">
        <v>573</v>
      </c>
      <c r="D9" s="88" t="s">
        <v>574</v>
      </c>
      <c r="E9" s="88" t="s">
        <v>575</v>
      </c>
      <c r="F9" s="88" t="s">
        <v>576</v>
      </c>
      <c r="G9" s="88" t="s">
        <v>577</v>
      </c>
      <c r="H9" s="88" t="s">
        <v>578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</row>
    <row r="10" spans="1:35" ht="12.75" customHeight="1">
      <c r="A10" s="89">
        <v>44509</v>
      </c>
      <c r="B10" s="32">
        <v>514113</v>
      </c>
      <c r="C10" s="31" t="s">
        <v>976</v>
      </c>
      <c r="D10" s="31" t="s">
        <v>941</v>
      </c>
      <c r="E10" s="31" t="s">
        <v>579</v>
      </c>
      <c r="F10" s="90">
        <v>60000</v>
      </c>
      <c r="G10" s="32">
        <v>23.56</v>
      </c>
      <c r="H10" s="32" t="s">
        <v>314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</row>
    <row r="11" spans="1:35" ht="12.75" customHeight="1">
      <c r="A11" s="89">
        <v>44509</v>
      </c>
      <c r="B11" s="32">
        <v>514113</v>
      </c>
      <c r="C11" s="31" t="s">
        <v>976</v>
      </c>
      <c r="D11" s="31" t="s">
        <v>941</v>
      </c>
      <c r="E11" s="31" t="s">
        <v>580</v>
      </c>
      <c r="F11" s="90">
        <v>8221</v>
      </c>
      <c r="G11" s="32">
        <v>23.4</v>
      </c>
      <c r="H11" s="32" t="s">
        <v>314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</row>
    <row r="12" spans="1:35" ht="12.75" customHeight="1">
      <c r="A12" s="89">
        <v>44509</v>
      </c>
      <c r="B12" s="32">
        <v>531991</v>
      </c>
      <c r="C12" s="31" t="s">
        <v>930</v>
      </c>
      <c r="D12" s="31" t="s">
        <v>977</v>
      </c>
      <c r="E12" s="31" t="s">
        <v>579</v>
      </c>
      <c r="F12" s="90">
        <v>1100000</v>
      </c>
      <c r="G12" s="32">
        <v>0.43</v>
      </c>
      <c r="H12" s="32" t="s">
        <v>314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</row>
    <row r="13" spans="1:35" ht="12.75" customHeight="1">
      <c r="A13" s="89">
        <v>44509</v>
      </c>
      <c r="B13" s="32">
        <v>531991</v>
      </c>
      <c r="C13" s="31" t="s">
        <v>930</v>
      </c>
      <c r="D13" s="31" t="s">
        <v>931</v>
      </c>
      <c r="E13" s="31" t="s">
        <v>579</v>
      </c>
      <c r="F13" s="90">
        <v>1172000</v>
      </c>
      <c r="G13" s="32">
        <v>0.42</v>
      </c>
      <c r="H13" s="32" t="s">
        <v>314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</row>
    <row r="14" spans="1:35" ht="12.75" customHeight="1">
      <c r="A14" s="89">
        <v>44509</v>
      </c>
      <c r="B14" s="32">
        <v>530245</v>
      </c>
      <c r="C14" s="31" t="s">
        <v>978</v>
      </c>
      <c r="D14" s="31" t="s">
        <v>979</v>
      </c>
      <c r="E14" s="31" t="s">
        <v>580</v>
      </c>
      <c r="F14" s="90">
        <v>375000</v>
      </c>
      <c r="G14" s="32">
        <v>45</v>
      </c>
      <c r="H14" s="32" t="s">
        <v>314</v>
      </c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</row>
    <row r="15" spans="1:35" ht="12.75" customHeight="1">
      <c r="A15" s="89">
        <v>44509</v>
      </c>
      <c r="B15" s="32">
        <v>530245</v>
      </c>
      <c r="C15" s="31" t="s">
        <v>978</v>
      </c>
      <c r="D15" s="31" t="s">
        <v>919</v>
      </c>
      <c r="E15" s="31" t="s">
        <v>579</v>
      </c>
      <c r="F15" s="90">
        <v>375000</v>
      </c>
      <c r="G15" s="32">
        <v>45</v>
      </c>
      <c r="H15" s="32" t="s">
        <v>314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</row>
    <row r="16" spans="1:35" ht="12.75" customHeight="1">
      <c r="A16" s="89">
        <v>44509</v>
      </c>
      <c r="B16" s="32">
        <v>542727</v>
      </c>
      <c r="C16" s="31" t="s">
        <v>932</v>
      </c>
      <c r="D16" s="31" t="s">
        <v>933</v>
      </c>
      <c r="E16" s="31" t="s">
        <v>580</v>
      </c>
      <c r="F16" s="90">
        <v>20000</v>
      </c>
      <c r="G16" s="32">
        <v>30</v>
      </c>
      <c r="H16" s="32" t="s">
        <v>314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</row>
    <row r="17" spans="1:35" ht="12.75" customHeight="1">
      <c r="A17" s="89">
        <v>44509</v>
      </c>
      <c r="B17" s="32">
        <v>539770</v>
      </c>
      <c r="C17" s="31" t="s">
        <v>980</v>
      </c>
      <c r="D17" s="31" t="s">
        <v>981</v>
      </c>
      <c r="E17" s="31" t="s">
        <v>580</v>
      </c>
      <c r="F17" s="90">
        <v>23073</v>
      </c>
      <c r="G17" s="32">
        <v>3.99</v>
      </c>
      <c r="H17" s="32" t="s">
        <v>314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</row>
    <row r="18" spans="1:35" ht="12.75" customHeight="1">
      <c r="A18" s="89">
        <v>44509</v>
      </c>
      <c r="B18" s="32">
        <v>532751</v>
      </c>
      <c r="C18" s="31" t="s">
        <v>982</v>
      </c>
      <c r="D18" s="31" t="s">
        <v>983</v>
      </c>
      <c r="E18" s="31" t="s">
        <v>579</v>
      </c>
      <c r="F18" s="90">
        <v>304629</v>
      </c>
      <c r="G18" s="32">
        <v>2.7</v>
      </c>
      <c r="H18" s="32" t="s">
        <v>314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</row>
    <row r="19" spans="1:35" ht="12.75" customHeight="1">
      <c r="A19" s="89">
        <v>44509</v>
      </c>
      <c r="B19" s="32">
        <v>532751</v>
      </c>
      <c r="C19" s="31" t="s">
        <v>982</v>
      </c>
      <c r="D19" s="31" t="s">
        <v>984</v>
      </c>
      <c r="E19" s="31" t="s">
        <v>580</v>
      </c>
      <c r="F19" s="90">
        <v>304629</v>
      </c>
      <c r="G19" s="32">
        <v>2.7</v>
      </c>
      <c r="H19" s="32" t="s">
        <v>314</v>
      </c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</row>
    <row r="20" spans="1:35" ht="12.75" customHeight="1">
      <c r="A20" s="89">
        <v>44509</v>
      </c>
      <c r="B20" s="32">
        <v>543252</v>
      </c>
      <c r="C20" s="31" t="s">
        <v>985</v>
      </c>
      <c r="D20" s="31" t="s">
        <v>941</v>
      </c>
      <c r="E20" s="31" t="s">
        <v>579</v>
      </c>
      <c r="F20" s="90">
        <v>278750</v>
      </c>
      <c r="G20" s="32">
        <v>1879.92</v>
      </c>
      <c r="H20" s="32" t="s">
        <v>314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</row>
    <row r="21" spans="1:35" ht="12.75" customHeight="1">
      <c r="A21" s="89">
        <v>44509</v>
      </c>
      <c r="B21" s="32">
        <v>543252</v>
      </c>
      <c r="C21" s="31" t="s">
        <v>985</v>
      </c>
      <c r="D21" s="31" t="s">
        <v>941</v>
      </c>
      <c r="E21" s="31" t="s">
        <v>580</v>
      </c>
      <c r="F21" s="90">
        <v>190091</v>
      </c>
      <c r="G21" s="32">
        <v>1875.83</v>
      </c>
      <c r="H21" s="32" t="s">
        <v>314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</row>
    <row r="22" spans="1:35" ht="12.75" customHeight="1">
      <c r="A22" s="89">
        <v>44509</v>
      </c>
      <c r="B22" s="32">
        <v>543252</v>
      </c>
      <c r="C22" s="31" t="s">
        <v>985</v>
      </c>
      <c r="D22" s="31" t="s">
        <v>986</v>
      </c>
      <c r="E22" s="31" t="s">
        <v>579</v>
      </c>
      <c r="F22" s="90">
        <v>83451</v>
      </c>
      <c r="G22" s="32">
        <v>1879.3</v>
      </c>
      <c r="H22" s="32" t="s">
        <v>314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</row>
    <row r="23" spans="1:35" ht="12.75" customHeight="1">
      <c r="A23" s="89">
        <v>44509</v>
      </c>
      <c r="B23" s="32">
        <v>543252</v>
      </c>
      <c r="C23" s="31" t="s">
        <v>985</v>
      </c>
      <c r="D23" s="31" t="s">
        <v>987</v>
      </c>
      <c r="E23" s="31" t="s">
        <v>579</v>
      </c>
      <c r="F23" s="90">
        <v>147036</v>
      </c>
      <c r="G23" s="32">
        <v>1877.96</v>
      </c>
      <c r="H23" s="32" t="s">
        <v>314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</row>
    <row r="24" spans="1:35" ht="12.75" customHeight="1">
      <c r="A24" s="89">
        <v>44509</v>
      </c>
      <c r="B24" s="32">
        <v>543252</v>
      </c>
      <c r="C24" s="31" t="s">
        <v>985</v>
      </c>
      <c r="D24" s="31" t="s">
        <v>988</v>
      </c>
      <c r="E24" s="31" t="s">
        <v>579</v>
      </c>
      <c r="F24" s="90">
        <v>509743</v>
      </c>
      <c r="G24" s="32">
        <v>1876.89</v>
      </c>
      <c r="H24" s="32" t="s">
        <v>314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</row>
    <row r="25" spans="1:35" ht="12.75" customHeight="1">
      <c r="A25" s="89">
        <v>44509</v>
      </c>
      <c r="B25" s="32">
        <v>543252</v>
      </c>
      <c r="C25" s="31" t="s">
        <v>985</v>
      </c>
      <c r="D25" s="31" t="s">
        <v>986</v>
      </c>
      <c r="E25" s="31" t="s">
        <v>580</v>
      </c>
      <c r="F25" s="90">
        <v>83451</v>
      </c>
      <c r="G25" s="32">
        <v>1878.51</v>
      </c>
      <c r="H25" s="32" t="s">
        <v>314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</row>
    <row r="26" spans="1:35" ht="12.75" customHeight="1">
      <c r="A26" s="89">
        <v>44509</v>
      </c>
      <c r="B26" s="32">
        <v>543252</v>
      </c>
      <c r="C26" s="31" t="s">
        <v>985</v>
      </c>
      <c r="D26" s="31" t="s">
        <v>987</v>
      </c>
      <c r="E26" s="31" t="s">
        <v>580</v>
      </c>
      <c r="F26" s="90">
        <v>146601</v>
      </c>
      <c r="G26" s="32">
        <v>1876.52</v>
      </c>
      <c r="H26" s="32" t="s">
        <v>314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</row>
    <row r="27" spans="1:35" ht="12.75" customHeight="1">
      <c r="A27" s="89">
        <v>44509</v>
      </c>
      <c r="B27" s="32">
        <v>543252</v>
      </c>
      <c r="C27" s="31" t="s">
        <v>985</v>
      </c>
      <c r="D27" s="31" t="s">
        <v>988</v>
      </c>
      <c r="E27" s="31" t="s">
        <v>580</v>
      </c>
      <c r="F27" s="90">
        <v>464271</v>
      </c>
      <c r="G27" s="32">
        <v>1877.74</v>
      </c>
      <c r="H27" s="32" t="s">
        <v>314</v>
      </c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</row>
    <row r="28" spans="1:35" ht="12.75" customHeight="1">
      <c r="A28" s="89">
        <v>44509</v>
      </c>
      <c r="B28" s="32">
        <v>543252</v>
      </c>
      <c r="C28" s="31" t="s">
        <v>985</v>
      </c>
      <c r="D28" s="31" t="s">
        <v>989</v>
      </c>
      <c r="E28" s="31" t="s">
        <v>580</v>
      </c>
      <c r="F28" s="90">
        <v>175000</v>
      </c>
      <c r="G28" s="32">
        <v>1883.22</v>
      </c>
      <c r="H28" s="32" t="s">
        <v>314</v>
      </c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</row>
    <row r="29" spans="1:35" ht="12.75" customHeight="1">
      <c r="A29" s="89">
        <v>44509</v>
      </c>
      <c r="B29" s="32">
        <v>543252</v>
      </c>
      <c r="C29" s="31" t="s">
        <v>985</v>
      </c>
      <c r="D29" s="31" t="s">
        <v>990</v>
      </c>
      <c r="E29" s="31" t="s">
        <v>579</v>
      </c>
      <c r="F29" s="90">
        <v>86500</v>
      </c>
      <c r="G29" s="32">
        <v>1881.11</v>
      </c>
      <c r="H29" s="32" t="s">
        <v>314</v>
      </c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</row>
    <row r="30" spans="1:35" ht="12.75" customHeight="1">
      <c r="A30" s="89">
        <v>44509</v>
      </c>
      <c r="B30" s="32">
        <v>543252</v>
      </c>
      <c r="C30" s="31" t="s">
        <v>985</v>
      </c>
      <c r="D30" s="31" t="s">
        <v>990</v>
      </c>
      <c r="E30" s="31" t="s">
        <v>580</v>
      </c>
      <c r="F30" s="90">
        <v>6000</v>
      </c>
      <c r="G30" s="32">
        <v>1872.47</v>
      </c>
      <c r="H30" s="32" t="s">
        <v>314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</row>
    <row r="31" spans="1:35" ht="12.75" customHeight="1">
      <c r="A31" s="89">
        <v>44509</v>
      </c>
      <c r="B31" s="32">
        <v>543252</v>
      </c>
      <c r="C31" s="31" t="s">
        <v>985</v>
      </c>
      <c r="D31" s="31" t="s">
        <v>991</v>
      </c>
      <c r="E31" s="31" t="s">
        <v>579</v>
      </c>
      <c r="F31" s="90">
        <v>79204</v>
      </c>
      <c r="G31" s="32">
        <v>1875</v>
      </c>
      <c r="H31" s="32" t="s">
        <v>314</v>
      </c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</row>
    <row r="32" spans="1:35" ht="12.75" customHeight="1">
      <c r="A32" s="89">
        <v>44509</v>
      </c>
      <c r="B32" s="32">
        <v>543252</v>
      </c>
      <c r="C32" s="31" t="s">
        <v>985</v>
      </c>
      <c r="D32" s="31" t="s">
        <v>992</v>
      </c>
      <c r="E32" s="31" t="s">
        <v>579</v>
      </c>
      <c r="F32" s="90">
        <v>275000</v>
      </c>
      <c r="G32" s="32">
        <v>1875</v>
      </c>
      <c r="H32" s="32" t="s">
        <v>314</v>
      </c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</row>
    <row r="33" spans="1:35" ht="12.75" customHeight="1">
      <c r="A33" s="89">
        <v>44509</v>
      </c>
      <c r="B33" s="32">
        <v>543252</v>
      </c>
      <c r="C33" s="31" t="s">
        <v>985</v>
      </c>
      <c r="D33" s="31" t="s">
        <v>991</v>
      </c>
      <c r="E33" s="31" t="s">
        <v>579</v>
      </c>
      <c r="F33" s="90">
        <v>296741</v>
      </c>
      <c r="G33" s="32">
        <v>1875</v>
      </c>
      <c r="H33" s="32" t="s">
        <v>314</v>
      </c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</row>
    <row r="34" spans="1:35" ht="12.75" customHeight="1">
      <c r="A34" s="89">
        <v>44509</v>
      </c>
      <c r="B34" s="32">
        <v>543252</v>
      </c>
      <c r="C34" s="31" t="s">
        <v>985</v>
      </c>
      <c r="D34" s="31" t="s">
        <v>993</v>
      </c>
      <c r="E34" s="31" t="s">
        <v>579</v>
      </c>
      <c r="F34" s="90">
        <v>413332</v>
      </c>
      <c r="G34" s="32">
        <v>1874.43</v>
      </c>
      <c r="H34" s="32" t="s">
        <v>314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</row>
    <row r="35" spans="1:35" ht="12.75" customHeight="1">
      <c r="A35" s="89">
        <v>44509</v>
      </c>
      <c r="B35" s="32">
        <v>543252</v>
      </c>
      <c r="C35" s="31" t="s">
        <v>985</v>
      </c>
      <c r="D35" s="31" t="s">
        <v>994</v>
      </c>
      <c r="E35" s="31" t="s">
        <v>580</v>
      </c>
      <c r="F35" s="90">
        <v>1300000</v>
      </c>
      <c r="G35" s="32">
        <v>1876.73</v>
      </c>
      <c r="H35" s="32" t="s">
        <v>314</v>
      </c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</row>
    <row r="36" spans="1:35" ht="12.75" customHeight="1">
      <c r="A36" s="89">
        <v>44509</v>
      </c>
      <c r="B36" s="32">
        <v>537709</v>
      </c>
      <c r="C36" s="31" t="s">
        <v>995</v>
      </c>
      <c r="D36" s="31" t="s">
        <v>996</v>
      </c>
      <c r="E36" s="31" t="s">
        <v>580</v>
      </c>
      <c r="F36" s="90">
        <v>144000</v>
      </c>
      <c r="G36" s="32">
        <v>3.01</v>
      </c>
      <c r="H36" s="32" t="s">
        <v>314</v>
      </c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</row>
    <row r="37" spans="1:35" ht="12.75" customHeight="1">
      <c r="A37" s="89">
        <v>44509</v>
      </c>
      <c r="B37" s="32">
        <v>542935</v>
      </c>
      <c r="C37" s="31" t="s">
        <v>935</v>
      </c>
      <c r="D37" s="31" t="s">
        <v>937</v>
      </c>
      <c r="E37" s="31" t="s">
        <v>580</v>
      </c>
      <c r="F37" s="90">
        <v>48000</v>
      </c>
      <c r="G37" s="32">
        <v>16.3</v>
      </c>
      <c r="H37" s="32" t="s">
        <v>314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</row>
    <row r="38" spans="1:35" ht="12.75" customHeight="1">
      <c r="A38" s="89">
        <v>44509</v>
      </c>
      <c r="B38" s="32">
        <v>542935</v>
      </c>
      <c r="C38" s="31" t="s">
        <v>935</v>
      </c>
      <c r="D38" s="31" t="s">
        <v>997</v>
      </c>
      <c r="E38" s="31" t="s">
        <v>580</v>
      </c>
      <c r="F38" s="90">
        <v>42000</v>
      </c>
      <c r="G38" s="32">
        <v>16.07</v>
      </c>
      <c r="H38" s="32" t="s">
        <v>314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</row>
    <row r="39" spans="1:35" ht="12.75" customHeight="1">
      <c r="A39" s="89">
        <v>44509</v>
      </c>
      <c r="B39" s="32">
        <v>542935</v>
      </c>
      <c r="C39" s="31" t="s">
        <v>935</v>
      </c>
      <c r="D39" s="31" t="s">
        <v>936</v>
      </c>
      <c r="E39" s="31" t="s">
        <v>579</v>
      </c>
      <c r="F39" s="90">
        <v>54000</v>
      </c>
      <c r="G39" s="32">
        <v>16.3</v>
      </c>
      <c r="H39" s="32" t="s">
        <v>314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</row>
    <row r="40" spans="1:35" ht="12.75" customHeight="1">
      <c r="A40" s="89">
        <v>44509</v>
      </c>
      <c r="B40" s="32">
        <v>531594</v>
      </c>
      <c r="C40" s="31" t="s">
        <v>998</v>
      </c>
      <c r="D40" s="31" t="s">
        <v>999</v>
      </c>
      <c r="E40" s="31" t="s">
        <v>579</v>
      </c>
      <c r="F40" s="90">
        <v>24408</v>
      </c>
      <c r="G40" s="32">
        <v>20.8</v>
      </c>
      <c r="H40" s="32" t="s">
        <v>314</v>
      </c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</row>
    <row r="41" spans="1:35" ht="12.75" customHeight="1">
      <c r="A41" s="89">
        <v>44509</v>
      </c>
      <c r="B41" s="32">
        <v>531594</v>
      </c>
      <c r="C41" s="31" t="s">
        <v>998</v>
      </c>
      <c r="D41" s="31" t="s">
        <v>1000</v>
      </c>
      <c r="E41" s="31" t="s">
        <v>580</v>
      </c>
      <c r="F41" s="90">
        <v>33099</v>
      </c>
      <c r="G41" s="32">
        <v>20.8</v>
      </c>
      <c r="H41" s="32" t="s">
        <v>314</v>
      </c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</row>
    <row r="42" spans="1:35" ht="12.75" customHeight="1">
      <c r="A42" s="89">
        <v>44509</v>
      </c>
      <c r="B42" s="32">
        <v>543286</v>
      </c>
      <c r="C42" s="31" t="s">
        <v>1001</v>
      </c>
      <c r="D42" s="31" t="s">
        <v>1002</v>
      </c>
      <c r="E42" s="31" t="s">
        <v>579</v>
      </c>
      <c r="F42" s="90">
        <v>78000</v>
      </c>
      <c r="G42" s="32">
        <v>19.96</v>
      </c>
      <c r="H42" s="32" t="s">
        <v>314</v>
      </c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</row>
    <row r="43" spans="1:35" ht="12.75" customHeight="1">
      <c r="A43" s="89">
        <v>44509</v>
      </c>
      <c r="B43" s="32">
        <v>543286</v>
      </c>
      <c r="C43" s="31" t="s">
        <v>1001</v>
      </c>
      <c r="D43" s="31" t="s">
        <v>1002</v>
      </c>
      <c r="E43" s="31" t="s">
        <v>580</v>
      </c>
      <c r="F43" s="90">
        <v>48000</v>
      </c>
      <c r="G43" s="32">
        <v>19.079999999999998</v>
      </c>
      <c r="H43" s="32" t="s">
        <v>314</v>
      </c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</row>
    <row r="44" spans="1:35" ht="12.75" customHeight="1">
      <c r="A44" s="89">
        <v>44509</v>
      </c>
      <c r="B44" s="32">
        <v>530145</v>
      </c>
      <c r="C44" s="31" t="s">
        <v>1003</v>
      </c>
      <c r="D44" s="31" t="s">
        <v>1004</v>
      </c>
      <c r="E44" s="31" t="s">
        <v>579</v>
      </c>
      <c r="F44" s="90">
        <v>250000</v>
      </c>
      <c r="G44" s="32">
        <v>15.95</v>
      </c>
      <c r="H44" s="32" t="s">
        <v>314</v>
      </c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</row>
    <row r="45" spans="1:35" ht="12.75" customHeight="1">
      <c r="A45" s="89">
        <v>44509</v>
      </c>
      <c r="B45" s="32">
        <v>530145</v>
      </c>
      <c r="C45" s="31" t="s">
        <v>1003</v>
      </c>
      <c r="D45" s="31" t="s">
        <v>1005</v>
      </c>
      <c r="E45" s="31" t="s">
        <v>580</v>
      </c>
      <c r="F45" s="90">
        <v>250005</v>
      </c>
      <c r="G45" s="32">
        <v>15.95</v>
      </c>
      <c r="H45" s="32" t="s">
        <v>314</v>
      </c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</row>
    <row r="46" spans="1:35" ht="12.75" customHeight="1">
      <c r="A46" s="89">
        <v>44509</v>
      </c>
      <c r="B46" s="32">
        <v>539814</v>
      </c>
      <c r="C46" s="31" t="s">
        <v>938</v>
      </c>
      <c r="D46" s="31" t="s">
        <v>939</v>
      </c>
      <c r="E46" s="31" t="s">
        <v>579</v>
      </c>
      <c r="F46" s="90">
        <v>5449</v>
      </c>
      <c r="G46" s="32">
        <v>23.23</v>
      </c>
      <c r="H46" s="32" t="s">
        <v>314</v>
      </c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</row>
    <row r="47" spans="1:35" ht="12.75" customHeight="1">
      <c r="A47" s="89">
        <v>44509</v>
      </c>
      <c r="B47" s="32">
        <v>539814</v>
      </c>
      <c r="C47" s="31" t="s">
        <v>938</v>
      </c>
      <c r="D47" s="31" t="s">
        <v>939</v>
      </c>
      <c r="E47" s="31" t="s">
        <v>580</v>
      </c>
      <c r="F47" s="90">
        <v>19952</v>
      </c>
      <c r="G47" s="32">
        <v>24.5</v>
      </c>
      <c r="H47" s="32" t="s">
        <v>314</v>
      </c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</row>
    <row r="48" spans="1:35" ht="12.75" customHeight="1">
      <c r="A48" s="89">
        <v>44509</v>
      </c>
      <c r="B48" s="32">
        <v>513721</v>
      </c>
      <c r="C48" s="31" t="s">
        <v>1006</v>
      </c>
      <c r="D48" s="31" t="s">
        <v>1007</v>
      </c>
      <c r="E48" s="31" t="s">
        <v>579</v>
      </c>
      <c r="F48" s="90">
        <v>22017</v>
      </c>
      <c r="G48" s="32">
        <v>18.21</v>
      </c>
      <c r="H48" s="32" t="s">
        <v>314</v>
      </c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</row>
    <row r="49" spans="1:35" ht="12.75" customHeight="1">
      <c r="A49" s="89">
        <v>44509</v>
      </c>
      <c r="B49" s="32">
        <v>526891</v>
      </c>
      <c r="C49" s="31" t="s">
        <v>1008</v>
      </c>
      <c r="D49" s="31" t="s">
        <v>1009</v>
      </c>
      <c r="E49" s="31" t="s">
        <v>580</v>
      </c>
      <c r="F49" s="90">
        <v>25500</v>
      </c>
      <c r="G49" s="32">
        <v>4.32</v>
      </c>
      <c r="H49" s="32" t="s">
        <v>314</v>
      </c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</row>
    <row r="50" spans="1:35" ht="12.75" customHeight="1">
      <c r="A50" s="89">
        <v>44509</v>
      </c>
      <c r="B50" s="32">
        <v>539767</v>
      </c>
      <c r="C50" s="31" t="s">
        <v>942</v>
      </c>
      <c r="D50" s="31" t="s">
        <v>1010</v>
      </c>
      <c r="E50" s="31" t="s">
        <v>579</v>
      </c>
      <c r="F50" s="90">
        <v>44621</v>
      </c>
      <c r="G50" s="32">
        <v>10.6</v>
      </c>
      <c r="H50" s="32" t="s">
        <v>314</v>
      </c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</row>
    <row r="51" spans="1:35" ht="12.75" customHeight="1">
      <c r="A51" s="89">
        <v>44509</v>
      </c>
      <c r="B51" s="32">
        <v>539767</v>
      </c>
      <c r="C51" s="31" t="s">
        <v>942</v>
      </c>
      <c r="D51" s="31" t="s">
        <v>943</v>
      </c>
      <c r="E51" s="31" t="s">
        <v>579</v>
      </c>
      <c r="F51" s="90">
        <v>32651</v>
      </c>
      <c r="G51" s="32">
        <v>10.6</v>
      </c>
      <c r="H51" s="32" t="s">
        <v>314</v>
      </c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</row>
    <row r="52" spans="1:35" ht="12.75" customHeight="1">
      <c r="A52" s="89">
        <v>44509</v>
      </c>
      <c r="B52" s="32">
        <v>539767</v>
      </c>
      <c r="C52" s="31" t="s">
        <v>942</v>
      </c>
      <c r="D52" s="31" t="s">
        <v>1011</v>
      </c>
      <c r="E52" s="31" t="s">
        <v>580</v>
      </c>
      <c r="F52" s="90">
        <v>101705</v>
      </c>
      <c r="G52" s="32">
        <v>10.6</v>
      </c>
      <c r="H52" s="32" t="s">
        <v>314</v>
      </c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</row>
    <row r="53" spans="1:35" ht="12.75" customHeight="1">
      <c r="A53" s="89">
        <v>44509</v>
      </c>
      <c r="B53" s="32">
        <v>539767</v>
      </c>
      <c r="C53" s="31" t="s">
        <v>942</v>
      </c>
      <c r="D53" s="31" t="s">
        <v>944</v>
      </c>
      <c r="E53" s="31" t="s">
        <v>580</v>
      </c>
      <c r="F53" s="90">
        <v>51797</v>
      </c>
      <c r="G53" s="32">
        <v>10.6</v>
      </c>
      <c r="H53" s="32" t="s">
        <v>314</v>
      </c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</row>
    <row r="54" spans="1:35" ht="12.75" customHeight="1">
      <c r="A54" s="89">
        <v>44509</v>
      </c>
      <c r="B54" s="32">
        <v>539767</v>
      </c>
      <c r="C54" s="31" t="s">
        <v>942</v>
      </c>
      <c r="D54" s="31" t="s">
        <v>943</v>
      </c>
      <c r="E54" s="31" t="s">
        <v>579</v>
      </c>
      <c r="F54" s="90">
        <v>44600</v>
      </c>
      <c r="G54" s="32">
        <v>10.6</v>
      </c>
      <c r="H54" s="32" t="s">
        <v>314</v>
      </c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</row>
    <row r="55" spans="1:35" ht="12.75" customHeight="1">
      <c r="A55" s="89">
        <v>44509</v>
      </c>
      <c r="B55" s="32">
        <v>540080</v>
      </c>
      <c r="C55" s="31" t="s">
        <v>1012</v>
      </c>
      <c r="D55" s="31" t="s">
        <v>941</v>
      </c>
      <c r="E55" s="31" t="s">
        <v>579</v>
      </c>
      <c r="F55" s="90">
        <v>210004</v>
      </c>
      <c r="G55" s="32">
        <v>16.05</v>
      </c>
      <c r="H55" s="32" t="s">
        <v>314</v>
      </c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</row>
    <row r="56" spans="1:35" ht="12.75" customHeight="1">
      <c r="A56" s="89">
        <v>44509</v>
      </c>
      <c r="B56" s="32">
        <v>540080</v>
      </c>
      <c r="C56" s="31" t="s">
        <v>1012</v>
      </c>
      <c r="D56" s="31" t="s">
        <v>941</v>
      </c>
      <c r="E56" s="31" t="s">
        <v>580</v>
      </c>
      <c r="F56" s="90">
        <v>95920</v>
      </c>
      <c r="G56" s="32">
        <v>16.3</v>
      </c>
      <c r="H56" s="32" t="s">
        <v>314</v>
      </c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</row>
    <row r="57" spans="1:35" ht="12.75" customHeight="1">
      <c r="A57" s="89">
        <v>44509</v>
      </c>
      <c r="B57" s="32">
        <v>540080</v>
      </c>
      <c r="C57" s="31" t="s">
        <v>1012</v>
      </c>
      <c r="D57" s="31" t="s">
        <v>1013</v>
      </c>
      <c r="E57" s="31" t="s">
        <v>580</v>
      </c>
      <c r="F57" s="90">
        <v>105000</v>
      </c>
      <c r="G57" s="32">
        <v>16.079999999999998</v>
      </c>
      <c r="H57" s="32" t="s">
        <v>314</v>
      </c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</row>
    <row r="58" spans="1:35" ht="12.75" customHeight="1">
      <c r="A58" s="89">
        <v>44509</v>
      </c>
      <c r="B58" s="32">
        <v>540243</v>
      </c>
      <c r="C58" s="31" t="s">
        <v>1014</v>
      </c>
      <c r="D58" s="31" t="s">
        <v>1015</v>
      </c>
      <c r="E58" s="31" t="s">
        <v>580</v>
      </c>
      <c r="F58" s="90">
        <v>14486</v>
      </c>
      <c r="G58" s="32">
        <v>42.84</v>
      </c>
      <c r="H58" s="32" t="s">
        <v>314</v>
      </c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</row>
    <row r="59" spans="1:35" ht="12.75" customHeight="1">
      <c r="A59" s="89">
        <v>44509</v>
      </c>
      <c r="B59" s="32">
        <v>540243</v>
      </c>
      <c r="C59" s="31" t="s">
        <v>1014</v>
      </c>
      <c r="D59" s="31" t="s">
        <v>1016</v>
      </c>
      <c r="E59" s="31" t="s">
        <v>579</v>
      </c>
      <c r="F59" s="90">
        <v>11360</v>
      </c>
      <c r="G59" s="32">
        <v>43.62</v>
      </c>
      <c r="H59" s="32" t="s">
        <v>314</v>
      </c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</row>
    <row r="60" spans="1:35" ht="12.75" customHeight="1">
      <c r="A60" s="89">
        <v>44509</v>
      </c>
      <c r="B60" s="32">
        <v>541206</v>
      </c>
      <c r="C60" s="31" t="s">
        <v>1017</v>
      </c>
      <c r="D60" s="31" t="s">
        <v>916</v>
      </c>
      <c r="E60" s="31" t="s">
        <v>579</v>
      </c>
      <c r="F60" s="90">
        <v>116000</v>
      </c>
      <c r="G60" s="32">
        <v>156.6</v>
      </c>
      <c r="H60" s="32" t="s">
        <v>314</v>
      </c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</row>
    <row r="61" spans="1:35" ht="12.75" customHeight="1">
      <c r="A61" s="89">
        <v>44509</v>
      </c>
      <c r="B61" s="32">
        <v>541206</v>
      </c>
      <c r="C61" s="31" t="s">
        <v>1017</v>
      </c>
      <c r="D61" s="31" t="s">
        <v>916</v>
      </c>
      <c r="E61" s="31" t="s">
        <v>580</v>
      </c>
      <c r="F61" s="90">
        <v>98000</v>
      </c>
      <c r="G61" s="32">
        <v>156.44999999999999</v>
      </c>
      <c r="H61" s="32" t="s">
        <v>314</v>
      </c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</row>
    <row r="62" spans="1:35" ht="12.75" customHeight="1">
      <c r="A62" s="89">
        <v>44509</v>
      </c>
      <c r="B62" s="32">
        <v>539291</v>
      </c>
      <c r="C62" s="20" t="s">
        <v>945</v>
      </c>
      <c r="D62" s="20" t="s">
        <v>1018</v>
      </c>
      <c r="E62" s="31" t="s">
        <v>579</v>
      </c>
      <c r="F62" s="90">
        <v>20000</v>
      </c>
      <c r="G62" s="32">
        <v>7.89</v>
      </c>
      <c r="H62" s="32" t="s">
        <v>314</v>
      </c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</row>
    <row r="63" spans="1:35" ht="12.75" customHeight="1">
      <c r="A63" s="89">
        <v>44509</v>
      </c>
      <c r="B63" s="32">
        <v>519191</v>
      </c>
      <c r="C63" s="31" t="s">
        <v>1019</v>
      </c>
      <c r="D63" s="31" t="s">
        <v>1020</v>
      </c>
      <c r="E63" s="31" t="s">
        <v>579</v>
      </c>
      <c r="F63" s="90">
        <v>25110</v>
      </c>
      <c r="G63" s="32">
        <v>24.35</v>
      </c>
      <c r="H63" s="32" t="s">
        <v>314</v>
      </c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</row>
    <row r="64" spans="1:35" ht="12.75" customHeight="1">
      <c r="A64" s="89">
        <v>44509</v>
      </c>
      <c r="B64" s="32">
        <v>519191</v>
      </c>
      <c r="C64" s="31" t="s">
        <v>1019</v>
      </c>
      <c r="D64" s="31" t="s">
        <v>1021</v>
      </c>
      <c r="E64" s="31" t="s">
        <v>579</v>
      </c>
      <c r="F64" s="90">
        <v>26750</v>
      </c>
      <c r="G64" s="32">
        <v>24.39</v>
      </c>
      <c r="H64" s="32" t="s">
        <v>314</v>
      </c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</row>
    <row r="65" spans="1:35" ht="12.75" customHeight="1">
      <c r="A65" s="89">
        <v>44509</v>
      </c>
      <c r="B65" s="32">
        <v>519191</v>
      </c>
      <c r="C65" s="31" t="s">
        <v>1019</v>
      </c>
      <c r="D65" s="31" t="s">
        <v>1020</v>
      </c>
      <c r="E65" s="31" t="s">
        <v>580</v>
      </c>
      <c r="F65" s="90">
        <v>14110</v>
      </c>
      <c r="G65" s="32">
        <v>24.18</v>
      </c>
      <c r="H65" s="32" t="s">
        <v>314</v>
      </c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</row>
    <row r="66" spans="1:35" ht="12.75" customHeight="1">
      <c r="A66" s="89">
        <v>44509</v>
      </c>
      <c r="B66" s="32">
        <v>519191</v>
      </c>
      <c r="C66" s="31" t="s">
        <v>1019</v>
      </c>
      <c r="D66" s="31" t="s">
        <v>1021</v>
      </c>
      <c r="E66" s="31" t="s">
        <v>580</v>
      </c>
      <c r="F66" s="90">
        <v>21750</v>
      </c>
      <c r="G66" s="32">
        <v>24.08</v>
      </c>
      <c r="H66" s="32" t="s">
        <v>314</v>
      </c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</row>
    <row r="67" spans="1:35" ht="12.75" customHeight="1">
      <c r="A67" s="89">
        <v>44509</v>
      </c>
      <c r="B67" s="32">
        <v>539450</v>
      </c>
      <c r="C67" s="31" t="s">
        <v>752</v>
      </c>
      <c r="D67" s="31" t="s">
        <v>1022</v>
      </c>
      <c r="E67" s="31" t="s">
        <v>579</v>
      </c>
      <c r="F67" s="90">
        <v>14117948</v>
      </c>
      <c r="G67" s="32">
        <v>172.94</v>
      </c>
      <c r="H67" s="32" t="s">
        <v>314</v>
      </c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</row>
    <row r="68" spans="1:35" ht="12.75" customHeight="1">
      <c r="A68" s="89">
        <v>44509</v>
      </c>
      <c r="B68" s="32">
        <v>539450</v>
      </c>
      <c r="C68" s="31" t="s">
        <v>752</v>
      </c>
      <c r="D68" s="31" t="s">
        <v>1023</v>
      </c>
      <c r="E68" s="31" t="s">
        <v>580</v>
      </c>
      <c r="F68" s="90">
        <v>14025552</v>
      </c>
      <c r="G68" s="32">
        <v>173</v>
      </c>
      <c r="H68" s="32" t="s">
        <v>314</v>
      </c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</row>
    <row r="69" spans="1:35" ht="12.75" customHeight="1">
      <c r="A69" s="89">
        <v>44509</v>
      </c>
      <c r="B69" s="32">
        <v>530677</v>
      </c>
      <c r="C69" s="31" t="s">
        <v>1024</v>
      </c>
      <c r="D69" s="31" t="s">
        <v>1025</v>
      </c>
      <c r="E69" s="31" t="s">
        <v>579</v>
      </c>
      <c r="F69" s="90">
        <v>212494</v>
      </c>
      <c r="G69" s="32">
        <v>12.02</v>
      </c>
      <c r="H69" s="32" t="s">
        <v>314</v>
      </c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</row>
    <row r="70" spans="1:35" ht="12.75" customHeight="1">
      <c r="A70" s="89">
        <v>44509</v>
      </c>
      <c r="B70" s="32">
        <v>531432</v>
      </c>
      <c r="C70" s="31" t="s">
        <v>917</v>
      </c>
      <c r="D70" s="31" t="s">
        <v>1026</v>
      </c>
      <c r="E70" s="31" t="s">
        <v>579</v>
      </c>
      <c r="F70" s="90">
        <v>25401</v>
      </c>
      <c r="G70" s="32">
        <v>4.9800000000000004</v>
      </c>
      <c r="H70" s="32" t="s">
        <v>314</v>
      </c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</row>
    <row r="71" spans="1:35" ht="12.75" customHeight="1">
      <c r="A71" s="89">
        <v>44509</v>
      </c>
      <c r="B71" s="32">
        <v>531432</v>
      </c>
      <c r="C71" s="31" t="s">
        <v>917</v>
      </c>
      <c r="D71" s="31" t="s">
        <v>1027</v>
      </c>
      <c r="E71" s="31" t="s">
        <v>579</v>
      </c>
      <c r="F71" s="90">
        <v>59000</v>
      </c>
      <c r="G71" s="32">
        <v>4.9800000000000004</v>
      </c>
      <c r="H71" s="32" t="s">
        <v>314</v>
      </c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</row>
    <row r="72" spans="1:35" ht="12.75" customHeight="1">
      <c r="A72" s="89">
        <v>44509</v>
      </c>
      <c r="B72" s="32">
        <v>531432</v>
      </c>
      <c r="C72" s="31" t="s">
        <v>917</v>
      </c>
      <c r="D72" s="31" t="s">
        <v>1028</v>
      </c>
      <c r="E72" s="31" t="s">
        <v>580</v>
      </c>
      <c r="F72" s="90">
        <v>87400</v>
      </c>
      <c r="G72" s="32">
        <v>4.9800000000000004</v>
      </c>
      <c r="H72" s="32" t="s">
        <v>314</v>
      </c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</row>
    <row r="73" spans="1:35" ht="12.75" customHeight="1">
      <c r="A73" s="89">
        <v>44509</v>
      </c>
      <c r="B73" s="32">
        <v>540108</v>
      </c>
      <c r="C73" s="31" t="s">
        <v>946</v>
      </c>
      <c r="D73" s="31" t="s">
        <v>947</v>
      </c>
      <c r="E73" s="31" t="s">
        <v>580</v>
      </c>
      <c r="F73" s="90">
        <v>212208</v>
      </c>
      <c r="G73" s="32">
        <v>8.82</v>
      </c>
      <c r="H73" s="32" t="s">
        <v>314</v>
      </c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</row>
    <row r="74" spans="1:35" ht="12.75" customHeight="1">
      <c r="A74" s="89">
        <v>44509</v>
      </c>
      <c r="B74" s="32">
        <v>519307</v>
      </c>
      <c r="C74" s="31" t="s">
        <v>948</v>
      </c>
      <c r="D74" s="31" t="s">
        <v>940</v>
      </c>
      <c r="E74" s="31" t="s">
        <v>579</v>
      </c>
      <c r="F74" s="90">
        <v>759400</v>
      </c>
      <c r="G74" s="32">
        <v>4.07</v>
      </c>
      <c r="H74" s="32" t="s">
        <v>314</v>
      </c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</row>
    <row r="75" spans="1:35" ht="12.75" customHeight="1">
      <c r="A75" s="89">
        <v>44509</v>
      </c>
      <c r="B75" s="32">
        <v>519307</v>
      </c>
      <c r="C75" s="31" t="s">
        <v>948</v>
      </c>
      <c r="D75" s="31" t="s">
        <v>940</v>
      </c>
      <c r="E75" s="31" t="s">
        <v>580</v>
      </c>
      <c r="F75" s="90">
        <v>2059400</v>
      </c>
      <c r="G75" s="32">
        <v>4.04</v>
      </c>
      <c r="H75" s="32" t="s">
        <v>314</v>
      </c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</row>
    <row r="76" spans="1:35" ht="12.75" customHeight="1">
      <c r="A76" s="89">
        <v>44509</v>
      </c>
      <c r="B76" s="32">
        <v>519307</v>
      </c>
      <c r="C76" s="31" t="s">
        <v>948</v>
      </c>
      <c r="D76" s="31" t="s">
        <v>941</v>
      </c>
      <c r="E76" s="31" t="s">
        <v>579</v>
      </c>
      <c r="F76" s="90">
        <v>1576080</v>
      </c>
      <c r="G76" s="32">
        <v>4.04</v>
      </c>
      <c r="H76" s="32" t="s">
        <v>314</v>
      </c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</row>
    <row r="77" spans="1:35" ht="12.75" customHeight="1">
      <c r="A77" s="89">
        <v>44509</v>
      </c>
      <c r="B77" s="32">
        <v>519307</v>
      </c>
      <c r="C77" s="31" t="s">
        <v>948</v>
      </c>
      <c r="D77" s="31" t="s">
        <v>941</v>
      </c>
      <c r="E77" s="31" t="s">
        <v>580</v>
      </c>
      <c r="F77" s="90">
        <v>1776080</v>
      </c>
      <c r="G77" s="32">
        <v>4.04</v>
      </c>
      <c r="H77" s="32" t="s">
        <v>314</v>
      </c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</row>
    <row r="78" spans="1:35" ht="12.75" customHeight="1">
      <c r="A78" s="89">
        <v>44509</v>
      </c>
      <c r="B78" s="32">
        <v>519307</v>
      </c>
      <c r="C78" s="31" t="s">
        <v>948</v>
      </c>
      <c r="D78" s="31" t="s">
        <v>1029</v>
      </c>
      <c r="E78" s="31" t="s">
        <v>579</v>
      </c>
      <c r="F78" s="90">
        <v>1829809</v>
      </c>
      <c r="G78" s="32">
        <v>4.04</v>
      </c>
      <c r="H78" s="32" t="s">
        <v>314</v>
      </c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</row>
    <row r="79" spans="1:35" ht="12.75" customHeight="1">
      <c r="A79" s="89">
        <v>44509</v>
      </c>
      <c r="B79" s="32">
        <v>519307</v>
      </c>
      <c r="C79" s="31" t="s">
        <v>948</v>
      </c>
      <c r="D79" s="31" t="s">
        <v>1029</v>
      </c>
      <c r="E79" s="31" t="s">
        <v>580</v>
      </c>
      <c r="F79" s="90">
        <v>29365</v>
      </c>
      <c r="G79" s="32">
        <v>4.21</v>
      </c>
      <c r="H79" s="32" t="s">
        <v>314</v>
      </c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</row>
    <row r="80" spans="1:35" ht="12.75" customHeight="1">
      <c r="A80" s="89">
        <v>44509</v>
      </c>
      <c r="B80" s="32">
        <v>519307</v>
      </c>
      <c r="C80" s="31" t="s">
        <v>948</v>
      </c>
      <c r="D80" s="31" t="s">
        <v>1030</v>
      </c>
      <c r="E80" s="31" t="s">
        <v>579</v>
      </c>
      <c r="F80" s="90">
        <v>1100000</v>
      </c>
      <c r="G80" s="32">
        <v>4.04</v>
      </c>
      <c r="H80" s="32" t="s">
        <v>314</v>
      </c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</row>
    <row r="81" spans="1:35" ht="12.75" customHeight="1">
      <c r="A81" s="89">
        <v>44509</v>
      </c>
      <c r="B81" s="32" t="s">
        <v>1031</v>
      </c>
      <c r="C81" s="31" t="s">
        <v>1032</v>
      </c>
      <c r="D81" s="31" t="s">
        <v>953</v>
      </c>
      <c r="E81" s="31" t="s">
        <v>579</v>
      </c>
      <c r="F81" s="90">
        <v>389007</v>
      </c>
      <c r="G81" s="32">
        <v>119.21</v>
      </c>
      <c r="H81" s="32" t="s">
        <v>850</v>
      </c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</row>
    <row r="82" spans="1:35" ht="12.75" customHeight="1">
      <c r="A82" s="89">
        <v>44509</v>
      </c>
      <c r="B82" s="32" t="s">
        <v>1031</v>
      </c>
      <c r="C82" s="31" t="s">
        <v>1032</v>
      </c>
      <c r="D82" s="31" t="s">
        <v>952</v>
      </c>
      <c r="E82" s="31" t="s">
        <v>579</v>
      </c>
      <c r="F82" s="90">
        <v>336920</v>
      </c>
      <c r="G82" s="32">
        <v>118.91</v>
      </c>
      <c r="H82" s="32" t="s">
        <v>850</v>
      </c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</row>
    <row r="83" spans="1:35" ht="12.75" customHeight="1">
      <c r="A83" s="89">
        <v>44509</v>
      </c>
      <c r="B83" s="32" t="s">
        <v>1033</v>
      </c>
      <c r="C83" s="31" t="s">
        <v>1034</v>
      </c>
      <c r="D83" s="31" t="s">
        <v>1035</v>
      </c>
      <c r="E83" s="31" t="s">
        <v>579</v>
      </c>
      <c r="F83" s="90">
        <v>28000</v>
      </c>
      <c r="G83" s="32">
        <v>100.77</v>
      </c>
      <c r="H83" s="32" t="s">
        <v>850</v>
      </c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</row>
    <row r="84" spans="1:35" ht="12.75" customHeight="1">
      <c r="A84" s="89">
        <v>44509</v>
      </c>
      <c r="B84" s="32" t="s">
        <v>1036</v>
      </c>
      <c r="C84" s="31" t="s">
        <v>1037</v>
      </c>
      <c r="D84" s="31" t="s">
        <v>941</v>
      </c>
      <c r="E84" s="31" t="s">
        <v>579</v>
      </c>
      <c r="F84" s="90">
        <v>13000000</v>
      </c>
      <c r="G84" s="32">
        <v>1.1000000000000001</v>
      </c>
      <c r="H84" s="32" t="s">
        <v>850</v>
      </c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</row>
    <row r="85" spans="1:35" ht="12.75" customHeight="1">
      <c r="A85" s="89">
        <v>44509</v>
      </c>
      <c r="B85" s="32" t="s">
        <v>1038</v>
      </c>
      <c r="C85" s="31" t="s">
        <v>1039</v>
      </c>
      <c r="D85" s="31" t="s">
        <v>1040</v>
      </c>
      <c r="E85" s="31" t="s">
        <v>579</v>
      </c>
      <c r="F85" s="90">
        <v>159000</v>
      </c>
      <c r="G85" s="32">
        <v>95</v>
      </c>
      <c r="H85" s="32" t="s">
        <v>850</v>
      </c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</row>
    <row r="86" spans="1:35" ht="12.75" customHeight="1">
      <c r="A86" s="89">
        <v>44509</v>
      </c>
      <c r="B86" s="32" t="s">
        <v>1041</v>
      </c>
      <c r="C86" s="31" t="s">
        <v>1042</v>
      </c>
      <c r="D86" s="31" t="s">
        <v>1043</v>
      </c>
      <c r="E86" s="31" t="s">
        <v>579</v>
      </c>
      <c r="F86" s="90">
        <v>273762</v>
      </c>
      <c r="G86" s="32">
        <v>168.15</v>
      </c>
      <c r="H86" s="32" t="s">
        <v>850</v>
      </c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</row>
    <row r="87" spans="1:35" ht="12.75" customHeight="1">
      <c r="A87" s="89">
        <v>44509</v>
      </c>
      <c r="B87" s="32" t="s">
        <v>949</v>
      </c>
      <c r="C87" s="31" t="s">
        <v>950</v>
      </c>
      <c r="D87" s="31" t="s">
        <v>934</v>
      </c>
      <c r="E87" s="31" t="s">
        <v>579</v>
      </c>
      <c r="F87" s="90">
        <v>36000</v>
      </c>
      <c r="G87" s="32">
        <v>71.55</v>
      </c>
      <c r="H87" s="32" t="s">
        <v>850</v>
      </c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</row>
    <row r="88" spans="1:35" ht="12.75" customHeight="1">
      <c r="A88" s="89">
        <v>44509</v>
      </c>
      <c r="B88" s="32" t="s">
        <v>949</v>
      </c>
      <c r="C88" s="31" t="s">
        <v>950</v>
      </c>
      <c r="D88" s="31" t="s">
        <v>951</v>
      </c>
      <c r="E88" s="31" t="s">
        <v>579</v>
      </c>
      <c r="F88" s="90">
        <v>72000</v>
      </c>
      <c r="G88" s="32">
        <v>71.459999999999994</v>
      </c>
      <c r="H88" s="32" t="s">
        <v>850</v>
      </c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</row>
    <row r="89" spans="1:35" ht="12.75" customHeight="1">
      <c r="A89" s="89">
        <v>44509</v>
      </c>
      <c r="B89" s="32" t="s">
        <v>949</v>
      </c>
      <c r="C89" s="31" t="s">
        <v>950</v>
      </c>
      <c r="D89" s="31" t="s">
        <v>1044</v>
      </c>
      <c r="E89" s="31" t="s">
        <v>579</v>
      </c>
      <c r="F89" s="90">
        <v>60000</v>
      </c>
      <c r="G89" s="32">
        <v>71.45</v>
      </c>
      <c r="H89" s="32" t="s">
        <v>850</v>
      </c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</row>
    <row r="90" spans="1:35" ht="12.75" customHeight="1">
      <c r="A90" s="89">
        <v>44509</v>
      </c>
      <c r="B90" s="32" t="s">
        <v>949</v>
      </c>
      <c r="C90" s="31" t="s">
        <v>950</v>
      </c>
      <c r="D90" s="31" t="s">
        <v>1045</v>
      </c>
      <c r="E90" s="31" t="s">
        <v>579</v>
      </c>
      <c r="F90" s="90">
        <v>60000</v>
      </c>
      <c r="G90" s="32">
        <v>71.45</v>
      </c>
      <c r="H90" s="32" t="s">
        <v>850</v>
      </c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</row>
    <row r="91" spans="1:35" ht="12.75" customHeight="1">
      <c r="A91" s="89">
        <v>44509</v>
      </c>
      <c r="B91" s="32" t="s">
        <v>1046</v>
      </c>
      <c r="C91" s="31" t="s">
        <v>1047</v>
      </c>
      <c r="D91" s="31" t="s">
        <v>1043</v>
      </c>
      <c r="E91" s="31" t="s">
        <v>579</v>
      </c>
      <c r="F91" s="90">
        <v>108000</v>
      </c>
      <c r="G91" s="32">
        <v>45.96</v>
      </c>
      <c r="H91" s="32" t="s">
        <v>850</v>
      </c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</row>
    <row r="92" spans="1:35" ht="12.75" customHeight="1">
      <c r="A92" s="89">
        <v>44509</v>
      </c>
      <c r="B92" s="32" t="s">
        <v>1048</v>
      </c>
      <c r="C92" s="31" t="s">
        <v>1049</v>
      </c>
      <c r="D92" s="31" t="s">
        <v>1050</v>
      </c>
      <c r="E92" s="31" t="s">
        <v>579</v>
      </c>
      <c r="F92" s="90">
        <v>233328</v>
      </c>
      <c r="G92" s="32">
        <v>812.38</v>
      </c>
      <c r="H92" s="32" t="s">
        <v>850</v>
      </c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</row>
    <row r="93" spans="1:35" ht="12.75" customHeight="1">
      <c r="A93" s="89">
        <v>44509</v>
      </c>
      <c r="B93" s="32" t="s">
        <v>1051</v>
      </c>
      <c r="C93" s="31" t="s">
        <v>1052</v>
      </c>
      <c r="D93" s="31" t="s">
        <v>1053</v>
      </c>
      <c r="E93" s="31" t="s">
        <v>579</v>
      </c>
      <c r="F93" s="90">
        <v>6500</v>
      </c>
      <c r="G93" s="32">
        <v>13.7</v>
      </c>
      <c r="H93" s="32" t="s">
        <v>850</v>
      </c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</row>
    <row r="94" spans="1:35" ht="12.75" customHeight="1">
      <c r="A94" s="89">
        <v>44509</v>
      </c>
      <c r="B94" s="32" t="s">
        <v>1051</v>
      </c>
      <c r="C94" s="31" t="s">
        <v>1052</v>
      </c>
      <c r="D94" s="31" t="s">
        <v>1054</v>
      </c>
      <c r="E94" s="31" t="s">
        <v>579</v>
      </c>
      <c r="F94" s="90">
        <v>500000</v>
      </c>
      <c r="G94" s="32">
        <v>13.77</v>
      </c>
      <c r="H94" s="32" t="s">
        <v>850</v>
      </c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</row>
    <row r="95" spans="1:35" ht="12.75" customHeight="1">
      <c r="A95" s="89">
        <v>44509</v>
      </c>
      <c r="B95" s="32" t="s">
        <v>948</v>
      </c>
      <c r="C95" s="31" t="s">
        <v>955</v>
      </c>
      <c r="D95" s="31" t="s">
        <v>1055</v>
      </c>
      <c r="E95" s="31" t="s">
        <v>579</v>
      </c>
      <c r="F95" s="90">
        <v>5000000</v>
      </c>
      <c r="G95" s="32">
        <v>4.05</v>
      </c>
      <c r="H95" s="32" t="s">
        <v>850</v>
      </c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</row>
    <row r="96" spans="1:35" ht="12.75" customHeight="1">
      <c r="A96" s="89">
        <v>44509</v>
      </c>
      <c r="B96" s="32" t="s">
        <v>948</v>
      </c>
      <c r="C96" s="31" t="s">
        <v>955</v>
      </c>
      <c r="D96" s="31" t="s">
        <v>1029</v>
      </c>
      <c r="E96" s="31" t="s">
        <v>579</v>
      </c>
      <c r="F96" s="90">
        <v>1196991</v>
      </c>
      <c r="G96" s="32">
        <v>4.1100000000000003</v>
      </c>
      <c r="H96" s="32" t="s">
        <v>850</v>
      </c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</row>
    <row r="97" spans="1:35" ht="12.75" customHeight="1">
      <c r="A97" s="89">
        <v>44509</v>
      </c>
      <c r="B97" s="32" t="s">
        <v>948</v>
      </c>
      <c r="C97" s="31" t="s">
        <v>955</v>
      </c>
      <c r="D97" s="31" t="s">
        <v>1056</v>
      </c>
      <c r="E97" s="31" t="s">
        <v>579</v>
      </c>
      <c r="F97" s="90">
        <v>1100000</v>
      </c>
      <c r="G97" s="32">
        <v>4.16</v>
      </c>
      <c r="H97" s="32" t="s">
        <v>850</v>
      </c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</row>
    <row r="98" spans="1:35" ht="12.75" customHeight="1">
      <c r="A98" s="89">
        <v>44509</v>
      </c>
      <c r="B98" s="32" t="s">
        <v>948</v>
      </c>
      <c r="C98" s="31" t="s">
        <v>955</v>
      </c>
      <c r="D98" s="31" t="s">
        <v>941</v>
      </c>
      <c r="E98" s="31" t="s">
        <v>579</v>
      </c>
      <c r="F98" s="90">
        <v>5039607</v>
      </c>
      <c r="G98" s="32">
        <v>4.05</v>
      </c>
      <c r="H98" s="32" t="s">
        <v>850</v>
      </c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</row>
    <row r="99" spans="1:35" ht="12.75" customHeight="1">
      <c r="A99" s="89">
        <v>44509</v>
      </c>
      <c r="B99" s="32" t="s">
        <v>948</v>
      </c>
      <c r="C99" s="31" t="s">
        <v>955</v>
      </c>
      <c r="D99" s="31" t="s">
        <v>1057</v>
      </c>
      <c r="E99" s="31" t="s">
        <v>579</v>
      </c>
      <c r="F99" s="90">
        <v>1200000</v>
      </c>
      <c r="G99" s="32">
        <v>4.05</v>
      </c>
      <c r="H99" s="32" t="s">
        <v>850</v>
      </c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</row>
    <row r="100" spans="1:35" ht="12.75" customHeight="1">
      <c r="A100" s="89">
        <v>44509</v>
      </c>
      <c r="B100" s="32" t="s">
        <v>948</v>
      </c>
      <c r="C100" s="31" t="s">
        <v>955</v>
      </c>
      <c r="D100" s="31" t="s">
        <v>940</v>
      </c>
      <c r="E100" s="31" t="s">
        <v>579</v>
      </c>
      <c r="F100" s="90">
        <v>4098875</v>
      </c>
      <c r="G100" s="32">
        <v>4.09</v>
      </c>
      <c r="H100" s="32" t="s">
        <v>850</v>
      </c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</row>
    <row r="101" spans="1:35" ht="12.75" customHeight="1">
      <c r="A101" s="89">
        <v>44509</v>
      </c>
      <c r="B101" s="32" t="s">
        <v>1058</v>
      </c>
      <c r="C101" s="31" t="s">
        <v>1059</v>
      </c>
      <c r="D101" s="31" t="s">
        <v>1060</v>
      </c>
      <c r="E101" s="31" t="s">
        <v>579</v>
      </c>
      <c r="F101" s="90">
        <v>75000</v>
      </c>
      <c r="G101" s="32">
        <v>27.84</v>
      </c>
      <c r="H101" s="32" t="s">
        <v>850</v>
      </c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</row>
    <row r="102" spans="1:35" ht="12.75" customHeight="1">
      <c r="A102" s="89">
        <v>44509</v>
      </c>
      <c r="B102" s="32" t="s">
        <v>1031</v>
      </c>
      <c r="C102" s="31" t="s">
        <v>1032</v>
      </c>
      <c r="D102" s="31" t="s">
        <v>953</v>
      </c>
      <c r="E102" s="31" t="s">
        <v>580</v>
      </c>
      <c r="F102" s="90">
        <v>385257</v>
      </c>
      <c r="G102" s="32">
        <v>119.62</v>
      </c>
      <c r="H102" s="32" t="s">
        <v>850</v>
      </c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</row>
    <row r="103" spans="1:35" ht="12.75" customHeight="1">
      <c r="A103" s="89">
        <v>44509</v>
      </c>
      <c r="B103" s="32" t="s">
        <v>1031</v>
      </c>
      <c r="C103" s="31" t="s">
        <v>1032</v>
      </c>
      <c r="D103" s="31" t="s">
        <v>952</v>
      </c>
      <c r="E103" s="31" t="s">
        <v>580</v>
      </c>
      <c r="F103" s="90">
        <v>336920</v>
      </c>
      <c r="G103" s="32">
        <v>119.18</v>
      </c>
      <c r="H103" s="32" t="s">
        <v>850</v>
      </c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</row>
    <row r="104" spans="1:35" ht="12.75" customHeight="1">
      <c r="A104" s="89">
        <v>44509</v>
      </c>
      <c r="B104" s="32" t="s">
        <v>1036</v>
      </c>
      <c r="C104" s="31" t="s">
        <v>1037</v>
      </c>
      <c r="D104" s="31" t="s">
        <v>1061</v>
      </c>
      <c r="E104" s="31" t="s">
        <v>580</v>
      </c>
      <c r="F104" s="90">
        <v>20839168</v>
      </c>
      <c r="G104" s="32">
        <v>1.1000000000000001</v>
      </c>
      <c r="H104" s="32" t="s">
        <v>850</v>
      </c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</row>
    <row r="105" spans="1:35" ht="12.75" customHeight="1">
      <c r="A105" s="89">
        <v>44509</v>
      </c>
      <c r="B105" s="32" t="s">
        <v>1038</v>
      </c>
      <c r="C105" s="31" t="s">
        <v>1039</v>
      </c>
      <c r="D105" s="31" t="s">
        <v>1062</v>
      </c>
      <c r="E105" s="31" t="s">
        <v>580</v>
      </c>
      <c r="F105" s="90">
        <v>159000</v>
      </c>
      <c r="G105" s="32">
        <v>95</v>
      </c>
      <c r="H105" s="32" t="s">
        <v>850</v>
      </c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</row>
    <row r="106" spans="1:35" ht="12.75" customHeight="1">
      <c r="A106" s="89">
        <v>44509</v>
      </c>
      <c r="B106" s="32" t="s">
        <v>1063</v>
      </c>
      <c r="C106" s="31" t="s">
        <v>1064</v>
      </c>
      <c r="D106" s="31" t="s">
        <v>1065</v>
      </c>
      <c r="E106" s="31" t="s">
        <v>580</v>
      </c>
      <c r="F106" s="90">
        <v>9600</v>
      </c>
      <c r="G106" s="32">
        <v>136.56</v>
      </c>
      <c r="H106" s="32" t="s">
        <v>850</v>
      </c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</row>
    <row r="107" spans="1:35" ht="12.75" customHeight="1">
      <c r="A107" s="89">
        <v>44509</v>
      </c>
      <c r="B107" s="32" t="s">
        <v>1041</v>
      </c>
      <c r="C107" s="31" t="s">
        <v>1042</v>
      </c>
      <c r="D107" s="31" t="s">
        <v>1043</v>
      </c>
      <c r="E107" s="31" t="s">
        <v>580</v>
      </c>
      <c r="F107" s="90">
        <v>273762</v>
      </c>
      <c r="G107" s="32">
        <v>168.29</v>
      </c>
      <c r="H107" s="32" t="s">
        <v>850</v>
      </c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</row>
    <row r="108" spans="1:35" ht="12.75" customHeight="1">
      <c r="A108" s="89">
        <v>44509</v>
      </c>
      <c r="B108" s="32" t="s">
        <v>949</v>
      </c>
      <c r="C108" s="31" t="s">
        <v>950</v>
      </c>
      <c r="D108" s="31" t="s">
        <v>1066</v>
      </c>
      <c r="E108" s="31" t="s">
        <v>580</v>
      </c>
      <c r="F108" s="90">
        <v>60000</v>
      </c>
      <c r="G108" s="32">
        <v>71.45</v>
      </c>
      <c r="H108" s="32" t="s">
        <v>850</v>
      </c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</row>
    <row r="109" spans="1:35" ht="12.75" customHeight="1">
      <c r="A109" s="89">
        <v>44509</v>
      </c>
      <c r="B109" s="32" t="s">
        <v>949</v>
      </c>
      <c r="C109" s="31" t="s">
        <v>950</v>
      </c>
      <c r="D109" s="31" t="s">
        <v>934</v>
      </c>
      <c r="E109" s="31" t="s">
        <v>580</v>
      </c>
      <c r="F109" s="90">
        <v>54000</v>
      </c>
      <c r="G109" s="32">
        <v>71.45</v>
      </c>
      <c r="H109" s="32" t="s">
        <v>850</v>
      </c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</row>
    <row r="110" spans="1:35" ht="12.75" customHeight="1">
      <c r="A110" s="89">
        <v>44509</v>
      </c>
      <c r="B110" s="32" t="s">
        <v>949</v>
      </c>
      <c r="C110" s="31" t="s">
        <v>950</v>
      </c>
      <c r="D110" s="31" t="s">
        <v>954</v>
      </c>
      <c r="E110" s="31" t="s">
        <v>580</v>
      </c>
      <c r="F110" s="90">
        <v>54000</v>
      </c>
      <c r="G110" s="32">
        <v>71.45</v>
      </c>
      <c r="H110" s="32" t="s">
        <v>850</v>
      </c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</row>
    <row r="111" spans="1:35" ht="12.75" customHeight="1">
      <c r="A111" s="89">
        <v>44509</v>
      </c>
      <c r="B111" s="32" t="s">
        <v>949</v>
      </c>
      <c r="C111" s="31" t="s">
        <v>950</v>
      </c>
      <c r="D111" s="31" t="s">
        <v>1044</v>
      </c>
      <c r="E111" s="31" t="s">
        <v>580</v>
      </c>
      <c r="F111" s="90">
        <v>96000</v>
      </c>
      <c r="G111" s="32">
        <v>71.45</v>
      </c>
      <c r="H111" s="32" t="s">
        <v>850</v>
      </c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</row>
    <row r="112" spans="1:35" ht="12.75" customHeight="1">
      <c r="A112" s="89">
        <v>44509</v>
      </c>
      <c r="B112" s="32" t="s">
        <v>1048</v>
      </c>
      <c r="C112" s="31" t="s">
        <v>1049</v>
      </c>
      <c r="D112" s="31" t="s">
        <v>1050</v>
      </c>
      <c r="E112" s="31" t="s">
        <v>580</v>
      </c>
      <c r="F112" s="90">
        <v>182170</v>
      </c>
      <c r="G112" s="32">
        <v>812.81</v>
      </c>
      <c r="H112" s="32" t="s">
        <v>850</v>
      </c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</row>
    <row r="113" spans="1:35" ht="12.75" customHeight="1">
      <c r="A113" s="89">
        <v>44509</v>
      </c>
      <c r="B113" s="32" t="s">
        <v>1067</v>
      </c>
      <c r="C113" s="31" t="s">
        <v>1068</v>
      </c>
      <c r="D113" s="31" t="s">
        <v>1069</v>
      </c>
      <c r="E113" s="31" t="s">
        <v>580</v>
      </c>
      <c r="F113" s="90">
        <v>106971</v>
      </c>
      <c r="G113" s="32">
        <v>300.87</v>
      </c>
      <c r="H113" s="32" t="s">
        <v>850</v>
      </c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</row>
    <row r="114" spans="1:35" ht="12.75" customHeight="1">
      <c r="A114" s="89">
        <v>44509</v>
      </c>
      <c r="B114" s="32" t="s">
        <v>1070</v>
      </c>
      <c r="C114" s="31" t="s">
        <v>1071</v>
      </c>
      <c r="D114" s="31" t="s">
        <v>1072</v>
      </c>
      <c r="E114" s="31" t="s">
        <v>580</v>
      </c>
      <c r="F114" s="90">
        <v>4893269</v>
      </c>
      <c r="G114" s="32">
        <v>1.95</v>
      </c>
      <c r="H114" s="32" t="s">
        <v>850</v>
      </c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</row>
    <row r="115" spans="1:35" ht="12.75" customHeight="1">
      <c r="A115" s="89">
        <v>44509</v>
      </c>
      <c r="B115" s="32" t="s">
        <v>1051</v>
      </c>
      <c r="C115" s="31" t="s">
        <v>1052</v>
      </c>
      <c r="D115" s="31" t="s">
        <v>1053</v>
      </c>
      <c r="E115" s="31" t="s">
        <v>580</v>
      </c>
      <c r="F115" s="90">
        <v>325100</v>
      </c>
      <c r="G115" s="32">
        <v>13.8</v>
      </c>
      <c r="H115" s="32" t="s">
        <v>850</v>
      </c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</row>
    <row r="116" spans="1:35" ht="12.75" customHeight="1">
      <c r="A116" s="89">
        <v>44509</v>
      </c>
      <c r="B116" s="32" t="s">
        <v>948</v>
      </c>
      <c r="C116" s="31" t="s">
        <v>955</v>
      </c>
      <c r="D116" s="31" t="s">
        <v>956</v>
      </c>
      <c r="E116" s="31" t="s">
        <v>580</v>
      </c>
      <c r="F116" s="90">
        <v>4698731</v>
      </c>
      <c r="G116" s="32">
        <v>4.0599999999999996</v>
      </c>
      <c r="H116" s="32" t="s">
        <v>850</v>
      </c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</row>
    <row r="117" spans="1:35" ht="12.75" customHeight="1">
      <c r="A117" s="89">
        <v>44509</v>
      </c>
      <c r="B117" s="32" t="s">
        <v>948</v>
      </c>
      <c r="C117" s="31" t="s">
        <v>955</v>
      </c>
      <c r="D117" s="31" t="s">
        <v>940</v>
      </c>
      <c r="E117" s="31" t="s">
        <v>580</v>
      </c>
      <c r="F117" s="90">
        <v>1612571</v>
      </c>
      <c r="G117" s="32">
        <v>4.1399999999999997</v>
      </c>
      <c r="H117" s="32" t="s">
        <v>850</v>
      </c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</row>
    <row r="118" spans="1:35" ht="12.75" customHeight="1">
      <c r="A118" s="89">
        <v>44509</v>
      </c>
      <c r="B118" s="32" t="s">
        <v>948</v>
      </c>
      <c r="C118" s="31" t="s">
        <v>955</v>
      </c>
      <c r="D118" s="31" t="s">
        <v>1055</v>
      </c>
      <c r="E118" s="31" t="s">
        <v>580</v>
      </c>
      <c r="F118" s="90">
        <v>5000000</v>
      </c>
      <c r="G118" s="32">
        <v>4.07</v>
      </c>
      <c r="H118" s="32" t="s">
        <v>850</v>
      </c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</row>
    <row r="119" spans="1:35" ht="12.75" customHeight="1">
      <c r="A119" s="89">
        <v>44509</v>
      </c>
      <c r="B119" s="32" t="s">
        <v>948</v>
      </c>
      <c r="C119" s="31" t="s">
        <v>955</v>
      </c>
      <c r="D119" s="31" t="s">
        <v>1073</v>
      </c>
      <c r="E119" s="31" t="s">
        <v>580</v>
      </c>
      <c r="F119" s="90">
        <v>1089505</v>
      </c>
      <c r="G119" s="32">
        <v>4.08</v>
      </c>
      <c r="H119" s="32" t="s">
        <v>850</v>
      </c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</row>
    <row r="120" spans="1:35" ht="12.75" customHeight="1">
      <c r="A120" s="89">
        <v>44509</v>
      </c>
      <c r="B120" s="32" t="s">
        <v>948</v>
      </c>
      <c r="C120" s="31" t="s">
        <v>955</v>
      </c>
      <c r="D120" s="31" t="s">
        <v>941</v>
      </c>
      <c r="E120" s="31" t="s">
        <v>580</v>
      </c>
      <c r="F120" s="90">
        <v>3458828</v>
      </c>
      <c r="G120" s="32">
        <v>4.05</v>
      </c>
      <c r="H120" s="32" t="s">
        <v>850</v>
      </c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</row>
    <row r="121" spans="1:35" ht="12.75" customHeight="1">
      <c r="A121" s="89">
        <v>44509</v>
      </c>
      <c r="B121" s="32" t="s">
        <v>948</v>
      </c>
      <c r="C121" s="31" t="s">
        <v>955</v>
      </c>
      <c r="D121" s="31" t="s">
        <v>1074</v>
      </c>
      <c r="E121" s="31" t="s">
        <v>580</v>
      </c>
      <c r="F121" s="90">
        <v>5078245</v>
      </c>
      <c r="G121" s="32">
        <v>4.05</v>
      </c>
      <c r="H121" s="32" t="s">
        <v>850</v>
      </c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</row>
    <row r="122" spans="1:35" ht="12.75" customHeight="1">
      <c r="A122" s="89">
        <v>44509</v>
      </c>
      <c r="B122" s="32" t="s">
        <v>948</v>
      </c>
      <c r="C122" s="31" t="s">
        <v>955</v>
      </c>
      <c r="D122" s="31" t="s">
        <v>1057</v>
      </c>
      <c r="E122" s="31" t="s">
        <v>580</v>
      </c>
      <c r="F122" s="90">
        <v>1050000</v>
      </c>
      <c r="G122" s="32">
        <v>4.05</v>
      </c>
      <c r="H122" s="32" t="s">
        <v>850</v>
      </c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</row>
    <row r="123" spans="1:35" ht="12.75" customHeight="1">
      <c r="A123" s="89">
        <v>44509</v>
      </c>
      <c r="B123" s="32" t="s">
        <v>948</v>
      </c>
      <c r="C123" s="31" t="s">
        <v>955</v>
      </c>
      <c r="D123" s="31" t="s">
        <v>1075</v>
      </c>
      <c r="E123" s="31" t="s">
        <v>580</v>
      </c>
      <c r="F123" s="90">
        <v>1228589</v>
      </c>
      <c r="G123" s="32">
        <v>4.12</v>
      </c>
      <c r="H123" s="32" t="s">
        <v>850</v>
      </c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</row>
    <row r="124" spans="1:35" ht="12.75" customHeight="1">
      <c r="A124" s="89">
        <v>44509</v>
      </c>
      <c r="B124" s="32" t="s">
        <v>948</v>
      </c>
      <c r="C124" s="31" t="s">
        <v>955</v>
      </c>
      <c r="D124" s="31" t="s">
        <v>1029</v>
      </c>
      <c r="E124" s="31" t="s">
        <v>580</v>
      </c>
      <c r="F124" s="90">
        <v>2364435</v>
      </c>
      <c r="G124" s="32">
        <v>4.08</v>
      </c>
      <c r="H124" s="32" t="s">
        <v>850</v>
      </c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</row>
    <row r="125" spans="1:35" ht="12.75" customHeight="1">
      <c r="A125" s="89">
        <v>44509</v>
      </c>
      <c r="B125" s="32" t="s">
        <v>1058</v>
      </c>
      <c r="C125" s="31" t="s">
        <v>1059</v>
      </c>
      <c r="D125" s="31" t="s">
        <v>1060</v>
      </c>
      <c r="E125" s="31" t="s">
        <v>580</v>
      </c>
      <c r="F125" s="90">
        <v>26000</v>
      </c>
      <c r="G125" s="32">
        <v>27.78</v>
      </c>
      <c r="H125" s="32" t="s">
        <v>850</v>
      </c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</row>
    <row r="126" spans="1:35" ht="12.75" customHeight="1">
      <c r="A126" s="89"/>
      <c r="B126" s="32"/>
      <c r="C126" s="31"/>
      <c r="D126" s="31"/>
      <c r="E126" s="31"/>
      <c r="F126" s="90"/>
      <c r="G126" s="32"/>
      <c r="H126" s="32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</row>
    <row r="127" spans="1:35" ht="12.75" customHeight="1">
      <c r="A127" s="89"/>
      <c r="B127" s="32"/>
      <c r="C127" s="31"/>
      <c r="D127" s="31"/>
      <c r="E127" s="31"/>
      <c r="F127" s="90"/>
      <c r="G127" s="32"/>
      <c r="H127" s="32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</row>
    <row r="128" spans="1:35" ht="12.75" customHeight="1">
      <c r="A128" s="89"/>
      <c r="B128" s="32"/>
      <c r="C128" s="31"/>
      <c r="D128" s="31"/>
      <c r="E128" s="31"/>
      <c r="F128" s="90"/>
      <c r="G128" s="32"/>
      <c r="H128" s="32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</row>
    <row r="129" spans="1:35" ht="12.75" customHeight="1">
      <c r="A129" s="89"/>
      <c r="B129" s="32"/>
      <c r="C129" s="31"/>
      <c r="D129" s="31"/>
      <c r="E129" s="31"/>
      <c r="F129" s="90"/>
      <c r="G129" s="32"/>
      <c r="H129" s="32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</row>
    <row r="130" spans="1:35" ht="12.75" customHeight="1">
      <c r="A130" s="89"/>
      <c r="B130" s="32"/>
      <c r="C130" s="31"/>
      <c r="D130" s="31"/>
      <c r="E130" s="31"/>
      <c r="F130" s="90"/>
      <c r="G130" s="32"/>
      <c r="H130" s="32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</row>
    <row r="131" spans="1:35" ht="12.75" customHeight="1">
      <c r="A131" s="89"/>
      <c r="B131" s="32"/>
      <c r="C131" s="31"/>
      <c r="D131" s="31"/>
      <c r="E131" s="31"/>
      <c r="F131" s="90"/>
      <c r="G131" s="32"/>
      <c r="H131" s="32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</row>
    <row r="132" spans="1:35" ht="12.75" customHeight="1">
      <c r="A132" s="89"/>
      <c r="B132" s="32"/>
      <c r="C132" s="31"/>
      <c r="D132" s="31"/>
      <c r="E132" s="31"/>
      <c r="F132" s="90"/>
      <c r="G132" s="32"/>
      <c r="H132" s="32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</row>
    <row r="133" spans="1:35" ht="12.75" customHeight="1">
      <c r="A133" s="89"/>
      <c r="B133" s="32"/>
      <c r="C133" s="31"/>
      <c r="D133" s="31"/>
      <c r="E133" s="31"/>
      <c r="F133" s="90"/>
      <c r="G133" s="32"/>
      <c r="H133" s="32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</row>
    <row r="134" spans="1:35" ht="12.75" customHeight="1">
      <c r="A134" s="89"/>
      <c r="B134" s="32"/>
      <c r="C134" s="31"/>
      <c r="D134" s="31"/>
      <c r="E134" s="31"/>
      <c r="F134" s="90"/>
      <c r="G134" s="32"/>
      <c r="H134" s="32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</row>
    <row r="135" spans="1:35" ht="12.75" customHeight="1">
      <c r="A135" s="89"/>
      <c r="B135" s="32"/>
      <c r="C135" s="31"/>
      <c r="D135" s="31"/>
      <c r="E135" s="31"/>
      <c r="F135" s="90"/>
      <c r="G135" s="32"/>
      <c r="H135" s="32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</row>
    <row r="136" spans="1:35" ht="12.75" customHeight="1">
      <c r="A136" s="89"/>
      <c r="B136" s="32"/>
      <c r="C136" s="31"/>
      <c r="D136" s="31"/>
      <c r="E136" s="31"/>
      <c r="F136" s="90"/>
      <c r="G136" s="32"/>
      <c r="H136" s="32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</row>
    <row r="137" spans="1:35" ht="12.75" customHeight="1">
      <c r="A137" s="89"/>
      <c r="B137" s="32"/>
      <c r="C137" s="31"/>
      <c r="D137" s="31"/>
      <c r="E137" s="31"/>
      <c r="F137" s="90"/>
      <c r="G137" s="32"/>
      <c r="H137" s="32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</row>
    <row r="138" spans="1:35" ht="12.75" customHeight="1">
      <c r="A138" s="89"/>
      <c r="B138" s="32"/>
      <c r="C138" s="31"/>
      <c r="D138" s="31"/>
      <c r="E138" s="31"/>
      <c r="F138" s="90"/>
      <c r="G138" s="32"/>
      <c r="H138" s="32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</row>
    <row r="139" spans="1:35" ht="12.75" customHeight="1">
      <c r="A139" s="89"/>
      <c r="B139" s="32"/>
      <c r="C139" s="31"/>
      <c r="D139" s="31"/>
      <c r="E139" s="31"/>
      <c r="F139" s="90"/>
      <c r="G139" s="32"/>
      <c r="H139" s="32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</row>
    <row r="140" spans="1:35" ht="12.75" customHeight="1">
      <c r="A140" s="89"/>
      <c r="B140" s="32"/>
      <c r="C140" s="31"/>
      <c r="D140" s="31"/>
      <c r="E140" s="31"/>
      <c r="F140" s="90"/>
      <c r="G140" s="32"/>
      <c r="H140" s="32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</row>
    <row r="141" spans="1:35" ht="12.75" customHeight="1">
      <c r="A141" s="89"/>
      <c r="B141" s="32"/>
      <c r="C141" s="31"/>
      <c r="D141" s="31"/>
      <c r="E141" s="31"/>
      <c r="F141" s="90"/>
      <c r="G141" s="32"/>
      <c r="H141" s="32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</row>
    <row r="142" spans="1:35" ht="12.75" customHeight="1">
      <c r="A142" s="89"/>
      <c r="B142" s="32"/>
      <c r="C142" s="31"/>
      <c r="D142" s="31"/>
      <c r="E142" s="31"/>
      <c r="F142" s="90"/>
      <c r="G142" s="32"/>
      <c r="H142" s="32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</row>
    <row r="143" spans="1:35" ht="12.75" customHeight="1">
      <c r="A143" s="89"/>
      <c r="B143" s="32"/>
      <c r="C143" s="31"/>
      <c r="D143" s="31"/>
      <c r="E143" s="31"/>
      <c r="F143" s="90"/>
      <c r="G143" s="32"/>
      <c r="H143" s="32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</row>
    <row r="144" spans="1:35" ht="12.75" customHeight="1">
      <c r="A144" s="89"/>
      <c r="B144" s="32"/>
      <c r="C144" s="31"/>
      <c r="D144" s="31"/>
      <c r="E144" s="31"/>
      <c r="F144" s="90"/>
      <c r="G144" s="32"/>
      <c r="H144" s="32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</row>
    <row r="145" spans="1:35" ht="12.75" customHeight="1">
      <c r="A145" s="89"/>
      <c r="B145" s="32"/>
      <c r="C145" s="31"/>
      <c r="D145" s="31"/>
      <c r="E145" s="31"/>
      <c r="F145" s="90"/>
      <c r="G145" s="32"/>
      <c r="H145" s="32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</row>
    <row r="146" spans="1:35" ht="12.75" customHeight="1">
      <c r="A146" s="89"/>
      <c r="B146" s="32"/>
      <c r="C146" s="31"/>
      <c r="D146" s="31"/>
      <c r="E146" s="31"/>
      <c r="F146" s="90"/>
      <c r="G146" s="32"/>
      <c r="H146" s="32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</row>
    <row r="147" spans="1:35" ht="12.75" customHeight="1">
      <c r="A147" s="89"/>
      <c r="B147" s="32"/>
      <c r="C147" s="31"/>
      <c r="D147" s="31"/>
      <c r="E147" s="31"/>
      <c r="F147" s="90"/>
      <c r="G147" s="32"/>
      <c r="H147" s="32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</row>
    <row r="148" spans="1:35" ht="12.75" customHeight="1">
      <c r="A148" s="89"/>
      <c r="B148" s="32"/>
      <c r="C148" s="31"/>
      <c r="D148" s="31"/>
      <c r="E148" s="31"/>
      <c r="F148" s="90"/>
      <c r="G148" s="32"/>
      <c r="H148" s="32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</row>
    <row r="149" spans="1:35" ht="12.75" customHeight="1">
      <c r="A149" s="89"/>
      <c r="B149" s="32"/>
      <c r="C149" s="31"/>
      <c r="D149" s="31"/>
      <c r="E149" s="31"/>
      <c r="F149" s="90"/>
      <c r="G149" s="32"/>
      <c r="H149" s="32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</row>
    <row r="150" spans="1:35" ht="12.75" customHeight="1">
      <c r="A150" s="89"/>
      <c r="B150" s="32"/>
      <c r="C150" s="31"/>
      <c r="D150" s="31"/>
      <c r="E150" s="31"/>
      <c r="F150" s="90"/>
      <c r="G150" s="32"/>
      <c r="H150" s="32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</row>
    <row r="151" spans="1:35" ht="12.75" customHeight="1">
      <c r="A151" s="89"/>
      <c r="B151" s="32"/>
      <c r="C151" s="31"/>
      <c r="D151" s="31"/>
      <c r="E151" s="31"/>
      <c r="F151" s="90"/>
      <c r="G151" s="32"/>
      <c r="H151" s="32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</row>
    <row r="152" spans="1:35" ht="12.75" customHeight="1">
      <c r="A152" s="89"/>
      <c r="B152" s="32"/>
      <c r="C152" s="31"/>
      <c r="D152" s="31"/>
      <c r="E152" s="31"/>
      <c r="F152" s="90"/>
      <c r="G152" s="32"/>
      <c r="H152" s="32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</row>
    <row r="153" spans="1:35" ht="12.75" customHeight="1">
      <c r="A153" s="89"/>
      <c r="B153" s="32"/>
      <c r="C153" s="31"/>
      <c r="D153" s="31"/>
      <c r="E153" s="31"/>
      <c r="F153" s="90"/>
      <c r="G153" s="32"/>
      <c r="H153" s="32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</row>
    <row r="154" spans="1:35" ht="12.75" customHeight="1">
      <c r="A154" s="89"/>
      <c r="B154" s="32"/>
      <c r="C154" s="31"/>
      <c r="D154" s="31"/>
      <c r="E154" s="31"/>
      <c r="F154" s="90"/>
      <c r="G154" s="32"/>
      <c r="H154" s="32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</row>
    <row r="155" spans="1:35" ht="12.75" customHeight="1">
      <c r="A155" s="89"/>
      <c r="B155" s="32"/>
      <c r="C155" s="31"/>
      <c r="D155" s="31"/>
      <c r="E155" s="31"/>
      <c r="F155" s="90"/>
      <c r="G155" s="32"/>
      <c r="H155" s="32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</row>
    <row r="156" spans="1:35" ht="12.75" customHeight="1">
      <c r="A156" s="89"/>
      <c r="B156" s="32"/>
      <c r="C156" s="31"/>
      <c r="D156" s="31"/>
      <c r="E156" s="31"/>
      <c r="F156" s="90"/>
      <c r="G156" s="32"/>
      <c r="H156" s="32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</row>
    <row r="157" spans="1:35" ht="12.75" customHeight="1">
      <c r="A157" s="89"/>
      <c r="B157" s="32"/>
      <c r="C157" s="31"/>
      <c r="D157" s="31"/>
      <c r="E157" s="31"/>
      <c r="F157" s="90"/>
      <c r="G157" s="32"/>
      <c r="H157" s="32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</row>
    <row r="158" spans="1:35" ht="12.75" customHeight="1">
      <c r="A158" s="89"/>
      <c r="B158" s="32"/>
      <c r="C158" s="31"/>
      <c r="D158" s="31"/>
      <c r="E158" s="31"/>
      <c r="F158" s="90"/>
      <c r="G158" s="32"/>
      <c r="H158" s="32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</row>
    <row r="159" spans="1:35" ht="12.75" customHeight="1">
      <c r="A159" s="89"/>
      <c r="B159" s="32"/>
      <c r="C159" s="31"/>
      <c r="D159" s="31"/>
      <c r="E159" s="31"/>
      <c r="F159" s="90"/>
      <c r="G159" s="32"/>
      <c r="H159" s="32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</row>
    <row r="160" spans="1:35" ht="12.75" customHeight="1">
      <c r="A160" s="89"/>
      <c r="B160" s="32"/>
      <c r="C160" s="31"/>
      <c r="D160" s="31"/>
      <c r="E160" s="31"/>
      <c r="F160" s="90"/>
      <c r="G160" s="32"/>
      <c r="H160" s="32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</row>
    <row r="161" spans="1:35" ht="12.75" customHeight="1">
      <c r="A161" s="89"/>
      <c r="B161" s="32"/>
      <c r="C161" s="31"/>
      <c r="D161" s="31"/>
      <c r="E161" s="31"/>
      <c r="F161" s="90"/>
      <c r="G161" s="32"/>
      <c r="H161" s="32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</row>
    <row r="162" spans="1:35" ht="12.75" customHeight="1">
      <c r="A162" s="89"/>
      <c r="B162" s="32"/>
      <c r="C162" s="31"/>
      <c r="D162" s="31"/>
      <c r="E162" s="31"/>
      <c r="F162" s="90"/>
      <c r="G162" s="32"/>
      <c r="H162" s="32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</row>
    <row r="163" spans="1:35" ht="12.75" customHeight="1">
      <c r="A163" s="89"/>
      <c r="B163" s="32"/>
      <c r="C163" s="31"/>
      <c r="D163" s="31"/>
      <c r="E163" s="31"/>
      <c r="F163" s="90"/>
      <c r="G163" s="32"/>
      <c r="H163" s="32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</row>
    <row r="164" spans="1:35" ht="12.75" customHeight="1">
      <c r="A164" s="89"/>
      <c r="B164" s="32"/>
      <c r="C164" s="31"/>
      <c r="D164" s="31"/>
      <c r="E164" s="31"/>
      <c r="F164" s="90"/>
      <c r="G164" s="32"/>
      <c r="H164" s="32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</row>
    <row r="165" spans="1:35" ht="12.75" customHeight="1">
      <c r="A165" s="89"/>
      <c r="B165" s="32"/>
      <c r="C165" s="31"/>
      <c r="D165" s="31"/>
      <c r="E165" s="31"/>
      <c r="F165" s="90"/>
      <c r="G165" s="32"/>
      <c r="H165" s="32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</row>
    <row r="166" spans="1:35" ht="12.75" customHeight="1">
      <c r="A166" s="89"/>
      <c r="B166" s="32"/>
      <c r="C166" s="31"/>
      <c r="D166" s="31"/>
      <c r="E166" s="31"/>
      <c r="F166" s="90"/>
      <c r="G166" s="32"/>
      <c r="H166" s="32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</row>
    <row r="167" spans="1:35" ht="12.75" customHeight="1">
      <c r="A167" s="89"/>
      <c r="B167" s="32"/>
      <c r="C167" s="31"/>
      <c r="D167" s="31"/>
      <c r="E167" s="31"/>
      <c r="F167" s="90"/>
      <c r="G167" s="32"/>
      <c r="H167" s="32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</row>
    <row r="168" spans="1:35" ht="12.75" customHeight="1">
      <c r="A168" s="89"/>
      <c r="B168" s="32"/>
      <c r="C168" s="31"/>
      <c r="D168" s="31"/>
      <c r="E168" s="31"/>
      <c r="F168" s="90"/>
      <c r="G168" s="32"/>
      <c r="H168" s="32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</row>
    <row r="169" spans="1:35" ht="12.75" customHeight="1">
      <c r="A169" s="89"/>
      <c r="B169" s="32"/>
      <c r="C169" s="31"/>
      <c r="D169" s="31"/>
      <c r="E169" s="31"/>
      <c r="F169" s="90"/>
      <c r="G169" s="32"/>
      <c r="H169" s="32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</row>
    <row r="170" spans="1:35" ht="12.75" customHeight="1">
      <c r="A170" s="89"/>
      <c r="B170" s="32"/>
      <c r="C170" s="31"/>
      <c r="D170" s="31"/>
      <c r="E170" s="31"/>
      <c r="F170" s="90"/>
      <c r="G170" s="32"/>
      <c r="H170" s="32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</row>
    <row r="171" spans="1:35" ht="12.75" customHeight="1">
      <c r="A171" s="89"/>
      <c r="B171" s="32"/>
      <c r="C171" s="31"/>
      <c r="D171" s="31"/>
      <c r="E171" s="31"/>
      <c r="F171" s="90"/>
      <c r="G171" s="32"/>
      <c r="H171" s="32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</row>
    <row r="172" spans="1:35" ht="12.75" customHeight="1">
      <c r="A172" s="89"/>
      <c r="B172" s="32"/>
      <c r="C172" s="31"/>
      <c r="D172" s="31"/>
      <c r="E172" s="31"/>
      <c r="F172" s="90"/>
      <c r="G172" s="32"/>
      <c r="H172" s="32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</row>
    <row r="173" spans="1:35" ht="12.75" customHeight="1">
      <c r="A173" s="89"/>
      <c r="B173" s="32"/>
      <c r="C173" s="31"/>
      <c r="D173" s="31"/>
      <c r="E173" s="31"/>
      <c r="F173" s="90"/>
      <c r="G173" s="32"/>
      <c r="H173" s="32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</row>
    <row r="174" spans="1:35" ht="12.75" customHeight="1">
      <c r="A174" s="89"/>
      <c r="B174" s="32"/>
      <c r="C174" s="31"/>
      <c r="D174" s="31"/>
      <c r="E174" s="31"/>
      <c r="F174" s="90"/>
      <c r="G174" s="32"/>
      <c r="H174" s="32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</row>
    <row r="175" spans="1:35" ht="12.75" customHeight="1">
      <c r="A175" s="89"/>
      <c r="B175" s="32"/>
      <c r="C175" s="31"/>
      <c r="D175" s="31"/>
      <c r="E175" s="31"/>
      <c r="F175" s="90"/>
      <c r="G175" s="32"/>
      <c r="H175" s="32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</row>
    <row r="176" spans="1:35" ht="12.75" customHeight="1">
      <c r="A176" s="89"/>
      <c r="B176" s="32"/>
      <c r="C176" s="31"/>
      <c r="D176" s="31"/>
      <c r="E176" s="31"/>
      <c r="F176" s="90"/>
      <c r="G176" s="32"/>
      <c r="H176" s="32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</row>
    <row r="177" spans="1:35" ht="12.75" customHeight="1">
      <c r="A177" s="89"/>
      <c r="B177" s="32"/>
      <c r="C177" s="31"/>
      <c r="D177" s="31"/>
      <c r="E177" s="31"/>
      <c r="F177" s="90"/>
      <c r="G177" s="32"/>
      <c r="H177" s="32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</row>
    <row r="178" spans="1:35" ht="12.75" customHeight="1">
      <c r="A178" s="89"/>
      <c r="B178" s="32"/>
      <c r="C178" s="31"/>
      <c r="D178" s="31"/>
      <c r="E178" s="31"/>
      <c r="F178" s="90"/>
      <c r="G178" s="32"/>
      <c r="H178" s="32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</row>
    <row r="179" spans="1:35" ht="12.75" customHeight="1">
      <c r="A179" s="89"/>
      <c r="B179" s="32"/>
      <c r="C179" s="31"/>
      <c r="D179" s="31"/>
      <c r="E179" s="31"/>
      <c r="F179" s="90"/>
      <c r="G179" s="32"/>
      <c r="H179" s="32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</row>
    <row r="180" spans="1:35" ht="12.75" customHeight="1">
      <c r="A180" s="89"/>
      <c r="B180" s="32"/>
      <c r="C180" s="31"/>
      <c r="D180" s="31"/>
      <c r="E180" s="31"/>
      <c r="F180" s="90"/>
      <c r="G180" s="32"/>
      <c r="H180" s="32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</row>
    <row r="181" spans="1:35" ht="12.75" customHeight="1">
      <c r="A181" s="89"/>
      <c r="B181" s="32"/>
      <c r="C181" s="31"/>
      <c r="D181" s="31"/>
      <c r="E181" s="31"/>
      <c r="F181" s="90"/>
      <c r="G181" s="32"/>
      <c r="H181" s="32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</row>
    <row r="182" spans="1:35" ht="12.75" customHeight="1">
      <c r="A182" s="89"/>
      <c r="B182" s="32"/>
      <c r="C182" s="31"/>
      <c r="D182" s="31"/>
      <c r="E182" s="31"/>
      <c r="F182" s="90"/>
      <c r="G182" s="32"/>
      <c r="H182" s="32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</row>
    <row r="183" spans="1:35" ht="12.75" customHeight="1">
      <c r="A183" s="89"/>
      <c r="B183" s="32"/>
      <c r="C183" s="31"/>
      <c r="D183" s="31"/>
      <c r="E183" s="31"/>
      <c r="F183" s="90"/>
      <c r="G183" s="32"/>
      <c r="H183" s="32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</row>
    <row r="184" spans="1:35" ht="12.75" customHeight="1">
      <c r="A184" s="89"/>
      <c r="B184" s="32"/>
      <c r="C184" s="31"/>
      <c r="D184" s="31"/>
      <c r="E184" s="31"/>
      <c r="F184" s="90"/>
      <c r="G184" s="32"/>
      <c r="H184" s="32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</row>
    <row r="185" spans="1:35" ht="12.75" customHeight="1">
      <c r="A185" s="89"/>
      <c r="B185" s="32"/>
      <c r="C185" s="31"/>
      <c r="D185" s="31"/>
      <c r="E185" s="31"/>
      <c r="F185" s="90"/>
      <c r="G185" s="32"/>
      <c r="H185" s="32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</row>
    <row r="186" spans="1:35" ht="12.75" customHeight="1">
      <c r="A186" s="89"/>
      <c r="B186" s="32"/>
      <c r="C186" s="31"/>
      <c r="D186" s="31"/>
      <c r="E186" s="31"/>
      <c r="F186" s="90"/>
      <c r="G186" s="32"/>
      <c r="H186" s="32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</row>
    <row r="187" spans="1:35" ht="12.75" customHeight="1">
      <c r="A187" s="89"/>
      <c r="B187" s="32"/>
      <c r="C187" s="31"/>
      <c r="D187" s="31"/>
      <c r="E187" s="31"/>
      <c r="F187" s="90"/>
      <c r="G187" s="32"/>
      <c r="H187" s="32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</row>
    <row r="188" spans="1:35" ht="12.75" customHeight="1">
      <c r="A188" s="89"/>
      <c r="B188" s="32"/>
      <c r="C188" s="31"/>
      <c r="D188" s="31"/>
      <c r="E188" s="31"/>
      <c r="F188" s="90"/>
      <c r="G188" s="32"/>
      <c r="H188" s="32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</row>
    <row r="189" spans="1:35" ht="12.75" customHeight="1">
      <c r="A189" s="89"/>
      <c r="B189" s="32"/>
      <c r="C189" s="31"/>
      <c r="D189" s="31"/>
      <c r="E189" s="31"/>
      <c r="F189" s="90"/>
      <c r="G189" s="32"/>
      <c r="H189" s="32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</row>
    <row r="190" spans="1:35" ht="12.75" customHeight="1">
      <c r="A190" s="89"/>
      <c r="B190" s="32"/>
      <c r="C190" s="31"/>
      <c r="D190" s="31"/>
      <c r="E190" s="31"/>
      <c r="F190" s="90"/>
      <c r="G190" s="32"/>
      <c r="H190" s="32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</row>
    <row r="191" spans="1:35" ht="12.75" customHeight="1">
      <c r="A191" s="89"/>
      <c r="B191" s="32"/>
      <c r="C191" s="31"/>
      <c r="D191" s="31"/>
      <c r="E191" s="31"/>
      <c r="F191" s="90"/>
      <c r="G191" s="32"/>
      <c r="H191" s="32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</row>
    <row r="192" spans="1:35" ht="12.75" customHeight="1">
      <c r="A192" s="89"/>
      <c r="B192" s="32"/>
      <c r="C192" s="31"/>
      <c r="D192" s="31"/>
      <c r="E192" s="31"/>
      <c r="F192" s="90"/>
      <c r="G192" s="32"/>
      <c r="H192" s="32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</row>
    <row r="193" spans="1:35" ht="12.75" customHeight="1">
      <c r="A193" s="89"/>
      <c r="B193" s="32"/>
      <c r="C193" s="31"/>
      <c r="D193" s="31"/>
      <c r="E193" s="31"/>
      <c r="F193" s="90"/>
      <c r="G193" s="32"/>
      <c r="H193" s="32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</row>
    <row r="194" spans="1:35" ht="12.75" customHeight="1">
      <c r="A194" s="89"/>
      <c r="B194" s="32"/>
      <c r="C194" s="31"/>
      <c r="D194" s="31"/>
      <c r="E194" s="31"/>
      <c r="F194" s="90"/>
      <c r="G194" s="32"/>
      <c r="H194" s="32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</row>
    <row r="195" spans="1:35" ht="12.75" customHeight="1">
      <c r="A195" s="89"/>
      <c r="B195" s="32"/>
      <c r="C195" s="31"/>
      <c r="D195" s="31"/>
      <c r="E195" s="31"/>
      <c r="F195" s="90"/>
      <c r="G195" s="32"/>
      <c r="H195" s="32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</row>
    <row r="196" spans="1:35" ht="12.75" customHeight="1">
      <c r="A196" s="89"/>
      <c r="B196" s="32"/>
      <c r="C196" s="31"/>
      <c r="D196" s="31"/>
      <c r="E196" s="31"/>
      <c r="F196" s="90"/>
      <c r="G196" s="32"/>
      <c r="H196" s="32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</row>
    <row r="197" spans="1:35" ht="12.75" customHeight="1">
      <c r="A197" s="89"/>
      <c r="B197" s="32"/>
      <c r="C197" s="31"/>
      <c r="D197" s="31"/>
      <c r="E197" s="31"/>
      <c r="F197" s="90"/>
      <c r="G197" s="32"/>
      <c r="H197" s="32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</row>
    <row r="198" spans="1:35" ht="12.75" customHeight="1">
      <c r="A198" s="89"/>
      <c r="B198" s="32"/>
      <c r="C198" s="31"/>
      <c r="D198" s="31"/>
      <c r="E198" s="31"/>
      <c r="F198" s="90"/>
      <c r="G198" s="32"/>
      <c r="H198" s="32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</row>
    <row r="199" spans="1:35" ht="12.75" customHeight="1">
      <c r="A199" s="89"/>
      <c r="B199" s="32"/>
      <c r="C199" s="31"/>
      <c r="D199" s="31"/>
      <c r="E199" s="31"/>
      <c r="F199" s="90"/>
      <c r="G199" s="32"/>
      <c r="H199" s="32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</row>
    <row r="200" spans="1:35" ht="12.75" customHeight="1">
      <c r="A200" s="89"/>
      <c r="B200" s="32"/>
      <c r="C200" s="31"/>
      <c r="D200" s="31"/>
      <c r="E200" s="31"/>
      <c r="F200" s="90"/>
      <c r="G200" s="32"/>
      <c r="H200" s="32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</row>
    <row r="201" spans="1:35" ht="12.75" customHeight="1">
      <c r="A201" s="89"/>
      <c r="B201" s="32"/>
      <c r="C201" s="31"/>
      <c r="D201" s="31"/>
      <c r="E201" s="31"/>
      <c r="F201" s="90"/>
      <c r="G201" s="32"/>
      <c r="H201" s="32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</row>
    <row r="202" spans="1:35" ht="12.75" customHeight="1">
      <c r="A202" s="89"/>
      <c r="B202" s="32"/>
      <c r="C202" s="31"/>
      <c r="D202" s="31"/>
      <c r="E202" s="31"/>
      <c r="F202" s="90"/>
      <c r="G202" s="32"/>
      <c r="H202" s="32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</row>
    <row r="203" spans="1:35" ht="12.75" customHeight="1">
      <c r="A203" s="89"/>
      <c r="B203" s="32"/>
      <c r="C203" s="31"/>
      <c r="D203" s="31"/>
      <c r="E203" s="31"/>
      <c r="F203" s="90"/>
      <c r="G203" s="32"/>
      <c r="H203" s="32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</row>
    <row r="204" spans="1:35" ht="12.75" customHeight="1">
      <c r="A204" s="89"/>
      <c r="B204" s="32"/>
      <c r="C204" s="31"/>
      <c r="D204" s="31"/>
      <c r="E204" s="31"/>
      <c r="F204" s="90"/>
      <c r="G204" s="32"/>
      <c r="H204" s="32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</row>
    <row r="205" spans="1:35" ht="12.75" customHeight="1">
      <c r="A205" s="89"/>
      <c r="B205" s="32"/>
      <c r="C205" s="31"/>
      <c r="D205" s="31"/>
      <c r="E205" s="31"/>
      <c r="F205" s="90"/>
      <c r="G205" s="32"/>
      <c r="H205" s="32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</row>
    <row r="206" spans="1:35" ht="12.75" customHeight="1">
      <c r="A206" s="89"/>
      <c r="B206" s="32"/>
      <c r="C206" s="31"/>
      <c r="D206" s="31"/>
      <c r="E206" s="31"/>
      <c r="F206" s="90"/>
      <c r="G206" s="32"/>
      <c r="H206" s="32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</row>
    <row r="207" spans="1:35" ht="12.75" customHeight="1">
      <c r="A207" s="89"/>
      <c r="B207" s="32"/>
      <c r="C207" s="31"/>
      <c r="D207" s="31"/>
      <c r="E207" s="31"/>
      <c r="F207" s="90"/>
      <c r="G207" s="32"/>
      <c r="H207" s="32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</row>
    <row r="208" spans="1:35" ht="12.75" customHeight="1">
      <c r="A208" s="89"/>
      <c r="B208" s="32"/>
      <c r="C208" s="31"/>
      <c r="D208" s="31"/>
      <c r="E208" s="31"/>
      <c r="F208" s="90"/>
      <c r="G208" s="32"/>
      <c r="H208" s="32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</row>
    <row r="209" spans="1:35" ht="12.75" customHeight="1">
      <c r="A209" s="89"/>
      <c r="B209" s="32"/>
      <c r="C209" s="31"/>
      <c r="D209" s="31"/>
      <c r="E209" s="31"/>
      <c r="F209" s="90"/>
      <c r="G209" s="32"/>
      <c r="H209" s="32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</row>
    <row r="210" spans="1:35" ht="12.75" customHeight="1">
      <c r="A210" s="89"/>
      <c r="B210" s="32"/>
      <c r="C210" s="31"/>
      <c r="D210" s="31"/>
      <c r="E210" s="31"/>
      <c r="F210" s="90"/>
      <c r="G210" s="32"/>
      <c r="H210" s="32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</row>
    <row r="211" spans="1:35" ht="12.75" customHeight="1">
      <c r="A211" s="89"/>
      <c r="B211" s="32"/>
      <c r="C211" s="31"/>
      <c r="D211" s="31"/>
      <c r="E211" s="31"/>
      <c r="F211" s="90"/>
      <c r="G211" s="32"/>
      <c r="H211" s="32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</row>
    <row r="212" spans="1:35" ht="12.75" customHeight="1">
      <c r="A212" s="89"/>
      <c r="B212" s="32"/>
      <c r="C212" s="31"/>
      <c r="D212" s="31"/>
      <c r="E212" s="31"/>
      <c r="F212" s="90"/>
      <c r="G212" s="32"/>
      <c r="H212" s="32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</row>
    <row r="213" spans="1:35" ht="12.75" customHeight="1">
      <c r="A213" s="89"/>
      <c r="B213" s="32"/>
      <c r="C213" s="31"/>
      <c r="D213" s="31"/>
      <c r="E213" s="31"/>
      <c r="F213" s="90"/>
      <c r="G213" s="32"/>
      <c r="H213" s="32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</row>
    <row r="214" spans="1:35" ht="12.75" customHeight="1">
      <c r="A214" s="89"/>
      <c r="B214" s="32"/>
      <c r="C214" s="31"/>
      <c r="D214" s="31"/>
      <c r="E214" s="31"/>
      <c r="F214" s="90"/>
      <c r="G214" s="32"/>
      <c r="H214" s="32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</row>
    <row r="215" spans="1:35" ht="12.75" customHeight="1">
      <c r="A215" s="89"/>
      <c r="B215" s="32"/>
      <c r="C215" s="31"/>
      <c r="D215" s="31"/>
      <c r="E215" s="31"/>
      <c r="F215" s="90"/>
      <c r="G215" s="32"/>
      <c r="H215" s="32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</row>
    <row r="216" spans="1:35" ht="12.75" customHeight="1">
      <c r="A216" s="89"/>
      <c r="B216" s="32"/>
      <c r="C216" s="31"/>
      <c r="D216" s="31"/>
      <c r="E216" s="31"/>
      <c r="F216" s="90"/>
      <c r="G216" s="32"/>
      <c r="H216" s="32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</row>
    <row r="217" spans="1:35" ht="12.75" customHeight="1">
      <c r="A217" s="89"/>
      <c r="B217" s="32"/>
      <c r="C217" s="31"/>
      <c r="D217" s="31"/>
      <c r="E217" s="31"/>
      <c r="F217" s="90"/>
      <c r="G217" s="32"/>
      <c r="H217" s="32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</row>
    <row r="218" spans="1:35" ht="12.75" customHeight="1">
      <c r="A218" s="89"/>
      <c r="B218" s="32"/>
      <c r="C218" s="31"/>
      <c r="D218" s="31"/>
      <c r="E218" s="31"/>
      <c r="F218" s="90"/>
      <c r="G218" s="32"/>
      <c r="H218" s="32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</row>
    <row r="219" spans="1:35" ht="12.75" customHeight="1">
      <c r="A219" s="89"/>
      <c r="B219" s="32"/>
      <c r="C219" s="31"/>
      <c r="D219" s="31"/>
      <c r="E219" s="31"/>
      <c r="F219" s="90"/>
      <c r="G219" s="32"/>
      <c r="H219" s="32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</row>
    <row r="220" spans="1:35" ht="12.75" customHeight="1">
      <c r="A220" s="89"/>
      <c r="B220" s="32"/>
      <c r="C220" s="31"/>
      <c r="D220" s="31"/>
      <c r="E220" s="31"/>
      <c r="F220" s="90"/>
      <c r="G220" s="32"/>
      <c r="H220" s="32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</row>
    <row r="221" spans="1:35" ht="12.75" customHeight="1">
      <c r="A221" s="89"/>
      <c r="B221" s="32"/>
      <c r="C221" s="31"/>
      <c r="D221" s="31"/>
      <c r="E221" s="31"/>
      <c r="F221" s="90"/>
      <c r="G221" s="32"/>
      <c r="H221" s="32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</row>
    <row r="222" spans="1:35" ht="12.75" customHeight="1">
      <c r="A222" s="89"/>
      <c r="B222" s="32"/>
      <c r="C222" s="31"/>
      <c r="D222" s="31"/>
      <c r="E222" s="31"/>
      <c r="F222" s="90"/>
      <c r="G222" s="32"/>
      <c r="H222" s="32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</row>
    <row r="223" spans="1:35" ht="12.75" customHeight="1">
      <c r="A223" s="89"/>
      <c r="B223" s="32"/>
      <c r="C223" s="31"/>
      <c r="D223" s="31"/>
      <c r="E223" s="31"/>
      <c r="F223" s="90"/>
      <c r="G223" s="32"/>
      <c r="H223" s="32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</row>
    <row r="224" spans="1:35" ht="12.75" customHeight="1">
      <c r="A224" s="89"/>
      <c r="B224" s="32"/>
      <c r="C224" s="31"/>
      <c r="D224" s="31"/>
      <c r="E224" s="31"/>
      <c r="F224" s="90"/>
      <c r="G224" s="32"/>
      <c r="H224" s="32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</row>
    <row r="225" spans="1:35" ht="12.75" customHeight="1">
      <c r="A225" s="89"/>
      <c r="B225" s="32"/>
      <c r="C225" s="31"/>
      <c r="D225" s="31"/>
      <c r="E225" s="31"/>
      <c r="F225" s="90"/>
      <c r="G225" s="32"/>
      <c r="H225" s="32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</row>
    <row r="226" spans="1:35" ht="12.75" customHeight="1">
      <c r="A226" s="89"/>
      <c r="B226" s="32"/>
      <c r="C226" s="31"/>
      <c r="D226" s="31"/>
      <c r="E226" s="31"/>
      <c r="F226" s="90"/>
      <c r="G226" s="32"/>
      <c r="H226" s="32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</row>
    <row r="227" spans="1:35" ht="12.75" customHeight="1">
      <c r="A227" s="89"/>
      <c r="B227" s="32"/>
      <c r="C227" s="31"/>
      <c r="D227" s="31"/>
      <c r="E227" s="31"/>
      <c r="F227" s="90"/>
      <c r="G227" s="32"/>
      <c r="H227" s="32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</row>
    <row r="228" spans="1:35" ht="12.75" customHeight="1">
      <c r="A228" s="89"/>
      <c r="B228" s="32"/>
      <c r="C228" s="31"/>
      <c r="D228" s="31"/>
      <c r="E228" s="31"/>
      <c r="F228" s="90"/>
      <c r="G228" s="32"/>
      <c r="H228" s="32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</row>
    <row r="229" spans="1:35" ht="12.75" customHeight="1">
      <c r="A229" s="89"/>
      <c r="B229" s="32"/>
      <c r="C229" s="31"/>
      <c r="D229" s="31"/>
      <c r="E229" s="31"/>
      <c r="F229" s="90"/>
      <c r="G229" s="32"/>
      <c r="H229" s="32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</row>
    <row r="230" spans="1:35" ht="12.75" customHeight="1">
      <c r="A230" s="89"/>
      <c r="B230" s="32"/>
      <c r="C230" s="31"/>
      <c r="D230" s="31"/>
      <c r="E230" s="31"/>
      <c r="F230" s="90"/>
      <c r="G230" s="32"/>
      <c r="H230" s="32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</row>
    <row r="231" spans="1:35" ht="12.75" customHeight="1">
      <c r="A231" s="89"/>
      <c r="B231" s="32"/>
      <c r="C231" s="31"/>
      <c r="D231" s="31"/>
      <c r="E231" s="31"/>
      <c r="F231" s="90"/>
      <c r="G231" s="32"/>
      <c r="H231" s="32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</row>
    <row r="232" spans="1:35" ht="12.75" customHeight="1">
      <c r="A232" s="89"/>
      <c r="B232" s="32"/>
      <c r="C232" s="31"/>
      <c r="D232" s="31"/>
      <c r="E232" s="31"/>
      <c r="F232" s="90"/>
      <c r="G232" s="32"/>
      <c r="H232" s="32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</row>
    <row r="233" spans="1:35" ht="12.75" customHeight="1">
      <c r="A233" s="89"/>
      <c r="B233" s="32"/>
      <c r="C233" s="31"/>
      <c r="D233" s="31"/>
      <c r="E233" s="31"/>
      <c r="F233" s="90"/>
      <c r="G233" s="32"/>
      <c r="H233" s="32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</row>
    <row r="234" spans="1:35" ht="12.75" customHeight="1">
      <c r="A234" s="89"/>
      <c r="B234" s="32"/>
      <c r="C234" s="31"/>
      <c r="D234" s="31"/>
      <c r="E234" s="31"/>
      <c r="F234" s="90"/>
      <c r="G234" s="32"/>
      <c r="H234" s="32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</row>
    <row r="235" spans="1:35" ht="12.75" customHeight="1">
      <c r="A235" s="89"/>
      <c r="B235" s="32"/>
      <c r="C235" s="31"/>
      <c r="D235" s="31"/>
      <c r="E235" s="31"/>
      <c r="F235" s="90"/>
      <c r="G235" s="32"/>
      <c r="H235" s="32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</row>
    <row r="236" spans="1:35" ht="12.75" customHeight="1">
      <c r="A236" s="89"/>
      <c r="B236" s="32"/>
      <c r="C236" s="31"/>
      <c r="D236" s="31"/>
      <c r="E236" s="31"/>
      <c r="F236" s="90"/>
      <c r="G236" s="32"/>
      <c r="H236" s="32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</row>
    <row r="237" spans="1:35" ht="12.75" customHeight="1">
      <c r="A237" s="89"/>
      <c r="B237" s="32"/>
      <c r="C237" s="31"/>
      <c r="D237" s="31"/>
      <c r="E237" s="31"/>
      <c r="F237" s="90"/>
      <c r="G237" s="32"/>
      <c r="H237" s="32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</row>
    <row r="238" spans="1:35" ht="12.75" customHeight="1">
      <c r="A238" s="89"/>
      <c r="B238" s="32"/>
      <c r="C238" s="31"/>
      <c r="D238" s="31"/>
      <c r="E238" s="31"/>
      <c r="F238" s="90"/>
      <c r="G238" s="32"/>
      <c r="H238" s="32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</row>
    <row r="239" spans="1:35" ht="12.75" customHeight="1">
      <c r="A239" s="89"/>
      <c r="B239" s="32"/>
      <c r="C239" s="31"/>
      <c r="D239" s="31"/>
      <c r="E239" s="31"/>
      <c r="F239" s="90"/>
      <c r="G239" s="32"/>
      <c r="H239" s="32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</row>
    <row r="240" spans="1:35" ht="12.75" customHeight="1">
      <c r="A240" s="89"/>
      <c r="B240" s="32"/>
      <c r="C240" s="31"/>
      <c r="D240" s="31"/>
      <c r="E240" s="31"/>
      <c r="F240" s="90"/>
      <c r="G240" s="32"/>
      <c r="H240" s="32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</row>
    <row r="241" spans="1:35" ht="12.75" customHeight="1">
      <c r="A241" s="89"/>
      <c r="B241" s="32"/>
      <c r="C241" s="31"/>
      <c r="D241" s="31"/>
      <c r="E241" s="31"/>
      <c r="F241" s="90"/>
      <c r="G241" s="32"/>
      <c r="H241" s="32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</row>
    <row r="242" spans="1:35" ht="12.75" customHeight="1">
      <c r="A242" s="89"/>
      <c r="B242" s="32"/>
      <c r="C242" s="31"/>
      <c r="D242" s="31"/>
      <c r="E242" s="31"/>
      <c r="F242" s="90"/>
      <c r="G242" s="32"/>
      <c r="H242" s="32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</row>
    <row r="243" spans="1:35" ht="12.75" customHeight="1">
      <c r="A243" s="89"/>
      <c r="B243" s="32"/>
      <c r="C243" s="31"/>
      <c r="D243" s="31"/>
      <c r="E243" s="31"/>
      <c r="F243" s="90"/>
      <c r="G243" s="32"/>
      <c r="H243" s="32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</row>
    <row r="244" spans="1:35" ht="12.75" customHeight="1">
      <c r="A244" s="89"/>
      <c r="B244" s="32"/>
      <c r="C244" s="31"/>
      <c r="D244" s="31"/>
      <c r="E244" s="31"/>
      <c r="F244" s="90"/>
      <c r="G244" s="32"/>
      <c r="H244" s="32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</row>
    <row r="245" spans="1:35" ht="12.75" customHeight="1">
      <c r="A245" s="89"/>
      <c r="B245" s="32"/>
      <c r="C245" s="31"/>
      <c r="D245" s="31"/>
      <c r="E245" s="31"/>
      <c r="F245" s="90"/>
      <c r="G245" s="32"/>
      <c r="H245" s="32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</row>
    <row r="246" spans="1:35" ht="12.75" customHeight="1">
      <c r="A246" s="89"/>
      <c r="B246" s="32"/>
      <c r="C246" s="31"/>
      <c r="D246" s="31"/>
      <c r="E246" s="31"/>
      <c r="F246" s="90"/>
      <c r="G246" s="32"/>
      <c r="H246" s="91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</row>
    <row r="247" spans="1:35" ht="12.75" customHeight="1">
      <c r="A247" s="89"/>
      <c r="B247" s="32"/>
      <c r="C247" s="31"/>
      <c r="D247" s="31"/>
      <c r="E247" s="31"/>
      <c r="F247" s="90"/>
      <c r="G247" s="32"/>
      <c r="H247" s="91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</row>
    <row r="248" spans="1:35" ht="12.75" customHeight="1">
      <c r="A248" s="89"/>
      <c r="B248" s="32"/>
      <c r="C248" s="31"/>
      <c r="D248" s="31"/>
      <c r="E248" s="31"/>
      <c r="F248" s="90"/>
      <c r="G248" s="32"/>
      <c r="H248" s="91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</row>
    <row r="249" spans="1:35" ht="12.75" customHeight="1">
      <c r="A249" s="89"/>
      <c r="B249" s="32"/>
      <c r="C249" s="31"/>
      <c r="D249" s="31"/>
      <c r="E249" s="31"/>
      <c r="F249" s="90"/>
      <c r="G249" s="32"/>
      <c r="H249" s="91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</row>
    <row r="250" spans="1:35" ht="12.75" customHeight="1">
      <c r="A250" s="89"/>
      <c r="B250" s="32"/>
      <c r="C250" s="31"/>
      <c r="D250" s="31"/>
      <c r="E250" s="31"/>
      <c r="F250" s="90"/>
      <c r="G250" s="32"/>
      <c r="H250" s="91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</row>
    <row r="251" spans="1:35" ht="12.75" customHeight="1">
      <c r="A251" s="89"/>
      <c r="B251" s="32"/>
      <c r="C251" s="31"/>
      <c r="D251" s="31"/>
      <c r="E251" s="31"/>
      <c r="F251" s="90"/>
      <c r="G251" s="32"/>
      <c r="H251" s="91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</row>
    <row r="252" spans="1:35" ht="12.75" customHeight="1">
      <c r="A252" s="89"/>
      <c r="B252" s="32"/>
      <c r="C252" s="31"/>
      <c r="D252" s="31"/>
      <c r="E252" s="31"/>
      <c r="F252" s="90"/>
      <c r="G252" s="32"/>
      <c r="H252" s="91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</row>
    <row r="253" spans="1:35" ht="12.75" customHeight="1">
      <c r="A253" s="89"/>
      <c r="B253" s="32"/>
      <c r="C253" s="31"/>
      <c r="D253" s="31"/>
      <c r="E253" s="31"/>
      <c r="F253" s="90"/>
      <c r="G253" s="32"/>
      <c r="H253" s="91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</row>
    <row r="254" spans="1:35" ht="12.75" customHeight="1">
      <c r="A254" s="89"/>
      <c r="B254" s="32"/>
      <c r="C254" s="31"/>
      <c r="D254" s="31"/>
      <c r="E254" s="31"/>
      <c r="F254" s="90"/>
      <c r="G254" s="32"/>
      <c r="H254" s="91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</row>
    <row r="255" spans="1:35" ht="12.75" customHeight="1">
      <c r="A255" s="89"/>
      <c r="B255" s="32"/>
      <c r="C255" s="31"/>
      <c r="D255" s="31"/>
      <c r="E255" s="31"/>
      <c r="F255" s="90"/>
      <c r="G255" s="32"/>
      <c r="H255" s="91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</row>
    <row r="256" spans="1:35" ht="12.75" customHeight="1">
      <c r="A256" s="89"/>
      <c r="B256" s="32"/>
      <c r="C256" s="31"/>
      <c r="D256" s="31"/>
      <c r="E256" s="31"/>
      <c r="F256" s="90"/>
      <c r="G256" s="32"/>
      <c r="H256" s="91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</row>
    <row r="257" spans="1:35" ht="12.75" customHeight="1">
      <c r="A257" s="89"/>
      <c r="B257" s="32"/>
      <c r="C257" s="31"/>
      <c r="D257" s="31"/>
      <c r="E257" s="31"/>
      <c r="F257" s="90"/>
      <c r="G257" s="32"/>
      <c r="H257" s="91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</row>
    <row r="258" spans="1:35" ht="12.75" customHeight="1">
      <c r="A258" s="89"/>
      <c r="B258" s="32"/>
      <c r="C258" s="31"/>
      <c r="D258" s="31"/>
      <c r="E258" s="31"/>
      <c r="F258" s="90"/>
      <c r="G258" s="32"/>
      <c r="H258" s="91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</row>
    <row r="259" spans="1:35" ht="12.75" customHeight="1">
      <c r="A259" s="89"/>
      <c r="B259" s="32"/>
      <c r="C259" s="31"/>
      <c r="D259" s="31"/>
      <c r="E259" s="31"/>
      <c r="F259" s="90"/>
      <c r="G259" s="32"/>
      <c r="H259" s="91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</row>
    <row r="260" spans="1:35" ht="12.75" customHeight="1">
      <c r="A260" s="89"/>
      <c r="B260" s="32"/>
      <c r="C260" s="31"/>
      <c r="D260" s="31"/>
      <c r="E260" s="31"/>
      <c r="F260" s="90"/>
      <c r="G260" s="32"/>
      <c r="H260" s="91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</row>
    <row r="261" spans="1:35" ht="12.75" customHeight="1">
      <c r="A261" s="89"/>
      <c r="B261" s="32"/>
      <c r="C261" s="31"/>
      <c r="D261" s="31"/>
      <c r="E261" s="31"/>
      <c r="F261" s="90"/>
      <c r="G261" s="32"/>
      <c r="H261" s="91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</row>
    <row r="262" spans="1:35" ht="12.75" customHeight="1">
      <c r="A262" s="89"/>
      <c r="B262" s="32"/>
      <c r="C262" s="31"/>
      <c r="D262" s="31"/>
      <c r="E262" s="31"/>
      <c r="F262" s="90"/>
      <c r="G262" s="32"/>
      <c r="H262" s="91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</row>
    <row r="263" spans="1:35" ht="12.75" customHeight="1">
      <c r="A263" s="89"/>
      <c r="B263" s="32"/>
      <c r="C263" s="31"/>
      <c r="D263" s="31"/>
      <c r="E263" s="31"/>
      <c r="F263" s="90"/>
      <c r="G263" s="32"/>
      <c r="H263" s="91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</row>
    <row r="264" spans="1:35" ht="12.75" customHeight="1">
      <c r="A264" s="89"/>
      <c r="B264" s="32"/>
      <c r="C264" s="31"/>
      <c r="D264" s="31"/>
      <c r="E264" s="31"/>
      <c r="F264" s="90"/>
      <c r="G264" s="32"/>
      <c r="H264" s="91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</row>
    <row r="265" spans="1:35" ht="12.75" customHeight="1">
      <c r="A265" s="89"/>
      <c r="B265" s="32"/>
      <c r="C265" s="31"/>
      <c r="D265" s="31"/>
      <c r="E265" s="31"/>
      <c r="F265" s="90"/>
      <c r="G265" s="32"/>
      <c r="H265" s="91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</row>
    <row r="266" spans="1:35" ht="12.75" customHeight="1">
      <c r="A266" s="89"/>
      <c r="B266" s="32"/>
      <c r="C266" s="31"/>
      <c r="D266" s="31"/>
      <c r="E266" s="31"/>
      <c r="F266" s="90"/>
      <c r="G266" s="32"/>
      <c r="H266" s="91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</row>
    <row r="267" spans="1:35" ht="12.75" customHeight="1">
      <c r="A267" s="89"/>
      <c r="B267" s="32"/>
      <c r="C267" s="31"/>
      <c r="D267" s="31"/>
      <c r="E267" s="31"/>
      <c r="F267" s="90"/>
      <c r="G267" s="32"/>
      <c r="H267" s="91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</row>
    <row r="268" spans="1:35" ht="12.75" customHeight="1">
      <c r="A268" s="89"/>
      <c r="B268" s="32"/>
      <c r="C268" s="31"/>
      <c r="D268" s="31"/>
      <c r="E268" s="31"/>
      <c r="F268" s="90"/>
      <c r="G268" s="32"/>
      <c r="H268" s="91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</row>
    <row r="269" spans="1:35" ht="12.75" customHeight="1">
      <c r="A269" s="89"/>
      <c r="B269" s="32"/>
      <c r="C269" s="31"/>
      <c r="D269" s="31"/>
      <c r="E269" s="31"/>
      <c r="F269" s="90"/>
      <c r="G269" s="32"/>
      <c r="H269" s="91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</row>
    <row r="270" spans="1:35" ht="12.75" customHeight="1">
      <c r="A270" s="89"/>
      <c r="B270" s="32"/>
      <c r="C270" s="31"/>
      <c r="D270" s="31"/>
      <c r="E270" s="31"/>
      <c r="F270" s="90"/>
      <c r="G270" s="32"/>
      <c r="H270" s="91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</row>
    <row r="271" spans="1:35" ht="12.75" customHeight="1">
      <c r="A271" s="89"/>
      <c r="B271" s="32"/>
      <c r="C271" s="31"/>
      <c r="D271" s="31"/>
      <c r="E271" s="31"/>
      <c r="F271" s="90"/>
      <c r="G271" s="32"/>
      <c r="H271" s="91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</row>
    <row r="272" spans="1:35" ht="12.75" customHeight="1">
      <c r="A272" s="89"/>
      <c r="B272" s="32"/>
      <c r="C272" s="31"/>
      <c r="D272" s="31"/>
      <c r="E272" s="31"/>
      <c r="F272" s="90"/>
      <c r="G272" s="32"/>
      <c r="H272" s="91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</row>
    <row r="273" spans="1:35" ht="12.75" customHeight="1">
      <c r="A273" s="89"/>
      <c r="B273" s="32"/>
      <c r="C273" s="31"/>
      <c r="D273" s="31"/>
      <c r="E273" s="31"/>
      <c r="F273" s="90"/>
      <c r="G273" s="32"/>
      <c r="H273" s="91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</row>
    <row r="274" spans="1:35" ht="12.75" customHeight="1">
      <c r="A274" s="89"/>
      <c r="B274" s="32"/>
      <c r="C274" s="31"/>
      <c r="D274" s="31"/>
      <c r="E274" s="31"/>
      <c r="F274" s="90"/>
      <c r="G274" s="32"/>
      <c r="H274" s="91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</row>
    <row r="275" spans="1:35" ht="12.75" customHeight="1">
      <c r="A275" s="89"/>
      <c r="B275" s="32"/>
      <c r="C275" s="31"/>
      <c r="D275" s="31"/>
      <c r="E275" s="31"/>
      <c r="F275" s="90"/>
      <c r="G275" s="32"/>
      <c r="H275" s="91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</row>
    <row r="276" spans="1:35" ht="12.75" customHeight="1">
      <c r="A276" s="89"/>
      <c r="B276" s="32"/>
      <c r="C276" s="31"/>
      <c r="D276" s="31"/>
      <c r="E276" s="31"/>
      <c r="F276" s="90"/>
      <c r="G276" s="32"/>
      <c r="H276" s="91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</row>
    <row r="277" spans="1:35" ht="12.75" customHeight="1">
      <c r="A277" s="89"/>
      <c r="B277" s="32"/>
      <c r="C277" s="31"/>
      <c r="D277" s="31"/>
      <c r="E277" s="31"/>
      <c r="F277" s="90"/>
      <c r="G277" s="32"/>
      <c r="H277" s="91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</row>
    <row r="278" spans="1:35" ht="12.75" customHeight="1">
      <c r="A278" s="89"/>
      <c r="B278" s="32"/>
      <c r="C278" s="31"/>
      <c r="D278" s="31"/>
      <c r="E278" s="31"/>
      <c r="F278" s="90"/>
      <c r="G278" s="32"/>
      <c r="H278" s="91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</row>
    <row r="279" spans="1:35" ht="12.75" customHeight="1">
      <c r="A279" s="89"/>
      <c r="B279" s="32"/>
      <c r="C279" s="31"/>
      <c r="D279" s="31"/>
      <c r="E279" s="31"/>
      <c r="F279" s="90"/>
      <c r="G279" s="32"/>
      <c r="H279" s="91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</row>
    <row r="280" spans="1:35" ht="12.75" customHeight="1">
      <c r="A280" s="89"/>
      <c r="B280" s="32"/>
      <c r="C280" s="31"/>
      <c r="D280" s="31"/>
      <c r="E280" s="31"/>
      <c r="F280" s="90"/>
      <c r="G280" s="32"/>
      <c r="H280" s="91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</row>
    <row r="281" spans="1:35" ht="12.75" customHeight="1">
      <c r="A281" s="89"/>
      <c r="B281" s="32"/>
      <c r="C281" s="31"/>
      <c r="D281" s="31"/>
      <c r="E281" s="31"/>
      <c r="F281" s="90"/>
      <c r="G281" s="32"/>
      <c r="H281" s="91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</row>
    <row r="282" spans="1:35" ht="12.75" customHeight="1">
      <c r="A282" s="89"/>
      <c r="B282" s="32"/>
      <c r="C282" s="31"/>
      <c r="D282" s="31"/>
      <c r="E282" s="31"/>
      <c r="F282" s="90"/>
      <c r="G282" s="32"/>
      <c r="H282" s="91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</row>
    <row r="283" spans="1:35" ht="12.75" customHeight="1">
      <c r="A283" s="89"/>
      <c r="B283" s="32"/>
      <c r="C283" s="31"/>
      <c r="D283" s="31"/>
      <c r="E283" s="31"/>
      <c r="F283" s="90"/>
      <c r="G283" s="32"/>
      <c r="H283" s="91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</row>
    <row r="284" spans="1:35" ht="12.75" customHeight="1">
      <c r="A284" s="89"/>
      <c r="B284" s="32"/>
      <c r="C284" s="31"/>
      <c r="D284" s="31"/>
      <c r="E284" s="31"/>
      <c r="F284" s="90"/>
      <c r="G284" s="32"/>
      <c r="H284" s="91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</row>
    <row r="285" spans="1:35" ht="12.75" customHeight="1">
      <c r="A285" s="89"/>
      <c r="B285" s="32"/>
      <c r="C285" s="31"/>
      <c r="D285" s="31"/>
      <c r="E285" s="31"/>
      <c r="F285" s="90"/>
      <c r="G285" s="32"/>
      <c r="H285" s="91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</row>
    <row r="286" spans="1:35" ht="12.75" customHeight="1">
      <c r="A286" s="89"/>
      <c r="B286" s="32"/>
      <c r="C286" s="31"/>
      <c r="D286" s="31"/>
      <c r="E286" s="31"/>
      <c r="F286" s="90"/>
      <c r="G286" s="32"/>
      <c r="H286" s="91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</row>
    <row r="287" spans="1:35" ht="12.75" customHeight="1">
      <c r="A287" s="89"/>
      <c r="B287" s="32"/>
      <c r="C287" s="31"/>
      <c r="D287" s="31"/>
      <c r="E287" s="31"/>
      <c r="F287" s="90"/>
      <c r="G287" s="32"/>
      <c r="H287" s="91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</row>
    <row r="288" spans="1:35" ht="12.75" customHeight="1">
      <c r="A288" s="89"/>
      <c r="B288" s="32"/>
      <c r="C288" s="31"/>
      <c r="D288" s="31"/>
      <c r="E288" s="31"/>
      <c r="F288" s="90"/>
      <c r="G288" s="32"/>
      <c r="H288" s="91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</row>
    <row r="289" spans="1:35" ht="12.75" customHeight="1">
      <c r="A289" s="89"/>
      <c r="B289" s="32"/>
      <c r="C289" s="31"/>
      <c r="D289" s="31"/>
      <c r="E289" s="31"/>
      <c r="F289" s="90"/>
      <c r="G289" s="32"/>
      <c r="H289" s="91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</row>
    <row r="290" spans="1:35" ht="12.75" customHeight="1">
      <c r="A290" s="89"/>
      <c r="B290" s="32"/>
      <c r="C290" s="31"/>
      <c r="D290" s="31"/>
      <c r="E290" s="31"/>
      <c r="F290" s="90"/>
      <c r="G290" s="32"/>
      <c r="H290" s="91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</row>
    <row r="291" spans="1:35" ht="12.75" customHeight="1">
      <c r="A291" s="89"/>
      <c r="B291" s="32"/>
      <c r="C291" s="31"/>
      <c r="D291" s="31"/>
      <c r="E291" s="31"/>
      <c r="F291" s="90"/>
      <c r="G291" s="32"/>
      <c r="H291" s="91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</row>
    <row r="292" spans="1:35" ht="12.75" customHeight="1">
      <c r="A292" s="89"/>
      <c r="B292" s="32"/>
      <c r="C292" s="31"/>
      <c r="D292" s="31"/>
      <c r="E292" s="31"/>
      <c r="F292" s="90"/>
      <c r="G292" s="32"/>
      <c r="H292" s="91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</row>
    <row r="293" spans="1:35" ht="12.75" customHeight="1">
      <c r="A293" s="89"/>
      <c r="B293" s="32"/>
      <c r="C293" s="31"/>
      <c r="D293" s="31"/>
      <c r="E293" s="31"/>
      <c r="F293" s="90"/>
      <c r="G293" s="32"/>
      <c r="H293" s="91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</row>
    <row r="294" spans="1:35" ht="12.75" customHeight="1">
      <c r="A294" s="89"/>
      <c r="B294" s="32"/>
      <c r="C294" s="31"/>
      <c r="D294" s="31"/>
      <c r="E294" s="31"/>
      <c r="F294" s="90"/>
      <c r="G294" s="32"/>
      <c r="H294" s="91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</row>
    <row r="295" spans="1:35" ht="12.75" customHeight="1">
      <c r="A295" s="89"/>
      <c r="B295" s="32"/>
      <c r="C295" s="31"/>
      <c r="D295" s="31"/>
      <c r="E295" s="31"/>
      <c r="F295" s="90"/>
      <c r="G295" s="32"/>
      <c r="H295" s="91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</row>
    <row r="296" spans="1:35" ht="12.75" customHeight="1">
      <c r="A296" s="89"/>
      <c r="B296" s="32"/>
      <c r="C296" s="31"/>
      <c r="D296" s="31"/>
      <c r="E296" s="31"/>
      <c r="F296" s="90"/>
      <c r="G296" s="32"/>
      <c r="H296" s="91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</row>
    <row r="297" spans="1:35" ht="12.75" customHeight="1">
      <c r="A297" s="89"/>
      <c r="B297" s="32"/>
      <c r="C297" s="31"/>
      <c r="D297" s="31"/>
      <c r="E297" s="31"/>
      <c r="F297" s="90"/>
      <c r="G297" s="32"/>
      <c r="H297" s="91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</row>
    <row r="298" spans="1:35" ht="12.75" customHeight="1">
      <c r="A298" s="89"/>
      <c r="B298" s="32"/>
      <c r="C298" s="31"/>
      <c r="D298" s="31"/>
      <c r="E298" s="31"/>
      <c r="F298" s="90"/>
      <c r="G298" s="32"/>
      <c r="H298" s="91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</row>
    <row r="299" spans="1:35" ht="12.75" customHeight="1">
      <c r="A299" s="89"/>
      <c r="B299" s="32"/>
      <c r="C299" s="31"/>
      <c r="D299" s="31"/>
      <c r="E299" s="31"/>
      <c r="F299" s="90"/>
      <c r="G299" s="32"/>
      <c r="H299" s="91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</row>
    <row r="300" spans="1:35" ht="12.75" customHeight="1">
      <c r="A300" s="89"/>
      <c r="B300" s="32"/>
      <c r="C300" s="31"/>
      <c r="D300" s="31"/>
      <c r="E300" s="31"/>
      <c r="F300" s="90"/>
      <c r="G300" s="32"/>
      <c r="H300" s="91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</row>
    <row r="301" spans="1:35" ht="12.75" customHeight="1">
      <c r="A301" s="89"/>
      <c r="B301" s="32"/>
      <c r="C301" s="31"/>
      <c r="D301" s="31"/>
      <c r="E301" s="31"/>
      <c r="F301" s="90"/>
      <c r="G301" s="32"/>
      <c r="H301" s="91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</row>
    <row r="302" spans="1:35" ht="12.75" customHeight="1">
      <c r="A302" s="89"/>
      <c r="B302" s="32"/>
      <c r="C302" s="31"/>
      <c r="D302" s="31"/>
      <c r="E302" s="31"/>
      <c r="F302" s="90"/>
      <c r="G302" s="32"/>
      <c r="H302" s="91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</row>
    <row r="303" spans="1:35" ht="12.75" customHeight="1">
      <c r="A303" s="89"/>
      <c r="B303" s="32"/>
      <c r="C303" s="31"/>
      <c r="D303" s="31"/>
      <c r="E303" s="31"/>
      <c r="F303" s="90"/>
      <c r="G303" s="32"/>
      <c r="H303" s="91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</row>
    <row r="304" spans="1:35" ht="12.75" customHeight="1">
      <c r="A304" s="89"/>
      <c r="B304" s="32"/>
      <c r="C304" s="31"/>
      <c r="D304" s="31"/>
      <c r="E304" s="31"/>
      <c r="F304" s="90"/>
      <c r="G304" s="32"/>
      <c r="H304" s="91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</row>
    <row r="305" spans="1:35" ht="12.75" customHeight="1">
      <c r="A305" s="89"/>
      <c r="B305" s="32"/>
      <c r="C305" s="31"/>
      <c r="D305" s="31"/>
      <c r="E305" s="31"/>
      <c r="F305" s="90"/>
      <c r="G305" s="32"/>
      <c r="H305" s="91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/>
      <c r="AI305" s="78"/>
    </row>
    <row r="306" spans="1:35" ht="12.75" customHeight="1">
      <c r="A306" s="89"/>
      <c r="B306" s="32"/>
      <c r="C306" s="31"/>
      <c r="D306" s="31"/>
      <c r="E306" s="31"/>
      <c r="F306" s="90"/>
      <c r="G306" s="32"/>
      <c r="H306" s="91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8"/>
      <c r="AI306" s="78"/>
    </row>
    <row r="307" spans="1:35" ht="12.75" customHeight="1">
      <c r="A307" s="89"/>
      <c r="B307" s="32"/>
      <c r="C307" s="31"/>
      <c r="D307" s="31"/>
      <c r="E307" s="31"/>
      <c r="F307" s="90"/>
      <c r="G307" s="32"/>
      <c r="H307" s="91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8"/>
      <c r="AI307" s="78"/>
    </row>
    <row r="308" spans="1:35" ht="12.75" customHeight="1">
      <c r="A308" s="89"/>
      <c r="B308" s="32"/>
      <c r="C308" s="31"/>
      <c r="D308" s="31"/>
      <c r="E308" s="31"/>
      <c r="F308" s="90"/>
      <c r="G308" s="32"/>
      <c r="H308" s="91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  <c r="AD308" s="78"/>
      <c r="AE308" s="78"/>
      <c r="AF308" s="78"/>
      <c r="AG308" s="78"/>
      <c r="AH308" s="78"/>
      <c r="AI308" s="78"/>
    </row>
    <row r="309" spans="1:35" ht="12.75" customHeight="1">
      <c r="A309" s="89"/>
      <c r="B309" s="32"/>
      <c r="C309" s="31"/>
      <c r="D309" s="31"/>
      <c r="E309" s="31"/>
      <c r="F309" s="90"/>
      <c r="G309" s="32"/>
      <c r="H309" s="91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  <c r="AD309" s="78"/>
      <c r="AE309" s="78"/>
      <c r="AF309" s="78"/>
      <c r="AG309" s="78"/>
      <c r="AH309" s="78"/>
      <c r="AI309" s="78"/>
    </row>
    <row r="310" spans="1:35" ht="12.75" customHeight="1">
      <c r="A310" s="89"/>
      <c r="B310" s="32"/>
      <c r="C310" s="31"/>
      <c r="D310" s="31"/>
      <c r="E310" s="31"/>
      <c r="F310" s="90"/>
      <c r="G310" s="32"/>
      <c r="H310" s="91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</row>
    <row r="311" spans="1:35" ht="12.75" customHeight="1">
      <c r="A311" s="89"/>
      <c r="B311" s="32"/>
      <c r="C311" s="31"/>
      <c r="D311" s="31"/>
      <c r="E311" s="31"/>
      <c r="F311" s="90"/>
      <c r="G311" s="32"/>
      <c r="H311" s="91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</row>
    <row r="312" spans="1:35" ht="12.75" customHeight="1">
      <c r="A312" s="89"/>
      <c r="B312" s="32"/>
      <c r="C312" s="31"/>
      <c r="D312" s="31"/>
      <c r="E312" s="31"/>
      <c r="F312" s="90"/>
      <c r="G312" s="32"/>
      <c r="H312" s="91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</row>
    <row r="313" spans="1:35" ht="12.75" customHeight="1">
      <c r="A313" s="89"/>
      <c r="B313" s="32"/>
      <c r="C313" s="31"/>
      <c r="D313" s="31"/>
      <c r="E313" s="31"/>
      <c r="F313" s="90"/>
      <c r="G313" s="32"/>
      <c r="H313" s="91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</row>
    <row r="314" spans="1:35" ht="12.75" customHeight="1">
      <c r="A314" s="89"/>
      <c r="B314" s="32"/>
      <c r="C314" s="31"/>
      <c r="D314" s="31"/>
      <c r="E314" s="31"/>
      <c r="F314" s="90"/>
      <c r="G314" s="32"/>
      <c r="H314" s="91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</row>
    <row r="315" spans="1:35" ht="12.75" customHeight="1">
      <c r="A315" s="89"/>
      <c r="B315" s="32"/>
      <c r="C315" s="31"/>
      <c r="D315" s="31"/>
      <c r="E315" s="31"/>
      <c r="F315" s="90"/>
      <c r="G315" s="32"/>
      <c r="H315" s="91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</row>
    <row r="316" spans="1:35" ht="12.75" customHeight="1">
      <c r="A316" s="89"/>
      <c r="B316" s="32"/>
      <c r="C316" s="31"/>
      <c r="D316" s="31"/>
      <c r="E316" s="31"/>
      <c r="F316" s="90"/>
      <c r="G316" s="32"/>
      <c r="H316" s="91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</row>
    <row r="317" spans="1:35" ht="12.75" customHeight="1">
      <c r="A317" s="89"/>
      <c r="B317" s="32"/>
      <c r="C317" s="31"/>
      <c r="D317" s="31"/>
      <c r="E317" s="31"/>
      <c r="F317" s="90"/>
      <c r="G317" s="32"/>
      <c r="H317" s="91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</row>
    <row r="318" spans="1:35" ht="12.75" customHeight="1">
      <c r="A318" s="89"/>
      <c r="B318" s="32"/>
      <c r="C318" s="31"/>
      <c r="D318" s="31"/>
      <c r="E318" s="31"/>
      <c r="F318" s="90"/>
      <c r="G318" s="32"/>
      <c r="H318" s="91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</row>
    <row r="319" spans="1:35" ht="12.75" customHeight="1">
      <c r="A319" s="89"/>
      <c r="B319" s="32"/>
      <c r="C319" s="31"/>
      <c r="D319" s="31"/>
      <c r="E319" s="31"/>
      <c r="F319" s="90"/>
      <c r="G319" s="32"/>
      <c r="H319" s="91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</row>
    <row r="320" spans="1:35" ht="12.75" customHeight="1">
      <c r="A320" s="89"/>
      <c r="B320" s="32"/>
      <c r="C320" s="31"/>
      <c r="D320" s="31"/>
      <c r="E320" s="31"/>
      <c r="F320" s="90"/>
      <c r="G320" s="32"/>
      <c r="H320" s="91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</row>
    <row r="321" spans="1:35" ht="12.75" customHeight="1">
      <c r="A321" s="89"/>
      <c r="B321" s="32"/>
      <c r="C321" s="31"/>
      <c r="D321" s="31"/>
      <c r="E321" s="31"/>
      <c r="F321" s="90"/>
      <c r="G321" s="32"/>
      <c r="H321" s="91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</row>
    <row r="322" spans="1:35" ht="12.75" customHeight="1">
      <c r="A322" s="89"/>
      <c r="B322" s="32"/>
      <c r="C322" s="31"/>
      <c r="D322" s="31"/>
      <c r="E322" s="31"/>
      <c r="F322" s="90"/>
      <c r="G322" s="32"/>
      <c r="H322" s="91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</row>
    <row r="323" spans="1:35" ht="12.75" customHeight="1">
      <c r="A323" s="89"/>
      <c r="B323" s="32"/>
      <c r="C323" s="31"/>
      <c r="D323" s="31"/>
      <c r="E323" s="31"/>
      <c r="F323" s="90"/>
      <c r="G323" s="32"/>
      <c r="H323" s="91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</row>
    <row r="324" spans="1:35" ht="12.75" customHeight="1">
      <c r="A324" s="89"/>
      <c r="B324" s="32"/>
      <c r="C324" s="31"/>
      <c r="D324" s="31"/>
      <c r="E324" s="31"/>
      <c r="F324" s="90"/>
      <c r="G324" s="32"/>
      <c r="H324" s="91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</row>
    <row r="325" spans="1:35" ht="12.75" customHeight="1">
      <c r="A325" s="89"/>
      <c r="B325" s="32"/>
      <c r="C325" s="31"/>
      <c r="D325" s="31"/>
      <c r="E325" s="31"/>
      <c r="F325" s="90"/>
      <c r="G325" s="32"/>
      <c r="H325" s="91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</row>
    <row r="326" spans="1:35" ht="12.75" customHeight="1">
      <c r="A326" s="89"/>
      <c r="B326" s="32"/>
      <c r="C326" s="31"/>
      <c r="D326" s="31"/>
      <c r="E326" s="31"/>
      <c r="F326" s="90"/>
      <c r="G326" s="32"/>
      <c r="H326" s="91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</row>
    <row r="327" spans="1:35" ht="12.75" customHeight="1">
      <c r="A327" s="89"/>
      <c r="B327" s="32"/>
      <c r="C327" s="31"/>
      <c r="D327" s="31"/>
      <c r="E327" s="31"/>
      <c r="F327" s="90"/>
      <c r="G327" s="32"/>
      <c r="H327" s="91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</row>
    <row r="328" spans="1:35" ht="12.75" customHeight="1">
      <c r="A328" s="89"/>
      <c r="B328" s="32"/>
      <c r="C328" s="31"/>
      <c r="D328" s="31"/>
      <c r="E328" s="31"/>
      <c r="F328" s="90"/>
      <c r="G328" s="32"/>
      <c r="H328" s="91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</row>
    <row r="329" spans="1:35" ht="12.75" customHeight="1">
      <c r="A329" s="89"/>
      <c r="B329" s="32"/>
      <c r="C329" s="31"/>
      <c r="D329" s="31"/>
      <c r="E329" s="31"/>
      <c r="F329" s="90"/>
      <c r="G329" s="32"/>
      <c r="H329" s="91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</row>
    <row r="330" spans="1:35" ht="12.75" customHeight="1">
      <c r="A330" s="89"/>
      <c r="B330" s="32"/>
      <c r="C330" s="31"/>
      <c r="D330" s="31"/>
      <c r="E330" s="31"/>
      <c r="F330" s="90"/>
      <c r="G330" s="32"/>
      <c r="H330" s="91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</row>
    <row r="331" spans="1:35" ht="12.75" customHeight="1">
      <c r="A331" s="89"/>
      <c r="B331" s="32"/>
      <c r="C331" s="31"/>
      <c r="D331" s="31"/>
      <c r="E331" s="31"/>
      <c r="F331" s="90"/>
      <c r="G331" s="32"/>
      <c r="H331" s="91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</row>
    <row r="332" spans="1:35" ht="12.75" customHeight="1">
      <c r="A332" s="89"/>
      <c r="B332" s="32"/>
      <c r="C332" s="31"/>
      <c r="D332" s="31"/>
      <c r="E332" s="31"/>
      <c r="F332" s="90"/>
      <c r="G332" s="32"/>
      <c r="H332" s="91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</row>
    <row r="333" spans="1:35" ht="12.75" customHeight="1">
      <c r="A333" s="89"/>
      <c r="B333" s="32"/>
      <c r="C333" s="31"/>
      <c r="D333" s="31"/>
      <c r="E333" s="31"/>
      <c r="F333" s="90"/>
      <c r="G333" s="32"/>
      <c r="H333" s="91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</row>
    <row r="334" spans="1:35" ht="12.75" customHeight="1">
      <c r="A334" s="89"/>
      <c r="B334" s="32"/>
      <c r="C334" s="31"/>
      <c r="D334" s="31"/>
      <c r="E334" s="31"/>
      <c r="F334" s="90"/>
      <c r="G334" s="32"/>
      <c r="H334" s="91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</row>
    <row r="335" spans="1:35" ht="12.75" customHeight="1">
      <c r="A335" s="89"/>
      <c r="B335" s="32"/>
      <c r="C335" s="31"/>
      <c r="D335" s="31"/>
      <c r="E335" s="31"/>
      <c r="F335" s="90"/>
      <c r="G335" s="32"/>
      <c r="H335" s="91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</row>
    <row r="336" spans="1:35" ht="12.75" customHeight="1">
      <c r="A336" s="89"/>
      <c r="B336" s="32"/>
      <c r="C336" s="31"/>
      <c r="D336" s="31"/>
      <c r="E336" s="31"/>
      <c r="F336" s="90"/>
      <c r="G336" s="32"/>
      <c r="H336" s="91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</row>
    <row r="337" spans="1:35" ht="12.75" customHeight="1">
      <c r="A337" s="89"/>
      <c r="B337" s="32"/>
      <c r="C337" s="31"/>
      <c r="D337" s="31"/>
      <c r="E337" s="31"/>
      <c r="F337" s="90"/>
      <c r="G337" s="32"/>
      <c r="H337" s="91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</row>
    <row r="338" spans="1:35" ht="12.75" customHeight="1">
      <c r="A338" s="89"/>
      <c r="B338" s="32"/>
      <c r="C338" s="31"/>
      <c r="D338" s="31"/>
      <c r="E338" s="31"/>
      <c r="F338" s="90"/>
      <c r="G338" s="32"/>
      <c r="H338" s="91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</row>
    <row r="339" spans="1:35" ht="12.75" customHeight="1">
      <c r="A339" s="89"/>
      <c r="B339" s="32"/>
      <c r="C339" s="31"/>
      <c r="D339" s="31"/>
      <c r="E339" s="31"/>
      <c r="F339" s="90"/>
      <c r="G339" s="32"/>
      <c r="H339" s="91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  <c r="AA339" s="78"/>
      <c r="AB339" s="78"/>
      <c r="AC339" s="78"/>
      <c r="AD339" s="78"/>
      <c r="AE339" s="78"/>
      <c r="AF339" s="78"/>
      <c r="AG339" s="78"/>
      <c r="AH339" s="78"/>
      <c r="AI339" s="78"/>
    </row>
    <row r="340" spans="1:35" ht="12.75" customHeight="1">
      <c r="A340" s="89"/>
      <c r="B340" s="32"/>
      <c r="C340" s="31"/>
      <c r="D340" s="31"/>
      <c r="E340" s="31"/>
      <c r="F340" s="90"/>
      <c r="G340" s="32"/>
      <c r="H340" s="91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  <c r="AA340" s="78"/>
      <c r="AB340" s="78"/>
      <c r="AC340" s="78"/>
      <c r="AD340" s="78"/>
      <c r="AE340" s="78"/>
      <c r="AF340" s="78"/>
      <c r="AG340" s="78"/>
      <c r="AH340" s="78"/>
      <c r="AI340" s="78"/>
    </row>
    <row r="341" spans="1:35" ht="12.75" customHeight="1">
      <c r="A341" s="89"/>
      <c r="B341" s="32"/>
      <c r="C341" s="31"/>
      <c r="D341" s="31"/>
      <c r="E341" s="31"/>
      <c r="F341" s="90"/>
      <c r="G341" s="32"/>
      <c r="H341" s="91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  <c r="AA341" s="78"/>
      <c r="AB341" s="78"/>
      <c r="AC341" s="78"/>
      <c r="AD341" s="78"/>
      <c r="AE341" s="78"/>
      <c r="AF341" s="78"/>
      <c r="AG341" s="78"/>
      <c r="AH341" s="78"/>
      <c r="AI341" s="78"/>
    </row>
    <row r="342" spans="1:35" ht="12.75" customHeight="1">
      <c r="A342" s="89"/>
      <c r="B342" s="32"/>
      <c r="C342" s="31"/>
      <c r="D342" s="31"/>
      <c r="E342" s="31"/>
      <c r="F342" s="90"/>
      <c r="G342" s="32"/>
      <c r="H342" s="91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  <c r="AA342" s="78"/>
      <c r="AB342" s="78"/>
      <c r="AC342" s="78"/>
      <c r="AD342" s="78"/>
      <c r="AE342" s="78"/>
      <c r="AF342" s="78"/>
      <c r="AG342" s="78"/>
      <c r="AH342" s="78"/>
      <c r="AI342" s="78"/>
    </row>
    <row r="343" spans="1:35" ht="12.75" customHeight="1">
      <c r="A343" s="89"/>
      <c r="B343" s="32"/>
      <c r="C343" s="31"/>
      <c r="D343" s="31"/>
      <c r="E343" s="31"/>
      <c r="F343" s="90"/>
      <c r="G343" s="32"/>
      <c r="H343" s="91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  <c r="AA343" s="78"/>
      <c r="AB343" s="78"/>
      <c r="AC343" s="78"/>
      <c r="AD343" s="78"/>
      <c r="AE343" s="78"/>
      <c r="AF343" s="78"/>
      <c r="AG343" s="78"/>
      <c r="AH343" s="78"/>
      <c r="AI343" s="78"/>
    </row>
    <row r="344" spans="1:35" ht="12.75" customHeight="1">
      <c r="A344" s="89"/>
      <c r="B344" s="32"/>
      <c r="C344" s="31"/>
      <c r="D344" s="31"/>
      <c r="E344" s="31"/>
      <c r="F344" s="90"/>
      <c r="G344" s="32"/>
      <c r="H344" s="91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</row>
    <row r="345" spans="1:35" ht="12.75" customHeight="1">
      <c r="A345" s="89"/>
      <c r="B345" s="32"/>
      <c r="C345" s="31"/>
      <c r="D345" s="31"/>
      <c r="E345" s="31"/>
      <c r="F345" s="90"/>
      <c r="G345" s="32"/>
      <c r="H345" s="91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</row>
    <row r="346" spans="1:35" ht="12.75" customHeight="1">
      <c r="A346" s="89"/>
      <c r="B346" s="32"/>
      <c r="C346" s="31"/>
      <c r="D346" s="31"/>
      <c r="E346" s="31"/>
      <c r="F346" s="90"/>
      <c r="G346" s="32"/>
      <c r="H346" s="91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</row>
    <row r="347" spans="1:35" ht="12.75" customHeight="1">
      <c r="A347" s="89"/>
      <c r="B347" s="32"/>
      <c r="C347" s="31"/>
      <c r="D347" s="31"/>
      <c r="E347" s="31"/>
      <c r="F347" s="90"/>
      <c r="G347" s="32"/>
      <c r="H347" s="91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</row>
    <row r="348" spans="1:35" ht="12.75" customHeight="1">
      <c r="A348" s="89"/>
      <c r="B348" s="32"/>
      <c r="C348" s="31"/>
      <c r="D348" s="31"/>
      <c r="E348" s="31"/>
      <c r="F348" s="90"/>
      <c r="G348" s="32"/>
      <c r="H348" s="91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</row>
    <row r="349" spans="1:35" ht="12.75" customHeight="1">
      <c r="A349" s="89"/>
      <c r="B349" s="32"/>
      <c r="C349" s="31"/>
      <c r="D349" s="31"/>
      <c r="E349" s="31"/>
      <c r="F349" s="90"/>
      <c r="G349" s="32"/>
      <c r="H349" s="91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  <c r="AA349" s="78"/>
      <c r="AB349" s="78"/>
      <c r="AC349" s="78"/>
      <c r="AD349" s="78"/>
      <c r="AE349" s="78"/>
      <c r="AF349" s="78"/>
      <c r="AG349" s="78"/>
      <c r="AH349" s="78"/>
      <c r="AI349" s="78"/>
    </row>
    <row r="350" spans="1:35" ht="12.75" customHeight="1">
      <c r="A350" s="89"/>
      <c r="B350" s="32"/>
      <c r="C350" s="31"/>
      <c r="D350" s="31"/>
      <c r="E350" s="31"/>
      <c r="F350" s="90"/>
      <c r="G350" s="32"/>
      <c r="H350" s="91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  <c r="AA350" s="78"/>
      <c r="AB350" s="78"/>
      <c r="AC350" s="78"/>
      <c r="AD350" s="78"/>
      <c r="AE350" s="78"/>
      <c r="AF350" s="78"/>
      <c r="AG350" s="78"/>
      <c r="AH350" s="78"/>
      <c r="AI350" s="78"/>
    </row>
    <row r="351" spans="1:35" ht="12.75" customHeight="1">
      <c r="A351" s="89"/>
      <c r="B351" s="32"/>
      <c r="C351" s="31"/>
      <c r="D351" s="31"/>
      <c r="E351" s="31"/>
      <c r="F351" s="90"/>
      <c r="G351" s="32"/>
      <c r="H351" s="91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  <c r="AA351" s="78"/>
      <c r="AB351" s="78"/>
      <c r="AC351" s="78"/>
      <c r="AD351" s="78"/>
      <c r="AE351" s="78"/>
      <c r="AF351" s="78"/>
      <c r="AG351" s="78"/>
      <c r="AH351" s="78"/>
      <c r="AI351" s="78"/>
    </row>
    <row r="352" spans="1:35" ht="12.75" customHeight="1">
      <c r="A352" s="89"/>
      <c r="B352" s="32"/>
      <c r="C352" s="31"/>
      <c r="D352" s="31"/>
      <c r="E352" s="31"/>
      <c r="F352" s="90"/>
      <c r="G352" s="32"/>
      <c r="H352" s="91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</row>
    <row r="353" spans="1:35" ht="12.75" customHeight="1">
      <c r="A353" s="89"/>
      <c r="B353" s="32"/>
      <c r="C353" s="31"/>
      <c r="D353" s="31"/>
      <c r="E353" s="31"/>
      <c r="F353" s="90"/>
      <c r="G353" s="32"/>
      <c r="H353" s="91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  <c r="AA353" s="78"/>
      <c r="AB353" s="78"/>
      <c r="AC353" s="78"/>
      <c r="AD353" s="78"/>
      <c r="AE353" s="78"/>
      <c r="AF353" s="78"/>
      <c r="AG353" s="78"/>
      <c r="AH353" s="78"/>
      <c r="AI353" s="78"/>
    </row>
    <row r="354" spans="1:35" ht="12.75" customHeight="1">
      <c r="A354" s="89"/>
      <c r="B354" s="32"/>
      <c r="C354" s="31"/>
      <c r="D354" s="31"/>
      <c r="E354" s="31"/>
      <c r="F354" s="90"/>
      <c r="G354" s="32"/>
      <c r="H354" s="91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  <c r="AA354" s="78"/>
      <c r="AB354" s="78"/>
      <c r="AC354" s="78"/>
      <c r="AD354" s="78"/>
      <c r="AE354" s="78"/>
      <c r="AF354" s="78"/>
      <c r="AG354" s="78"/>
      <c r="AH354" s="78"/>
      <c r="AI354" s="78"/>
    </row>
    <row r="355" spans="1:35" ht="12.75" customHeight="1">
      <c r="A355" s="89"/>
      <c r="B355" s="32"/>
      <c r="C355" s="31"/>
      <c r="D355" s="31"/>
      <c r="E355" s="31"/>
      <c r="F355" s="90"/>
      <c r="G355" s="32"/>
      <c r="H355" s="91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</row>
    <row r="356" spans="1:35" ht="12.75" customHeight="1">
      <c r="A356" s="89"/>
      <c r="B356" s="32"/>
      <c r="C356" s="31"/>
      <c r="D356" s="31"/>
      <c r="E356" s="31"/>
      <c r="F356" s="90"/>
      <c r="G356" s="32"/>
      <c r="H356" s="91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</row>
    <row r="357" spans="1:35" ht="12.75" customHeight="1">
      <c r="A357" s="89"/>
      <c r="B357" s="32"/>
      <c r="C357" s="31"/>
      <c r="D357" s="31"/>
      <c r="E357" s="31"/>
      <c r="F357" s="90"/>
      <c r="G357" s="32"/>
      <c r="H357" s="91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  <c r="AA357" s="78"/>
      <c r="AB357" s="78"/>
      <c r="AC357" s="78"/>
      <c r="AD357" s="78"/>
      <c r="AE357" s="78"/>
      <c r="AF357" s="78"/>
      <c r="AG357" s="78"/>
      <c r="AH357" s="78"/>
      <c r="AI357" s="78"/>
    </row>
    <row r="358" spans="1:35" ht="12.75" customHeight="1">
      <c r="A358" s="89"/>
      <c r="B358" s="32"/>
      <c r="C358" s="31"/>
      <c r="D358" s="31"/>
      <c r="E358" s="31"/>
      <c r="F358" s="90"/>
      <c r="G358" s="32"/>
      <c r="H358" s="91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  <c r="AA358" s="78"/>
      <c r="AB358" s="78"/>
      <c r="AC358" s="78"/>
      <c r="AD358" s="78"/>
      <c r="AE358" s="78"/>
      <c r="AF358" s="78"/>
      <c r="AG358" s="78"/>
      <c r="AH358" s="78"/>
      <c r="AI358" s="78"/>
    </row>
    <row r="359" spans="1:35" ht="12.75" customHeight="1">
      <c r="A359" s="89"/>
      <c r="B359" s="32"/>
      <c r="C359" s="31"/>
      <c r="D359" s="31"/>
      <c r="E359" s="31"/>
      <c r="F359" s="90"/>
      <c r="G359" s="32"/>
      <c r="H359" s="91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  <c r="AA359" s="78"/>
      <c r="AB359" s="78"/>
      <c r="AC359" s="78"/>
      <c r="AD359" s="78"/>
      <c r="AE359" s="78"/>
      <c r="AF359" s="78"/>
      <c r="AG359" s="78"/>
      <c r="AH359" s="78"/>
      <c r="AI359" s="78"/>
    </row>
    <row r="360" spans="1:35" ht="12.75" customHeight="1">
      <c r="A360" s="89"/>
      <c r="B360" s="32"/>
      <c r="C360" s="31"/>
      <c r="D360" s="31"/>
      <c r="E360" s="31"/>
      <c r="F360" s="90"/>
      <c r="G360" s="32"/>
      <c r="H360" s="91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</row>
    <row r="361" spans="1:35" ht="12.75" customHeight="1">
      <c r="A361" s="89"/>
      <c r="B361" s="32"/>
      <c r="C361" s="31"/>
      <c r="D361" s="31"/>
      <c r="E361" s="31"/>
      <c r="F361" s="90"/>
      <c r="G361" s="32"/>
      <c r="H361" s="91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</row>
    <row r="362" spans="1:35" ht="12.75" customHeight="1">
      <c r="A362" s="89"/>
      <c r="B362" s="32"/>
      <c r="C362" s="31"/>
      <c r="D362" s="31"/>
      <c r="E362" s="31"/>
      <c r="F362" s="90"/>
      <c r="G362" s="32"/>
      <c r="H362" s="91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</row>
    <row r="363" spans="1:35" ht="12.75" customHeight="1">
      <c r="A363" s="89"/>
      <c r="B363" s="32"/>
      <c r="C363" s="31"/>
      <c r="D363" s="31"/>
      <c r="E363" s="31"/>
      <c r="F363" s="90"/>
      <c r="G363" s="32"/>
      <c r="H363" s="91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</row>
    <row r="364" spans="1:35" ht="12.75" customHeight="1">
      <c r="A364" s="89"/>
      <c r="B364" s="18"/>
      <c r="C364" s="20"/>
      <c r="D364" s="20"/>
      <c r="E364" s="18"/>
      <c r="F364" s="18"/>
      <c r="G364" s="18"/>
      <c r="H364" s="91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</row>
    <row r="365" spans="1:35" ht="12.75" customHeight="1">
      <c r="A365" s="89"/>
      <c r="B365" s="18"/>
      <c r="C365" s="20"/>
      <c r="D365" s="20"/>
      <c r="E365" s="18"/>
      <c r="F365" s="18"/>
      <c r="G365" s="18"/>
      <c r="H365" s="91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</row>
    <row r="366" spans="1:35" ht="12.75" customHeight="1">
      <c r="A366" s="89"/>
      <c r="B366" s="18"/>
      <c r="C366" s="20"/>
      <c r="D366" s="20"/>
      <c r="E366" s="18"/>
      <c r="F366" s="18"/>
      <c r="G366" s="18"/>
      <c r="H366" s="91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</row>
    <row r="367" spans="1:35" ht="12.75" customHeight="1">
      <c r="A367" s="89"/>
      <c r="B367" s="18"/>
      <c r="C367" s="20"/>
      <c r="D367" s="20"/>
      <c r="E367" s="18"/>
      <c r="F367" s="18"/>
      <c r="G367" s="18"/>
      <c r="H367" s="91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</row>
    <row r="368" spans="1:35" ht="12.75" customHeight="1">
      <c r="A368" s="89"/>
      <c r="B368" s="18"/>
      <c r="C368" s="20"/>
      <c r="D368" s="20"/>
      <c r="E368" s="18"/>
      <c r="F368" s="18"/>
      <c r="G368" s="18"/>
      <c r="H368" s="91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</row>
    <row r="369" spans="1:35" ht="12.75" customHeight="1">
      <c r="A369" s="89"/>
      <c r="B369" s="18"/>
      <c r="C369" s="20"/>
      <c r="D369" s="20"/>
      <c r="E369" s="18"/>
      <c r="F369" s="18"/>
      <c r="G369" s="18"/>
      <c r="H369" s="91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  <c r="AA369" s="78"/>
      <c r="AB369" s="78"/>
      <c r="AC369" s="78"/>
      <c r="AD369" s="78"/>
      <c r="AE369" s="78"/>
      <c r="AF369" s="78"/>
      <c r="AG369" s="78"/>
      <c r="AH369" s="78"/>
      <c r="AI369" s="78"/>
    </row>
    <row r="370" spans="1:35" ht="12.75" customHeight="1">
      <c r="A370" s="89"/>
      <c r="B370" s="18"/>
      <c r="C370" s="20"/>
      <c r="D370" s="20"/>
      <c r="E370" s="18"/>
      <c r="F370" s="18"/>
      <c r="G370" s="18"/>
      <c r="H370" s="91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  <c r="AA370" s="78"/>
      <c r="AB370" s="78"/>
      <c r="AC370" s="78"/>
      <c r="AD370" s="78"/>
      <c r="AE370" s="78"/>
      <c r="AF370" s="78"/>
      <c r="AG370" s="78"/>
      <c r="AH370" s="78"/>
      <c r="AI370" s="78"/>
    </row>
    <row r="371" spans="1:35" ht="12.75" customHeight="1">
      <c r="A371" s="89"/>
      <c r="B371" s="18"/>
      <c r="C371" s="20"/>
      <c r="D371" s="20"/>
      <c r="E371" s="18"/>
      <c r="F371" s="18"/>
      <c r="G371" s="18"/>
      <c r="H371" s="91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  <c r="AA371" s="78"/>
      <c r="AB371" s="78"/>
      <c r="AC371" s="78"/>
      <c r="AD371" s="78"/>
      <c r="AE371" s="78"/>
      <c r="AF371" s="78"/>
      <c r="AG371" s="78"/>
      <c r="AH371" s="78"/>
      <c r="AI371" s="78"/>
    </row>
    <row r="372" spans="1:35" ht="12.75" customHeight="1">
      <c r="A372" s="89"/>
      <c r="B372" s="18"/>
      <c r="C372" s="20"/>
      <c r="D372" s="20"/>
      <c r="E372" s="18"/>
      <c r="F372" s="18"/>
      <c r="G372" s="18"/>
      <c r="H372" s="91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  <c r="AA372" s="78"/>
      <c r="AB372" s="78"/>
      <c r="AC372" s="78"/>
      <c r="AD372" s="78"/>
      <c r="AE372" s="78"/>
      <c r="AF372" s="78"/>
      <c r="AG372" s="78"/>
      <c r="AH372" s="78"/>
      <c r="AI372" s="78"/>
    </row>
    <row r="373" spans="1:35" ht="12.75" customHeight="1">
      <c r="A373" s="89"/>
      <c r="B373" s="18"/>
      <c r="C373" s="20"/>
      <c r="D373" s="20"/>
      <c r="E373" s="18"/>
      <c r="F373" s="18"/>
      <c r="G373" s="18"/>
      <c r="H373" s="91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  <c r="AA373" s="78"/>
      <c r="AB373" s="78"/>
      <c r="AC373" s="78"/>
      <c r="AD373" s="78"/>
      <c r="AE373" s="78"/>
      <c r="AF373" s="78"/>
      <c r="AG373" s="78"/>
      <c r="AH373" s="78"/>
      <c r="AI373" s="78"/>
    </row>
    <row r="374" spans="1:35" ht="12.75" customHeight="1">
      <c r="A374" s="89"/>
      <c r="B374" s="18"/>
      <c r="C374" s="20"/>
      <c r="D374" s="20"/>
      <c r="E374" s="18"/>
      <c r="F374" s="18"/>
      <c r="G374" s="18"/>
      <c r="H374" s="91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  <c r="AA374" s="78"/>
      <c r="AB374" s="78"/>
      <c r="AC374" s="78"/>
      <c r="AD374" s="78"/>
      <c r="AE374" s="78"/>
      <c r="AF374" s="78"/>
      <c r="AG374" s="78"/>
      <c r="AH374" s="78"/>
      <c r="AI374" s="78"/>
    </row>
    <row r="375" spans="1:35" ht="12.75" customHeight="1">
      <c r="A375" s="89"/>
      <c r="B375" s="18"/>
      <c r="C375" s="20"/>
      <c r="D375" s="20"/>
      <c r="E375" s="18"/>
      <c r="F375" s="18"/>
      <c r="G375" s="18"/>
      <c r="H375" s="91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  <c r="AA375" s="78"/>
      <c r="AB375" s="78"/>
      <c r="AC375" s="78"/>
      <c r="AD375" s="78"/>
      <c r="AE375" s="78"/>
      <c r="AF375" s="78"/>
      <c r="AG375" s="78"/>
      <c r="AH375" s="78"/>
      <c r="AI375" s="78"/>
    </row>
    <row r="376" spans="1:35" ht="12.75" customHeight="1">
      <c r="A376" s="89"/>
      <c r="B376" s="18"/>
      <c r="C376" s="20"/>
      <c r="D376" s="20"/>
      <c r="E376" s="18"/>
      <c r="F376" s="18"/>
      <c r="G376" s="18"/>
      <c r="H376" s="91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  <c r="AA376" s="78"/>
      <c r="AB376" s="78"/>
      <c r="AC376" s="78"/>
      <c r="AD376" s="78"/>
      <c r="AE376" s="78"/>
      <c r="AF376" s="78"/>
      <c r="AG376" s="78"/>
      <c r="AH376" s="78"/>
      <c r="AI376" s="78"/>
    </row>
    <row r="377" spans="1:35" ht="12.75" customHeight="1">
      <c r="A377" s="89"/>
      <c r="B377" s="18"/>
      <c r="C377" s="20"/>
      <c r="D377" s="20"/>
      <c r="E377" s="18"/>
      <c r="F377" s="18"/>
      <c r="G377" s="18"/>
      <c r="H377" s="91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  <c r="AA377" s="78"/>
      <c r="AB377" s="78"/>
      <c r="AC377" s="78"/>
      <c r="AD377" s="78"/>
      <c r="AE377" s="78"/>
      <c r="AF377" s="78"/>
      <c r="AG377" s="78"/>
      <c r="AH377" s="78"/>
      <c r="AI377" s="78"/>
    </row>
    <row r="378" spans="1:35" ht="12.75" customHeight="1">
      <c r="A378" s="89"/>
      <c r="B378" s="18"/>
      <c r="C378" s="20"/>
      <c r="D378" s="20"/>
      <c r="E378" s="18"/>
      <c r="F378" s="18"/>
      <c r="G378" s="18"/>
      <c r="H378" s="91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  <c r="AA378" s="78"/>
      <c r="AB378" s="78"/>
      <c r="AC378" s="78"/>
      <c r="AD378" s="78"/>
      <c r="AE378" s="78"/>
      <c r="AF378" s="78"/>
      <c r="AG378" s="78"/>
      <c r="AH378" s="78"/>
      <c r="AI378" s="78"/>
    </row>
    <row r="379" spans="1:35" ht="12.75" customHeight="1">
      <c r="A379" s="89"/>
      <c r="B379" s="18"/>
      <c r="C379" s="20"/>
      <c r="D379" s="20"/>
      <c r="E379" s="18"/>
      <c r="F379" s="18"/>
      <c r="G379" s="18"/>
      <c r="H379" s="91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  <c r="AA379" s="78"/>
      <c r="AB379" s="78"/>
      <c r="AC379" s="78"/>
      <c r="AD379" s="78"/>
      <c r="AE379" s="78"/>
      <c r="AF379" s="78"/>
      <c r="AG379" s="78"/>
      <c r="AH379" s="78"/>
      <c r="AI379" s="78"/>
    </row>
    <row r="380" spans="1:35" ht="12.75" customHeight="1">
      <c r="A380" s="89"/>
      <c r="B380" s="18"/>
      <c r="C380" s="20"/>
      <c r="D380" s="20"/>
      <c r="E380" s="18"/>
      <c r="F380" s="18"/>
      <c r="G380" s="18"/>
      <c r="H380" s="91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  <c r="AA380" s="78"/>
      <c r="AB380" s="78"/>
      <c r="AC380" s="78"/>
      <c r="AD380" s="78"/>
      <c r="AE380" s="78"/>
      <c r="AF380" s="78"/>
      <c r="AG380" s="78"/>
      <c r="AH380" s="78"/>
      <c r="AI380" s="78"/>
    </row>
    <row r="381" spans="1:35" ht="12.75" customHeight="1">
      <c r="A381" s="89"/>
      <c r="B381" s="18"/>
      <c r="C381" s="20"/>
      <c r="D381" s="20"/>
      <c r="E381" s="18"/>
      <c r="F381" s="18"/>
      <c r="G381" s="18"/>
      <c r="H381" s="91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8"/>
      <c r="AB381" s="78"/>
      <c r="AC381" s="78"/>
      <c r="AD381" s="78"/>
      <c r="AE381" s="78"/>
      <c r="AF381" s="78"/>
      <c r="AG381" s="78"/>
      <c r="AH381" s="78"/>
      <c r="AI381" s="78"/>
    </row>
    <row r="382" spans="1:35" ht="12.75" customHeight="1">
      <c r="A382" s="89"/>
      <c r="B382" s="18"/>
      <c r="C382" s="20"/>
      <c r="D382" s="20"/>
      <c r="E382" s="18"/>
      <c r="F382" s="18"/>
      <c r="G382" s="18"/>
      <c r="H382" s="91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  <c r="AC382" s="78"/>
      <c r="AD382" s="78"/>
      <c r="AE382" s="78"/>
      <c r="AF382" s="78"/>
      <c r="AG382" s="78"/>
      <c r="AH382" s="78"/>
      <c r="AI382" s="78"/>
    </row>
    <row r="383" spans="1:35" ht="12.75" customHeight="1">
      <c r="A383" s="89"/>
      <c r="B383" s="18"/>
      <c r="C383" s="20"/>
      <c r="D383" s="20"/>
      <c r="E383" s="18"/>
      <c r="F383" s="18"/>
      <c r="G383" s="18"/>
      <c r="H383" s="91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8"/>
      <c r="AB383" s="78"/>
      <c r="AC383" s="78"/>
      <c r="AD383" s="78"/>
      <c r="AE383" s="78"/>
      <c r="AF383" s="78"/>
      <c r="AG383" s="78"/>
      <c r="AH383" s="78"/>
      <c r="AI383" s="78"/>
    </row>
    <row r="384" spans="1:35" ht="12.75" customHeight="1">
      <c r="A384" s="89"/>
      <c r="B384" s="18"/>
      <c r="C384" s="20"/>
      <c r="D384" s="20"/>
      <c r="E384" s="18"/>
      <c r="F384" s="18"/>
      <c r="G384" s="18"/>
      <c r="H384" s="91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8"/>
      <c r="AB384" s="78"/>
      <c r="AC384" s="78"/>
      <c r="AD384" s="78"/>
      <c r="AE384" s="78"/>
      <c r="AF384" s="78"/>
      <c r="AG384" s="78"/>
      <c r="AH384" s="78"/>
      <c r="AI384" s="78"/>
    </row>
    <row r="385" spans="1:35" ht="12.75" customHeight="1">
      <c r="A385" s="89"/>
      <c r="B385" s="18"/>
      <c r="C385" s="20"/>
      <c r="D385" s="20"/>
      <c r="E385" s="18"/>
      <c r="F385" s="18"/>
      <c r="G385" s="18"/>
      <c r="H385" s="91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  <c r="AD385" s="78"/>
      <c r="AE385" s="78"/>
      <c r="AF385" s="78"/>
      <c r="AG385" s="78"/>
      <c r="AH385" s="78"/>
      <c r="AI385" s="78"/>
    </row>
    <row r="386" spans="1:35" ht="12.75" customHeight="1">
      <c r="A386" s="89"/>
      <c r="B386" s="18"/>
      <c r="C386" s="20"/>
      <c r="D386" s="20"/>
      <c r="E386" s="18"/>
      <c r="F386" s="18"/>
      <c r="G386" s="18"/>
      <c r="H386" s="91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  <c r="AA386" s="78"/>
      <c r="AB386" s="78"/>
      <c r="AC386" s="78"/>
      <c r="AD386" s="78"/>
      <c r="AE386" s="78"/>
      <c r="AF386" s="78"/>
      <c r="AG386" s="78"/>
      <c r="AH386" s="78"/>
      <c r="AI386" s="78"/>
    </row>
    <row r="387" spans="1:35" ht="12.75" customHeight="1">
      <c r="A387" s="89"/>
      <c r="B387" s="18"/>
      <c r="C387" s="20"/>
      <c r="D387" s="20"/>
      <c r="E387" s="18"/>
      <c r="F387" s="18"/>
      <c r="G387" s="18"/>
      <c r="H387" s="91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  <c r="AA387" s="78"/>
      <c r="AB387" s="78"/>
      <c r="AC387" s="78"/>
      <c r="AD387" s="78"/>
      <c r="AE387" s="78"/>
      <c r="AF387" s="78"/>
      <c r="AG387" s="78"/>
      <c r="AH387" s="78"/>
      <c r="AI387" s="78"/>
    </row>
    <row r="388" spans="1:35" ht="12.75" customHeight="1">
      <c r="A388" s="89"/>
      <c r="B388" s="18"/>
      <c r="C388" s="20"/>
      <c r="D388" s="20"/>
      <c r="E388" s="18"/>
      <c r="F388" s="18"/>
      <c r="G388" s="18"/>
      <c r="H388" s="91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  <c r="AA388" s="78"/>
      <c r="AB388" s="78"/>
      <c r="AC388" s="78"/>
      <c r="AD388" s="78"/>
      <c r="AE388" s="78"/>
      <c r="AF388" s="78"/>
      <c r="AG388" s="78"/>
      <c r="AH388" s="78"/>
      <c r="AI388" s="78"/>
    </row>
    <row r="389" spans="1:35" ht="12.75" customHeight="1">
      <c r="A389" s="89"/>
      <c r="B389" s="18"/>
      <c r="C389" s="20"/>
      <c r="D389" s="20"/>
      <c r="E389" s="18"/>
      <c r="F389" s="18"/>
      <c r="G389" s="18"/>
      <c r="H389" s="91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  <c r="AA389" s="78"/>
      <c r="AB389" s="78"/>
      <c r="AC389" s="78"/>
      <c r="AD389" s="78"/>
      <c r="AE389" s="78"/>
      <c r="AF389" s="78"/>
      <c r="AG389" s="78"/>
      <c r="AH389" s="78"/>
      <c r="AI389" s="78"/>
    </row>
    <row r="390" spans="1:35" ht="12.75" customHeight="1">
      <c r="A390" s="89"/>
      <c r="B390" s="18"/>
      <c r="C390" s="20"/>
      <c r="D390" s="20"/>
      <c r="E390" s="18"/>
      <c r="F390" s="18"/>
      <c r="G390" s="18"/>
      <c r="H390" s="91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  <c r="AA390" s="78"/>
      <c r="AB390" s="78"/>
      <c r="AC390" s="78"/>
      <c r="AD390" s="78"/>
      <c r="AE390" s="78"/>
      <c r="AF390" s="78"/>
      <c r="AG390" s="78"/>
      <c r="AH390" s="78"/>
      <c r="AI390" s="78"/>
    </row>
    <row r="391" spans="1:35" ht="12.75" customHeight="1">
      <c r="A391" s="89"/>
      <c r="B391" s="18"/>
      <c r="C391" s="20"/>
      <c r="D391" s="20"/>
      <c r="E391" s="18"/>
      <c r="F391" s="18"/>
      <c r="G391" s="18"/>
      <c r="H391" s="91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  <c r="AA391" s="78"/>
      <c r="AB391" s="78"/>
      <c r="AC391" s="78"/>
      <c r="AD391" s="78"/>
      <c r="AE391" s="78"/>
      <c r="AF391" s="78"/>
      <c r="AG391" s="78"/>
      <c r="AH391" s="78"/>
      <c r="AI391" s="78"/>
    </row>
    <row r="392" spans="1:35" ht="12.75" customHeight="1">
      <c r="A392" s="89"/>
      <c r="B392" s="18"/>
      <c r="C392" s="20"/>
      <c r="D392" s="20"/>
      <c r="E392" s="18"/>
      <c r="F392" s="18"/>
      <c r="G392" s="18"/>
      <c r="H392" s="91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  <c r="AA392" s="78"/>
      <c r="AB392" s="78"/>
      <c r="AC392" s="78"/>
      <c r="AD392" s="78"/>
      <c r="AE392" s="78"/>
      <c r="AF392" s="78"/>
      <c r="AG392" s="78"/>
      <c r="AH392" s="78"/>
      <c r="AI392" s="78"/>
    </row>
    <row r="393" spans="1:35" ht="12.75" customHeight="1">
      <c r="A393" s="89"/>
      <c r="B393" s="18"/>
      <c r="C393" s="20"/>
      <c r="D393" s="20"/>
      <c r="E393" s="18"/>
      <c r="F393" s="18"/>
      <c r="G393" s="18"/>
      <c r="H393" s="91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  <c r="AA393" s="78"/>
      <c r="AB393" s="78"/>
      <c r="AC393" s="78"/>
      <c r="AD393" s="78"/>
      <c r="AE393" s="78"/>
      <c r="AF393" s="78"/>
      <c r="AG393" s="78"/>
      <c r="AH393" s="78"/>
      <c r="AI393" s="78"/>
    </row>
    <row r="394" spans="1:35" ht="12.75" customHeight="1">
      <c r="A394" s="89"/>
      <c r="B394" s="18"/>
      <c r="C394" s="20"/>
      <c r="D394" s="20"/>
      <c r="E394" s="18"/>
      <c r="F394" s="18"/>
      <c r="G394" s="18"/>
      <c r="H394" s="91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  <c r="AA394" s="78"/>
      <c r="AB394" s="78"/>
      <c r="AC394" s="78"/>
      <c r="AD394" s="78"/>
      <c r="AE394" s="78"/>
      <c r="AF394" s="78"/>
      <c r="AG394" s="78"/>
      <c r="AH394" s="78"/>
      <c r="AI394" s="78"/>
    </row>
    <row r="395" spans="1:35" ht="12.75" customHeight="1">
      <c r="A395" s="89"/>
      <c r="B395" s="18"/>
      <c r="C395" s="20"/>
      <c r="D395" s="20"/>
      <c r="E395" s="18"/>
      <c r="F395" s="18"/>
      <c r="G395" s="18"/>
      <c r="H395" s="91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  <c r="AA395" s="78"/>
      <c r="AB395" s="78"/>
      <c r="AC395" s="78"/>
      <c r="AD395" s="78"/>
      <c r="AE395" s="78"/>
      <c r="AF395" s="78"/>
      <c r="AG395" s="78"/>
      <c r="AH395" s="78"/>
      <c r="AI395" s="78"/>
    </row>
    <row r="396" spans="1:35" ht="12.75" customHeight="1">
      <c r="A396" s="89"/>
      <c r="B396" s="18"/>
      <c r="C396" s="20"/>
      <c r="D396" s="20"/>
      <c r="E396" s="18"/>
      <c r="F396" s="18"/>
      <c r="G396" s="18"/>
      <c r="H396" s="91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  <c r="AA396" s="78"/>
      <c r="AB396" s="78"/>
      <c r="AC396" s="78"/>
      <c r="AD396" s="78"/>
      <c r="AE396" s="78"/>
      <c r="AF396" s="78"/>
      <c r="AG396" s="78"/>
      <c r="AH396" s="78"/>
      <c r="AI396" s="78"/>
    </row>
    <row r="397" spans="1:35" ht="12.75" customHeight="1">
      <c r="A397" s="89"/>
      <c r="B397" s="18"/>
      <c r="C397" s="20"/>
      <c r="D397" s="20"/>
      <c r="E397" s="18"/>
      <c r="F397" s="18"/>
      <c r="G397" s="18"/>
      <c r="H397" s="91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  <c r="AA397" s="78"/>
      <c r="AB397" s="78"/>
      <c r="AC397" s="78"/>
      <c r="AD397" s="78"/>
      <c r="AE397" s="78"/>
      <c r="AF397" s="78"/>
      <c r="AG397" s="78"/>
      <c r="AH397" s="78"/>
      <c r="AI397" s="78"/>
    </row>
    <row r="398" spans="1:35" ht="12.75" customHeight="1">
      <c r="A398" s="89"/>
      <c r="B398" s="18"/>
      <c r="C398" s="20"/>
      <c r="D398" s="20"/>
      <c r="E398" s="18"/>
      <c r="F398" s="18"/>
      <c r="G398" s="18"/>
      <c r="H398" s="91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  <c r="AA398" s="78"/>
      <c r="AB398" s="78"/>
      <c r="AC398" s="78"/>
      <c r="AD398" s="78"/>
      <c r="AE398" s="78"/>
      <c r="AF398" s="78"/>
      <c r="AG398" s="78"/>
      <c r="AH398" s="78"/>
      <c r="AI398" s="78"/>
    </row>
    <row r="399" spans="1:35" ht="12.75" customHeight="1">
      <c r="A399" s="89"/>
      <c r="B399" s="18"/>
      <c r="C399" s="20"/>
      <c r="D399" s="20"/>
      <c r="E399" s="18"/>
      <c r="F399" s="18"/>
      <c r="G399" s="18"/>
      <c r="H399" s="91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  <c r="AA399" s="78"/>
      <c r="AB399" s="78"/>
      <c r="AC399" s="78"/>
      <c r="AD399" s="78"/>
      <c r="AE399" s="78"/>
      <c r="AF399" s="78"/>
      <c r="AG399" s="78"/>
      <c r="AH399" s="78"/>
      <c r="AI399" s="78"/>
    </row>
    <row r="400" spans="1:35" ht="12.75" customHeight="1">
      <c r="A400" s="89"/>
      <c r="B400" s="18"/>
      <c r="C400" s="20"/>
      <c r="D400" s="20"/>
      <c r="E400" s="18"/>
      <c r="F400" s="18"/>
      <c r="G400" s="18"/>
      <c r="H400" s="91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  <c r="AA400" s="78"/>
      <c r="AB400" s="78"/>
      <c r="AC400" s="78"/>
      <c r="AD400" s="78"/>
      <c r="AE400" s="78"/>
      <c r="AF400" s="78"/>
      <c r="AG400" s="78"/>
      <c r="AH400" s="78"/>
      <c r="AI400" s="78"/>
    </row>
    <row r="401" spans="1:35" ht="12.75" customHeight="1">
      <c r="A401" s="89"/>
      <c r="B401" s="18"/>
      <c r="C401" s="20"/>
      <c r="D401" s="20"/>
      <c r="E401" s="18"/>
      <c r="F401" s="18"/>
      <c r="G401" s="18"/>
      <c r="H401" s="91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  <c r="AA401" s="78"/>
      <c r="AB401" s="78"/>
      <c r="AC401" s="78"/>
      <c r="AD401" s="78"/>
      <c r="AE401" s="78"/>
      <c r="AF401" s="78"/>
      <c r="AG401" s="78"/>
      <c r="AH401" s="78"/>
      <c r="AI401" s="78"/>
    </row>
    <row r="402" spans="1:35" ht="12.75" customHeight="1">
      <c r="A402" s="89"/>
      <c r="B402" s="18"/>
      <c r="C402" s="20"/>
      <c r="D402" s="20"/>
      <c r="E402" s="18"/>
      <c r="F402" s="18"/>
      <c r="G402" s="18"/>
      <c r="H402" s="91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  <c r="AA402" s="78"/>
      <c r="AB402" s="78"/>
      <c r="AC402" s="78"/>
      <c r="AD402" s="78"/>
      <c r="AE402" s="78"/>
      <c r="AF402" s="78"/>
      <c r="AG402" s="78"/>
      <c r="AH402" s="78"/>
      <c r="AI402" s="78"/>
    </row>
    <row r="403" spans="1:35" ht="12.75" customHeight="1">
      <c r="A403" s="89"/>
      <c r="B403" s="18"/>
      <c r="C403" s="20"/>
      <c r="D403" s="20"/>
      <c r="E403" s="18"/>
      <c r="F403" s="18"/>
      <c r="G403" s="18"/>
      <c r="H403" s="91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  <c r="AA403" s="78"/>
      <c r="AB403" s="78"/>
      <c r="AC403" s="78"/>
      <c r="AD403" s="78"/>
      <c r="AE403" s="78"/>
      <c r="AF403" s="78"/>
      <c r="AG403" s="78"/>
      <c r="AH403" s="78"/>
      <c r="AI403" s="78"/>
    </row>
    <row r="404" spans="1:35" ht="12.75" customHeight="1">
      <c r="A404" s="89"/>
      <c r="B404" s="18"/>
      <c r="C404" s="20"/>
      <c r="D404" s="20"/>
      <c r="E404" s="18"/>
      <c r="F404" s="18"/>
      <c r="G404" s="18"/>
      <c r="H404" s="91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89"/>
      <c r="B405" s="18"/>
      <c r="C405" s="20"/>
      <c r="D405" s="20"/>
      <c r="E405" s="18"/>
      <c r="F405" s="18"/>
      <c r="G405" s="18"/>
      <c r="H405" s="91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89"/>
      <c r="B406" s="18"/>
      <c r="C406" s="20"/>
      <c r="D406" s="20"/>
      <c r="E406" s="18"/>
      <c r="F406" s="18"/>
      <c r="G406" s="18"/>
      <c r="H406" s="91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89"/>
      <c r="B407" s="18"/>
      <c r="C407" s="20"/>
      <c r="D407" s="20"/>
      <c r="E407" s="18"/>
      <c r="F407" s="18"/>
      <c r="G407" s="18"/>
      <c r="H407" s="91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89"/>
      <c r="B408" s="18"/>
      <c r="C408" s="20"/>
      <c r="D408" s="20"/>
      <c r="E408" s="18"/>
      <c r="F408" s="18"/>
      <c r="G408" s="18"/>
      <c r="H408" s="91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89"/>
      <c r="B409" s="18"/>
      <c r="C409" s="20"/>
      <c r="D409" s="20"/>
      <c r="E409" s="18"/>
      <c r="F409" s="18"/>
      <c r="G409" s="18"/>
      <c r="H409" s="91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89"/>
      <c r="B410" s="18"/>
      <c r="C410" s="20"/>
      <c r="D410" s="20"/>
      <c r="E410" s="18"/>
      <c r="F410" s="18"/>
      <c r="G410" s="18"/>
      <c r="H410" s="91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89"/>
      <c r="B411" s="18"/>
      <c r="C411" s="20"/>
      <c r="D411" s="20"/>
      <c r="E411" s="18"/>
      <c r="F411" s="18"/>
      <c r="G411" s="18"/>
      <c r="H411" s="91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89"/>
      <c r="B412" s="18"/>
      <c r="C412" s="20"/>
      <c r="D412" s="20"/>
      <c r="E412" s="18"/>
      <c r="F412" s="18"/>
      <c r="G412" s="18"/>
      <c r="H412" s="91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89"/>
      <c r="B413" s="18"/>
      <c r="C413" s="20"/>
      <c r="D413" s="20"/>
      <c r="E413" s="18"/>
      <c r="F413" s="18"/>
      <c r="G413" s="18"/>
      <c r="H413" s="91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89"/>
      <c r="B414" s="18"/>
      <c r="C414" s="20"/>
      <c r="D414" s="20"/>
      <c r="E414" s="18"/>
      <c r="F414" s="18"/>
      <c r="G414" s="18"/>
      <c r="H414" s="91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89"/>
      <c r="B415" s="18"/>
      <c r="C415" s="20"/>
      <c r="D415" s="20"/>
      <c r="E415" s="18"/>
      <c r="F415" s="18"/>
      <c r="G415" s="18"/>
      <c r="H415" s="91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89"/>
      <c r="B416" s="18"/>
      <c r="C416" s="20"/>
      <c r="D416" s="20"/>
      <c r="E416" s="18"/>
      <c r="F416" s="18"/>
      <c r="G416" s="18"/>
      <c r="H416" s="91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89"/>
      <c r="B417" s="18"/>
      <c r="C417" s="20"/>
      <c r="D417" s="20"/>
      <c r="E417" s="18"/>
      <c r="F417" s="18"/>
      <c r="G417" s="18"/>
      <c r="H417" s="91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89"/>
      <c r="B418" s="18"/>
      <c r="C418" s="20"/>
      <c r="D418" s="20"/>
      <c r="E418" s="18"/>
      <c r="F418" s="18"/>
      <c r="G418" s="18"/>
      <c r="H418" s="91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89"/>
      <c r="B419" s="18"/>
      <c r="C419" s="20"/>
      <c r="D419" s="20"/>
      <c r="E419" s="18"/>
      <c r="F419" s="18"/>
      <c r="G419" s="18"/>
      <c r="H419" s="91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89"/>
      <c r="B420" s="18"/>
      <c r="C420" s="20"/>
      <c r="D420" s="20"/>
      <c r="E420" s="18"/>
      <c r="F420" s="18"/>
      <c r="G420" s="18"/>
      <c r="H420" s="91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89"/>
      <c r="B421" s="18"/>
      <c r="C421" s="20"/>
      <c r="D421" s="20"/>
      <c r="E421" s="18"/>
      <c r="F421" s="18"/>
      <c r="G421" s="18"/>
      <c r="H421" s="91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89"/>
      <c r="B422" s="18"/>
      <c r="C422" s="20"/>
      <c r="D422" s="20"/>
      <c r="E422" s="18"/>
      <c r="F422" s="18"/>
      <c r="G422" s="18"/>
      <c r="H422" s="91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89"/>
      <c r="B423" s="18"/>
      <c r="C423" s="20"/>
      <c r="D423" s="20"/>
      <c r="E423" s="18"/>
      <c r="F423" s="18"/>
      <c r="G423" s="18"/>
      <c r="H423" s="91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89"/>
      <c r="B424" s="18"/>
      <c r="C424" s="20"/>
      <c r="D424" s="20"/>
      <c r="E424" s="18"/>
      <c r="F424" s="18"/>
      <c r="G424" s="18"/>
      <c r="H424" s="91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89"/>
      <c r="B425" s="18"/>
      <c r="C425" s="20"/>
      <c r="D425" s="20"/>
      <c r="E425" s="18"/>
      <c r="F425" s="18"/>
      <c r="G425" s="18"/>
      <c r="H425" s="91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89"/>
      <c r="B426" s="18"/>
      <c r="C426" s="20"/>
      <c r="D426" s="20"/>
      <c r="E426" s="18"/>
      <c r="F426" s="18"/>
      <c r="G426" s="18"/>
      <c r="H426" s="91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89"/>
      <c r="B427" s="18"/>
      <c r="C427" s="20"/>
      <c r="D427" s="20"/>
      <c r="E427" s="18"/>
      <c r="F427" s="18"/>
      <c r="G427" s="18"/>
      <c r="H427" s="91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89"/>
      <c r="B428" s="18"/>
      <c r="C428" s="20"/>
      <c r="D428" s="20"/>
      <c r="E428" s="18"/>
      <c r="F428" s="18"/>
      <c r="G428" s="18"/>
      <c r="H428" s="91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89"/>
      <c r="B429" s="18"/>
      <c r="C429" s="20"/>
      <c r="D429" s="20"/>
      <c r="E429" s="18"/>
      <c r="F429" s="18"/>
      <c r="G429" s="18"/>
      <c r="H429" s="91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89"/>
      <c r="B430" s="18"/>
      <c r="C430" s="20"/>
      <c r="D430" s="20"/>
      <c r="E430" s="18"/>
      <c r="F430" s="18"/>
      <c r="G430" s="18"/>
      <c r="H430" s="91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89"/>
      <c r="B431" s="18"/>
      <c r="C431" s="20"/>
      <c r="D431" s="20"/>
      <c r="E431" s="18"/>
      <c r="F431" s="18"/>
      <c r="G431" s="18"/>
      <c r="H431" s="91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89"/>
      <c r="B432" s="18"/>
      <c r="C432" s="20"/>
      <c r="D432" s="20"/>
      <c r="E432" s="18"/>
      <c r="F432" s="18"/>
      <c r="G432" s="18"/>
      <c r="H432" s="91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89"/>
      <c r="B433" s="18"/>
      <c r="C433" s="20"/>
      <c r="D433" s="20"/>
      <c r="E433" s="18"/>
      <c r="F433" s="18"/>
      <c r="G433" s="18"/>
      <c r="H433" s="91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89"/>
      <c r="B434" s="18"/>
      <c r="C434" s="20"/>
      <c r="D434" s="20"/>
      <c r="E434" s="18"/>
      <c r="F434" s="18"/>
      <c r="G434" s="18"/>
      <c r="H434" s="91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89"/>
      <c r="B435" s="18"/>
      <c r="C435" s="20"/>
      <c r="D435" s="20"/>
      <c r="E435" s="18"/>
      <c r="F435" s="18"/>
      <c r="G435" s="18"/>
      <c r="H435" s="91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89"/>
      <c r="B436" s="18"/>
      <c r="C436" s="20"/>
      <c r="D436" s="20"/>
      <c r="E436" s="18"/>
      <c r="F436" s="18"/>
      <c r="G436" s="18"/>
      <c r="H436" s="91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89"/>
      <c r="B437" s="18"/>
      <c r="C437" s="20"/>
      <c r="D437" s="20"/>
      <c r="E437" s="18"/>
      <c r="F437" s="18"/>
      <c r="G437" s="18"/>
      <c r="H437" s="91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89"/>
      <c r="B438" s="18"/>
      <c r="C438" s="20"/>
      <c r="D438" s="20"/>
      <c r="E438" s="18"/>
      <c r="F438" s="18"/>
      <c r="G438" s="18"/>
      <c r="H438" s="91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89"/>
      <c r="B439" s="18"/>
      <c r="C439" s="20"/>
      <c r="D439" s="20"/>
      <c r="E439" s="18"/>
      <c r="F439" s="18"/>
      <c r="G439" s="18"/>
      <c r="H439" s="91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89"/>
      <c r="B440" s="18"/>
      <c r="C440" s="20"/>
      <c r="D440" s="20"/>
      <c r="E440" s="18"/>
      <c r="F440" s="18"/>
      <c r="G440" s="18"/>
      <c r="H440" s="91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89"/>
      <c r="B441" s="18"/>
      <c r="C441" s="20"/>
      <c r="D441" s="20"/>
      <c r="E441" s="18"/>
      <c r="F441" s="18"/>
      <c r="G441" s="18"/>
      <c r="H441" s="91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89"/>
      <c r="B442" s="18"/>
      <c r="C442" s="20"/>
      <c r="D442" s="20"/>
      <c r="E442" s="18"/>
      <c r="F442" s="18"/>
      <c r="G442" s="18"/>
      <c r="H442" s="91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89"/>
      <c r="B443" s="18"/>
      <c r="C443" s="20"/>
      <c r="D443" s="20"/>
      <c r="E443" s="18"/>
      <c r="F443" s="18"/>
      <c r="G443" s="18"/>
      <c r="H443" s="91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89"/>
      <c r="B444" s="18"/>
      <c r="C444" s="20"/>
      <c r="D444" s="20"/>
      <c r="E444" s="18"/>
      <c r="F444" s="18"/>
      <c r="G444" s="18"/>
      <c r="H444" s="91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89"/>
      <c r="B445" s="18"/>
      <c r="C445" s="20"/>
      <c r="D445" s="20"/>
      <c r="E445" s="18"/>
      <c r="F445" s="18"/>
      <c r="G445" s="18"/>
      <c r="H445" s="91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89"/>
      <c r="B446" s="18"/>
      <c r="C446" s="20"/>
      <c r="D446" s="20"/>
      <c r="E446" s="18"/>
      <c r="F446" s="18"/>
      <c r="G446" s="18"/>
      <c r="H446" s="91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89"/>
      <c r="B447" s="18"/>
      <c r="C447" s="20"/>
      <c r="D447" s="20"/>
      <c r="E447" s="18"/>
      <c r="F447" s="18"/>
      <c r="G447" s="18"/>
      <c r="H447" s="91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89"/>
      <c r="B448" s="18"/>
      <c r="C448" s="20"/>
      <c r="D448" s="20"/>
      <c r="E448" s="18"/>
      <c r="F448" s="18"/>
      <c r="G448" s="18"/>
      <c r="H448" s="91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89"/>
      <c r="B449" s="18"/>
      <c r="C449" s="20"/>
      <c r="D449" s="20"/>
      <c r="E449" s="18"/>
      <c r="F449" s="18"/>
      <c r="G449" s="18"/>
      <c r="H449" s="91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89"/>
      <c r="B450" s="18"/>
      <c r="C450" s="20"/>
      <c r="D450" s="20"/>
      <c r="E450" s="18"/>
      <c r="F450" s="18"/>
      <c r="G450" s="18"/>
      <c r="H450" s="91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89"/>
      <c r="B451" s="18"/>
      <c r="C451" s="20"/>
      <c r="D451" s="20"/>
      <c r="E451" s="18"/>
      <c r="F451" s="18"/>
      <c r="G451" s="18"/>
      <c r="H451" s="91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89"/>
      <c r="B452" s="18"/>
      <c r="C452" s="20"/>
      <c r="D452" s="20"/>
      <c r="E452" s="18"/>
      <c r="F452" s="18"/>
      <c r="G452" s="18"/>
      <c r="H452" s="91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89"/>
      <c r="B453" s="18"/>
      <c r="C453" s="20"/>
      <c r="D453" s="20"/>
      <c r="E453" s="18"/>
      <c r="F453" s="18"/>
      <c r="G453" s="18"/>
      <c r="H453" s="91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89"/>
      <c r="B454" s="18"/>
      <c r="C454" s="20"/>
      <c r="D454" s="20"/>
      <c r="E454" s="18"/>
      <c r="F454" s="18"/>
      <c r="G454" s="18"/>
      <c r="H454" s="91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89"/>
      <c r="B455" s="18"/>
      <c r="C455" s="20"/>
      <c r="D455" s="20"/>
      <c r="E455" s="18"/>
      <c r="F455" s="18"/>
      <c r="G455" s="18"/>
      <c r="H455" s="91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89"/>
      <c r="B456" s="18"/>
      <c r="C456" s="20"/>
      <c r="D456" s="20"/>
      <c r="E456" s="18"/>
      <c r="F456" s="18"/>
      <c r="G456" s="18"/>
      <c r="H456" s="91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89"/>
      <c r="B457" s="18"/>
      <c r="C457" s="20"/>
      <c r="D457" s="20"/>
      <c r="E457" s="18"/>
      <c r="F457" s="18"/>
      <c r="G457" s="18"/>
      <c r="H457" s="91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89"/>
      <c r="B458" s="18"/>
      <c r="C458" s="20"/>
      <c r="D458" s="20"/>
      <c r="E458" s="18"/>
      <c r="F458" s="18"/>
      <c r="G458" s="18"/>
      <c r="H458" s="91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89"/>
      <c r="B459" s="18"/>
      <c r="C459" s="20"/>
      <c r="D459" s="20"/>
      <c r="E459" s="18"/>
      <c r="F459" s="18"/>
      <c r="G459" s="18"/>
      <c r="H459" s="91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89"/>
      <c r="B460" s="18"/>
      <c r="C460" s="20"/>
      <c r="D460" s="20"/>
      <c r="E460" s="18"/>
      <c r="F460" s="18"/>
      <c r="G460" s="18"/>
      <c r="H460" s="91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89"/>
      <c r="B461" s="18"/>
      <c r="C461" s="20"/>
      <c r="D461" s="20"/>
      <c r="E461" s="18"/>
      <c r="F461" s="18"/>
      <c r="G461" s="18"/>
      <c r="H461" s="91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89"/>
      <c r="B462" s="18"/>
      <c r="C462" s="20"/>
      <c r="D462" s="20"/>
      <c r="E462" s="18"/>
      <c r="F462" s="18"/>
      <c r="G462" s="18"/>
      <c r="H462" s="91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89"/>
      <c r="B463" s="18"/>
      <c r="C463" s="20"/>
      <c r="D463" s="20"/>
      <c r="E463" s="18"/>
      <c r="F463" s="18"/>
      <c r="G463" s="18"/>
      <c r="H463" s="91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89"/>
      <c r="B464" s="18"/>
      <c r="C464" s="20"/>
      <c r="D464" s="20"/>
      <c r="E464" s="18"/>
      <c r="F464" s="18"/>
      <c r="G464" s="18"/>
      <c r="H464" s="91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89"/>
      <c r="B465" s="18"/>
      <c r="C465" s="20"/>
      <c r="D465" s="20"/>
      <c r="E465" s="18"/>
      <c r="F465" s="18"/>
      <c r="G465" s="18"/>
      <c r="H465" s="91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89"/>
      <c r="B466" s="18"/>
      <c r="C466" s="20"/>
      <c r="D466" s="20"/>
      <c r="E466" s="18"/>
      <c r="F466" s="18"/>
      <c r="G466" s="18"/>
      <c r="H466" s="91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89"/>
      <c r="B467" s="18"/>
      <c r="C467" s="20"/>
      <c r="D467" s="20"/>
      <c r="E467" s="18"/>
      <c r="F467" s="18"/>
      <c r="G467" s="18"/>
      <c r="H467" s="91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89"/>
      <c r="B468" s="18"/>
      <c r="C468" s="20"/>
      <c r="D468" s="20"/>
      <c r="E468" s="18"/>
      <c r="F468" s="18"/>
      <c r="G468" s="18"/>
      <c r="H468" s="91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89"/>
      <c r="B469" s="18"/>
      <c r="C469" s="20"/>
      <c r="D469" s="20"/>
      <c r="E469" s="18"/>
      <c r="F469" s="18"/>
      <c r="G469" s="18"/>
      <c r="H469" s="91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89"/>
      <c r="B470" s="18"/>
      <c r="C470" s="20"/>
      <c r="D470" s="20"/>
      <c r="E470" s="18"/>
      <c r="F470" s="18"/>
      <c r="G470" s="18"/>
      <c r="H470" s="91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89"/>
      <c r="B471" s="18"/>
      <c r="C471" s="20"/>
      <c r="D471" s="20"/>
      <c r="E471" s="18"/>
      <c r="F471" s="18"/>
      <c r="G471" s="18"/>
      <c r="H471" s="91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89"/>
      <c r="B472" s="18"/>
      <c r="C472" s="20"/>
      <c r="D472" s="20"/>
      <c r="E472" s="18"/>
      <c r="F472" s="18"/>
      <c r="G472" s="18"/>
      <c r="H472" s="91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89"/>
      <c r="B473" s="18"/>
      <c r="C473" s="20"/>
      <c r="D473" s="20"/>
      <c r="E473" s="18"/>
      <c r="F473" s="18"/>
      <c r="G473" s="18"/>
      <c r="H473" s="91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89"/>
      <c r="B474" s="18"/>
      <c r="C474" s="20"/>
      <c r="D474" s="20"/>
      <c r="E474" s="18"/>
      <c r="F474" s="18"/>
      <c r="G474" s="18"/>
      <c r="H474" s="91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89"/>
      <c r="B475" s="18"/>
      <c r="C475" s="20"/>
      <c r="D475" s="20"/>
      <c r="E475" s="18"/>
      <c r="F475" s="18"/>
      <c r="G475" s="18"/>
      <c r="H475" s="91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89"/>
      <c r="B476" s="18"/>
      <c r="C476" s="20"/>
      <c r="D476" s="20"/>
      <c r="E476" s="18"/>
      <c r="F476" s="18"/>
      <c r="G476" s="18"/>
      <c r="H476" s="91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89"/>
      <c r="B477" s="18"/>
      <c r="C477" s="20"/>
      <c r="D477" s="20"/>
      <c r="E477" s="18"/>
      <c r="F477" s="18"/>
      <c r="G477" s="18"/>
      <c r="H477" s="91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89"/>
      <c r="B478" s="18"/>
      <c r="C478" s="20"/>
      <c r="D478" s="20"/>
      <c r="E478" s="18"/>
      <c r="F478" s="18"/>
      <c r="G478" s="18"/>
      <c r="H478" s="91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89"/>
      <c r="B479" s="18"/>
      <c r="C479" s="20"/>
      <c r="D479" s="20"/>
      <c r="E479" s="18"/>
      <c r="F479" s="18"/>
      <c r="G479" s="18"/>
      <c r="H479" s="91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89"/>
      <c r="B480" s="18"/>
      <c r="C480" s="20"/>
      <c r="D480" s="20"/>
      <c r="E480" s="18"/>
      <c r="F480" s="18"/>
      <c r="G480" s="18"/>
      <c r="H480" s="91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89"/>
      <c r="B481" s="18"/>
      <c r="C481" s="20"/>
      <c r="D481" s="20"/>
      <c r="E481" s="18"/>
      <c r="F481" s="18"/>
      <c r="G481" s="18"/>
      <c r="H481" s="91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89"/>
      <c r="B482" s="18"/>
      <c r="C482" s="20"/>
      <c r="D482" s="20"/>
      <c r="E482" s="18"/>
      <c r="F482" s="18"/>
      <c r="G482" s="18"/>
      <c r="H482" s="91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89"/>
      <c r="B483" s="18"/>
      <c r="C483" s="20"/>
      <c r="D483" s="20"/>
      <c r="E483" s="18"/>
      <c r="F483" s="18"/>
      <c r="G483" s="18"/>
      <c r="H483" s="91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89"/>
      <c r="B484" s="18"/>
      <c r="C484" s="20"/>
      <c r="D484" s="20"/>
      <c r="E484" s="18"/>
      <c r="F484" s="18"/>
      <c r="G484" s="18"/>
      <c r="H484" s="91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89"/>
      <c r="B485" s="18"/>
      <c r="C485" s="20"/>
      <c r="D485" s="20"/>
      <c r="E485" s="18"/>
      <c r="F485" s="18"/>
      <c r="G485" s="18"/>
      <c r="H485" s="91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89"/>
      <c r="B486" s="18"/>
      <c r="C486" s="20"/>
      <c r="D486" s="20"/>
      <c r="E486" s="18"/>
      <c r="F486" s="18"/>
      <c r="G486" s="18"/>
      <c r="H486" s="91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89"/>
      <c r="B487" s="18"/>
      <c r="C487" s="20"/>
      <c r="D487" s="20"/>
      <c r="E487" s="18"/>
      <c r="F487" s="18"/>
      <c r="G487" s="18"/>
      <c r="H487" s="91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89"/>
      <c r="B488" s="18"/>
      <c r="C488" s="20"/>
      <c r="D488" s="20"/>
      <c r="E488" s="18"/>
      <c r="F488" s="18"/>
      <c r="G488" s="18"/>
      <c r="H488" s="91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89"/>
      <c r="B489" s="18"/>
      <c r="C489" s="20"/>
      <c r="D489" s="20"/>
      <c r="E489" s="18"/>
      <c r="F489" s="18"/>
      <c r="G489" s="18"/>
      <c r="H489" s="91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89"/>
      <c r="B490" s="18"/>
      <c r="C490" s="20"/>
      <c r="D490" s="20"/>
      <c r="E490" s="18"/>
      <c r="F490" s="18"/>
      <c r="G490" s="18"/>
      <c r="H490" s="91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89"/>
      <c r="B491" s="18"/>
      <c r="C491" s="20"/>
      <c r="D491" s="20"/>
      <c r="E491" s="18"/>
      <c r="F491" s="18"/>
      <c r="G491" s="18"/>
      <c r="H491" s="91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89"/>
      <c r="B492" s="18"/>
      <c r="C492" s="20"/>
      <c r="D492" s="20"/>
      <c r="E492" s="18"/>
      <c r="F492" s="18"/>
      <c r="G492" s="18"/>
      <c r="H492" s="91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89"/>
      <c r="B493" s="18"/>
      <c r="C493" s="20"/>
      <c r="D493" s="20"/>
      <c r="E493" s="18"/>
      <c r="F493" s="18"/>
      <c r="G493" s="18"/>
      <c r="H493" s="91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89"/>
      <c r="B494" s="18"/>
      <c r="C494" s="20"/>
      <c r="D494" s="20"/>
      <c r="E494" s="18"/>
      <c r="F494" s="18"/>
      <c r="G494" s="18"/>
      <c r="H494" s="91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89"/>
      <c r="B495" s="18"/>
      <c r="C495" s="20"/>
      <c r="D495" s="20"/>
      <c r="E495" s="18"/>
      <c r="F495" s="18"/>
      <c r="G495" s="18"/>
      <c r="H495" s="91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89"/>
      <c r="B496" s="18"/>
      <c r="C496" s="20"/>
      <c r="D496" s="20"/>
      <c r="E496" s="18"/>
      <c r="F496" s="18"/>
      <c r="G496" s="18"/>
      <c r="H496" s="91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89"/>
      <c r="B497" s="18"/>
      <c r="C497" s="20"/>
      <c r="D497" s="20"/>
      <c r="E497" s="18"/>
      <c r="F497" s="18"/>
      <c r="G497" s="18"/>
      <c r="H497" s="91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89"/>
      <c r="B498" s="18"/>
      <c r="C498" s="20"/>
      <c r="D498" s="20"/>
      <c r="E498" s="18"/>
      <c r="F498" s="18"/>
      <c r="G498" s="18"/>
      <c r="H498" s="91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89"/>
      <c r="B499" s="18"/>
      <c r="C499" s="20"/>
      <c r="D499" s="20"/>
      <c r="E499" s="18"/>
      <c r="F499" s="18"/>
      <c r="G499" s="18"/>
      <c r="H499" s="91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89"/>
      <c r="B500" s="18"/>
      <c r="C500" s="20"/>
      <c r="D500" s="20"/>
      <c r="E500" s="18"/>
      <c r="F500" s="18"/>
      <c r="G500" s="18"/>
      <c r="H500" s="91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66"/>
  <sheetViews>
    <sheetView zoomScale="85" zoomScaleNormal="85" workbookViewId="0">
      <selection activeCell="O55" sqref="O55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" customWidth="1"/>
    <col min="14" max="14" width="12.7109375" customWidth="1"/>
    <col min="15" max="15" width="15" customWidth="1"/>
    <col min="16" max="16" width="14.5703125" customWidth="1"/>
    <col min="17" max="17" width="17.85546875" customWidth="1"/>
    <col min="18" max="18" width="5.7109375" hidden="1" customWidth="1"/>
    <col min="19" max="19" width="12.7109375" hidden="1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2"/>
      <c r="G2" s="92"/>
      <c r="H2" s="92"/>
      <c r="I2" s="92"/>
      <c r="J2" s="22"/>
      <c r="K2" s="92"/>
      <c r="L2" s="92"/>
      <c r="M2" s="92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3"/>
      <c r="L3" s="92"/>
      <c r="M3" s="92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4"/>
      <c r="J4" s="3"/>
      <c r="K4" s="93"/>
      <c r="L4" s="92"/>
      <c r="M4" s="92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9"/>
      <c r="M5" s="95" t="s">
        <v>287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6" t="s">
        <v>918</v>
      </c>
      <c r="D6" s="1"/>
      <c r="E6" s="1"/>
      <c r="F6" s="6"/>
      <c r="G6" s="6"/>
      <c r="H6" s="6"/>
      <c r="I6" s="6"/>
      <c r="J6" s="1"/>
      <c r="K6" s="6"/>
      <c r="L6" s="6"/>
      <c r="M6" s="97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7">
        <f>Main!B10</f>
        <v>44510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8" t="s">
        <v>581</v>
      </c>
      <c r="C8" s="98"/>
      <c r="D8" s="98"/>
      <c r="E8" s="98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9" t="s">
        <v>16</v>
      </c>
      <c r="B9" s="100" t="s">
        <v>571</v>
      </c>
      <c r="C9" s="100"/>
      <c r="D9" s="101" t="s">
        <v>582</v>
      </c>
      <c r="E9" s="100" t="s">
        <v>583</v>
      </c>
      <c r="F9" s="100" t="s">
        <v>584</v>
      </c>
      <c r="G9" s="100" t="s">
        <v>585</v>
      </c>
      <c r="H9" s="100" t="s">
        <v>586</v>
      </c>
      <c r="I9" s="100" t="s">
        <v>587</v>
      </c>
      <c r="J9" s="99" t="s">
        <v>588</v>
      </c>
      <c r="K9" s="100" t="s">
        <v>589</v>
      </c>
      <c r="L9" s="102" t="s">
        <v>590</v>
      </c>
      <c r="M9" s="102" t="s">
        <v>591</v>
      </c>
      <c r="N9" s="100" t="s">
        <v>592</v>
      </c>
      <c r="O9" s="101" t="s">
        <v>593</v>
      </c>
      <c r="P9" s="100" t="s">
        <v>835</v>
      </c>
      <c r="Q9" s="1"/>
      <c r="R9" s="6"/>
      <c r="S9" s="1"/>
      <c r="T9" s="1"/>
      <c r="U9" s="1"/>
      <c r="V9" s="1"/>
      <c r="W9" s="1"/>
      <c r="X9" s="1"/>
    </row>
    <row r="10" spans="1:38" ht="12.75" customHeight="1">
      <c r="A10" s="321">
        <v>1</v>
      </c>
      <c r="B10" s="303">
        <v>44454</v>
      </c>
      <c r="C10" s="322"/>
      <c r="D10" s="304" t="s">
        <v>299</v>
      </c>
      <c r="E10" s="305" t="s">
        <v>596</v>
      </c>
      <c r="F10" s="306">
        <v>2195</v>
      </c>
      <c r="G10" s="306">
        <v>2080</v>
      </c>
      <c r="H10" s="305">
        <v>2295</v>
      </c>
      <c r="I10" s="307" t="s">
        <v>830</v>
      </c>
      <c r="J10" s="308" t="s">
        <v>836</v>
      </c>
      <c r="K10" s="308">
        <f t="shared" ref="K10:K11" si="0">H10-F10</f>
        <v>100</v>
      </c>
      <c r="L10" s="309">
        <f t="shared" ref="L10:L11" si="1">(F10*-0.7)/100</f>
        <v>-15.365</v>
      </c>
      <c r="M10" s="310">
        <f t="shared" ref="M10:M11" si="2">(K10+L10)/F10</f>
        <v>3.8558086560364468E-2</v>
      </c>
      <c r="N10" s="308" t="s">
        <v>594</v>
      </c>
      <c r="O10" s="311">
        <v>44469</v>
      </c>
      <c r="P10" s="306"/>
      <c r="Q10" s="1"/>
      <c r="R10" s="1" t="s">
        <v>595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2.75" customHeight="1">
      <c r="A11" s="294">
        <v>2</v>
      </c>
      <c r="B11" s="295">
        <v>44460</v>
      </c>
      <c r="C11" s="296"/>
      <c r="D11" s="297" t="s">
        <v>374</v>
      </c>
      <c r="E11" s="298" t="s">
        <v>596</v>
      </c>
      <c r="F11" s="299">
        <v>1510</v>
      </c>
      <c r="G11" s="299">
        <v>1395</v>
      </c>
      <c r="H11" s="298">
        <v>1585</v>
      </c>
      <c r="I11" s="300" t="s">
        <v>832</v>
      </c>
      <c r="J11" s="103" t="s">
        <v>880</v>
      </c>
      <c r="K11" s="103">
        <f t="shared" si="0"/>
        <v>75</v>
      </c>
      <c r="L11" s="104">
        <f t="shared" si="1"/>
        <v>-10.57</v>
      </c>
      <c r="M11" s="105">
        <f t="shared" si="2"/>
        <v>4.2668874172185435E-2</v>
      </c>
      <c r="N11" s="103" t="s">
        <v>594</v>
      </c>
      <c r="O11" s="106">
        <v>44501</v>
      </c>
      <c r="P11" s="299"/>
      <c r="Q11" s="1"/>
      <c r="R11" s="1" t="s">
        <v>595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2.75" customHeight="1">
      <c r="A12" s="113">
        <v>3</v>
      </c>
      <c r="B12" s="271">
        <v>44474</v>
      </c>
      <c r="C12" s="114"/>
      <c r="D12" s="109" t="s">
        <v>118</v>
      </c>
      <c r="E12" s="110" t="s">
        <v>596</v>
      </c>
      <c r="F12" s="107" t="s">
        <v>837</v>
      </c>
      <c r="G12" s="107">
        <v>660</v>
      </c>
      <c r="H12" s="110"/>
      <c r="I12" s="111" t="s">
        <v>838</v>
      </c>
      <c r="J12" s="112" t="s">
        <v>597</v>
      </c>
      <c r="K12" s="113"/>
      <c r="L12" s="108"/>
      <c r="M12" s="114"/>
      <c r="N12" s="109"/>
      <c r="O12" s="110"/>
      <c r="P12" s="107">
        <f>VLOOKUP(D12,'MidCap Intra'!B22:C521,2,0)</f>
        <v>706.45</v>
      </c>
      <c r="Q12" s="1"/>
      <c r="R12" s="1" t="s">
        <v>595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2.75" customHeight="1">
      <c r="A13" s="426">
        <v>4</v>
      </c>
      <c r="B13" s="427">
        <v>44477</v>
      </c>
      <c r="C13" s="428"/>
      <c r="D13" s="429" t="s">
        <v>81</v>
      </c>
      <c r="E13" s="430" t="s">
        <v>596</v>
      </c>
      <c r="F13" s="424">
        <v>3870</v>
      </c>
      <c r="G13" s="424">
        <v>3670</v>
      </c>
      <c r="H13" s="430">
        <v>3670</v>
      </c>
      <c r="I13" s="431" t="s">
        <v>839</v>
      </c>
      <c r="J13" s="420" t="s">
        <v>958</v>
      </c>
      <c r="K13" s="420">
        <f t="shared" ref="K13" si="3">H13-F13</f>
        <v>-200</v>
      </c>
      <c r="L13" s="421">
        <f t="shared" ref="L13" si="4">(F13*-0.7)/100</f>
        <v>-27.09</v>
      </c>
      <c r="M13" s="422">
        <f t="shared" ref="M13" si="5">(K13+L13)/F13</f>
        <v>-5.8679586563307497E-2</v>
      </c>
      <c r="N13" s="420" t="s">
        <v>607</v>
      </c>
      <c r="O13" s="423">
        <v>44503</v>
      </c>
      <c r="P13" s="424"/>
      <c r="Q13" s="1"/>
      <c r="R13" s="1" t="s">
        <v>595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2.75" customHeight="1">
      <c r="A14" s="294">
        <v>5</v>
      </c>
      <c r="B14" s="295">
        <v>44480</v>
      </c>
      <c r="C14" s="296"/>
      <c r="D14" s="297" t="s">
        <v>210</v>
      </c>
      <c r="E14" s="298" t="s">
        <v>596</v>
      </c>
      <c r="F14" s="299">
        <v>7330</v>
      </c>
      <c r="G14" s="299">
        <v>6980</v>
      </c>
      <c r="H14" s="298">
        <v>7760</v>
      </c>
      <c r="I14" s="300" t="s">
        <v>841</v>
      </c>
      <c r="J14" s="103" t="s">
        <v>957</v>
      </c>
      <c r="K14" s="103">
        <f t="shared" ref="K14" si="6">H14-F14</f>
        <v>430</v>
      </c>
      <c r="L14" s="104">
        <f t="shared" ref="L14" si="7">(F14*-0.7)/100</f>
        <v>-51.31</v>
      </c>
      <c r="M14" s="105">
        <f t="shared" ref="M14" si="8">(K14+L14)/F14</f>
        <v>5.1663028649386086E-2</v>
      </c>
      <c r="N14" s="103" t="s">
        <v>594</v>
      </c>
      <c r="O14" s="106">
        <v>44501</v>
      </c>
      <c r="P14" s="299"/>
      <c r="Q14" s="1"/>
      <c r="R14" s="1" t="s">
        <v>595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s="390" customFormat="1" ht="12.75" customHeight="1">
      <c r="A15" s="378">
        <v>6</v>
      </c>
      <c r="B15" s="379">
        <v>44495</v>
      </c>
      <c r="C15" s="380"/>
      <c r="D15" s="381" t="s">
        <v>126</v>
      </c>
      <c r="E15" s="382" t="s">
        <v>596</v>
      </c>
      <c r="F15" s="383" t="s">
        <v>856</v>
      </c>
      <c r="G15" s="383">
        <v>1395</v>
      </c>
      <c r="H15" s="382"/>
      <c r="I15" s="384" t="s">
        <v>857</v>
      </c>
      <c r="J15" s="385" t="s">
        <v>597</v>
      </c>
      <c r="K15" s="385"/>
      <c r="L15" s="386"/>
      <c r="M15" s="387"/>
      <c r="N15" s="385"/>
      <c r="O15" s="388"/>
      <c r="P15" s="107">
        <f>VLOOKUP(D15,'MidCap Intra'!B29:C519,2,0)</f>
        <v>1508.9</v>
      </c>
      <c r="Q15" s="389"/>
      <c r="R15" s="389" t="s">
        <v>595</v>
      </c>
      <c r="S15" s="389"/>
      <c r="T15" s="389"/>
      <c r="U15" s="389"/>
      <c r="V15" s="389"/>
      <c r="W15" s="389"/>
      <c r="X15" s="389"/>
      <c r="Y15" s="389"/>
      <c r="Z15" s="389"/>
      <c r="AA15" s="389"/>
      <c r="AB15" s="389"/>
      <c r="AC15" s="389"/>
      <c r="AD15" s="389"/>
      <c r="AE15" s="389"/>
      <c r="AF15" s="389"/>
      <c r="AG15" s="389"/>
      <c r="AH15" s="389"/>
      <c r="AI15" s="389"/>
      <c r="AJ15" s="389"/>
      <c r="AK15" s="389"/>
      <c r="AL15" s="389"/>
    </row>
    <row r="16" spans="1:38" s="390" customFormat="1" ht="12.75" customHeight="1">
      <c r="A16" s="413">
        <v>7</v>
      </c>
      <c r="B16" s="414">
        <v>44496</v>
      </c>
      <c r="C16" s="415"/>
      <c r="D16" s="416" t="s">
        <v>282</v>
      </c>
      <c r="E16" s="417" t="s">
        <v>596</v>
      </c>
      <c r="F16" s="418">
        <v>2245</v>
      </c>
      <c r="G16" s="418">
        <v>2080</v>
      </c>
      <c r="H16" s="417">
        <v>2080</v>
      </c>
      <c r="I16" s="419" t="s">
        <v>830</v>
      </c>
      <c r="J16" s="420" t="s">
        <v>905</v>
      </c>
      <c r="K16" s="420">
        <f t="shared" ref="K16:K17" si="9">H16-F16</f>
        <v>-165</v>
      </c>
      <c r="L16" s="421">
        <f t="shared" ref="L16:L17" si="10">(F16*-0.7)/100</f>
        <v>-15.715</v>
      </c>
      <c r="M16" s="422">
        <f t="shared" ref="M16:M17" si="11">(K16+L16)/F16</f>
        <v>-8.0496659242761698E-2</v>
      </c>
      <c r="N16" s="420" t="s">
        <v>607</v>
      </c>
      <c r="O16" s="423">
        <v>44503</v>
      </c>
      <c r="P16" s="424"/>
      <c r="Q16" s="389"/>
      <c r="R16" s="389" t="s">
        <v>595</v>
      </c>
      <c r="S16" s="389"/>
      <c r="T16" s="389"/>
      <c r="U16" s="389"/>
      <c r="V16" s="389"/>
      <c r="W16" s="389"/>
      <c r="X16" s="389"/>
      <c r="Y16" s="389"/>
      <c r="Z16" s="389"/>
      <c r="AA16" s="389"/>
      <c r="AB16" s="389"/>
      <c r="AC16" s="389"/>
      <c r="AD16" s="389"/>
      <c r="AE16" s="389"/>
      <c r="AF16" s="389"/>
      <c r="AG16" s="389"/>
      <c r="AH16" s="389"/>
      <c r="AI16" s="389"/>
      <c r="AJ16" s="389"/>
      <c r="AK16" s="389"/>
      <c r="AL16" s="389"/>
    </row>
    <row r="17" spans="1:38" s="390" customFormat="1" ht="12.75" customHeight="1">
      <c r="A17" s="467">
        <v>8</v>
      </c>
      <c r="B17" s="468">
        <v>44501</v>
      </c>
      <c r="C17" s="469"/>
      <c r="D17" s="470" t="s">
        <v>130</v>
      </c>
      <c r="E17" s="471" t="s">
        <v>596</v>
      </c>
      <c r="F17" s="472">
        <v>474</v>
      </c>
      <c r="G17" s="472">
        <v>447</v>
      </c>
      <c r="H17" s="471">
        <v>494</v>
      </c>
      <c r="I17" s="473" t="s">
        <v>882</v>
      </c>
      <c r="J17" s="308" t="s">
        <v>960</v>
      </c>
      <c r="K17" s="308">
        <f t="shared" si="9"/>
        <v>20</v>
      </c>
      <c r="L17" s="309">
        <f t="shared" si="10"/>
        <v>-3.3179999999999996</v>
      </c>
      <c r="M17" s="310">
        <f t="shared" si="11"/>
        <v>3.5194092827004225E-2</v>
      </c>
      <c r="N17" s="308" t="s">
        <v>594</v>
      </c>
      <c r="O17" s="311">
        <v>44509</v>
      </c>
      <c r="P17" s="306"/>
      <c r="Q17" s="389"/>
      <c r="R17" s="389" t="s">
        <v>595</v>
      </c>
      <c r="S17" s="389"/>
      <c r="T17" s="389"/>
      <c r="U17" s="389"/>
      <c r="V17" s="389"/>
      <c r="W17" s="389"/>
      <c r="X17" s="389"/>
      <c r="Y17" s="389"/>
      <c r="Z17" s="389"/>
      <c r="AA17" s="389"/>
      <c r="AB17" s="389"/>
      <c r="AC17" s="389"/>
      <c r="AD17" s="389"/>
      <c r="AE17" s="389"/>
      <c r="AF17" s="389"/>
      <c r="AG17" s="389"/>
      <c r="AH17" s="389"/>
      <c r="AI17" s="389"/>
      <c r="AJ17" s="389"/>
      <c r="AK17" s="389"/>
      <c r="AL17" s="389"/>
    </row>
    <row r="18" spans="1:38" s="390" customFormat="1" ht="12.75" customHeight="1">
      <c r="A18" s="378">
        <v>9</v>
      </c>
      <c r="B18" s="269">
        <v>44501</v>
      </c>
      <c r="C18" s="380"/>
      <c r="D18" s="381" t="s">
        <v>158</v>
      </c>
      <c r="E18" s="382" t="s">
        <v>596</v>
      </c>
      <c r="F18" s="383" t="s">
        <v>883</v>
      </c>
      <c r="G18" s="383">
        <v>955</v>
      </c>
      <c r="H18" s="382"/>
      <c r="I18" s="384" t="s">
        <v>884</v>
      </c>
      <c r="J18" s="385" t="s">
        <v>597</v>
      </c>
      <c r="K18" s="385"/>
      <c r="L18" s="386"/>
      <c r="M18" s="387"/>
      <c r="N18" s="385"/>
      <c r="O18" s="388"/>
      <c r="P18" s="107">
        <f>VLOOKUP(D18,'MidCap Intra'!B32:C521,2,0)</f>
        <v>1020</v>
      </c>
      <c r="Q18" s="389"/>
      <c r="R18" s="389" t="s">
        <v>598</v>
      </c>
      <c r="S18" s="389"/>
      <c r="T18" s="389"/>
      <c r="U18" s="389"/>
      <c r="V18" s="389"/>
      <c r="W18" s="389"/>
      <c r="X18" s="389"/>
      <c r="Y18" s="389"/>
      <c r="Z18" s="389"/>
      <c r="AA18" s="389"/>
      <c r="AB18" s="389"/>
      <c r="AC18" s="389"/>
      <c r="AD18" s="389"/>
      <c r="AE18" s="389"/>
      <c r="AF18" s="389"/>
      <c r="AG18" s="389"/>
      <c r="AH18" s="389"/>
      <c r="AI18" s="389"/>
      <c r="AJ18" s="389"/>
      <c r="AK18" s="389"/>
      <c r="AL18" s="389"/>
    </row>
    <row r="19" spans="1:38" ht="12.75" customHeight="1">
      <c r="A19" s="294">
        <v>10</v>
      </c>
      <c r="B19" s="295">
        <v>44502</v>
      </c>
      <c r="C19" s="296"/>
      <c r="D19" s="297" t="s">
        <v>71</v>
      </c>
      <c r="E19" s="298" t="s">
        <v>596</v>
      </c>
      <c r="F19" s="299">
        <v>201</v>
      </c>
      <c r="G19" s="299">
        <v>188</v>
      </c>
      <c r="H19" s="298">
        <v>214.5</v>
      </c>
      <c r="I19" s="300" t="s">
        <v>889</v>
      </c>
      <c r="J19" s="103" t="s">
        <v>959</v>
      </c>
      <c r="K19" s="103">
        <f t="shared" ref="K19" si="12">H19-F19</f>
        <v>13.5</v>
      </c>
      <c r="L19" s="104">
        <f t="shared" ref="L19" si="13">(F19*-0.7)/100</f>
        <v>-1.4069999999999998</v>
      </c>
      <c r="M19" s="105">
        <f t="shared" ref="M19" si="14">(K19+L19)/F19</f>
        <v>6.0164179104477612E-2</v>
      </c>
      <c r="N19" s="103" t="s">
        <v>594</v>
      </c>
      <c r="O19" s="106">
        <v>44509</v>
      </c>
      <c r="P19" s="299"/>
      <c r="Q19" s="1"/>
      <c r="R19" s="1" t="s">
        <v>595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s="268" customFormat="1" ht="12.75" customHeight="1">
      <c r="A20" s="474">
        <v>11</v>
      </c>
      <c r="B20" s="364">
        <v>44509</v>
      </c>
      <c r="C20" s="475"/>
      <c r="D20" s="366" t="s">
        <v>417</v>
      </c>
      <c r="E20" s="367" t="s">
        <v>596</v>
      </c>
      <c r="F20" s="368" t="s">
        <v>963</v>
      </c>
      <c r="G20" s="368">
        <v>1578</v>
      </c>
      <c r="H20" s="367"/>
      <c r="I20" s="369" t="s">
        <v>964</v>
      </c>
      <c r="J20" s="370" t="s">
        <v>597</v>
      </c>
      <c r="K20" s="370"/>
      <c r="L20" s="371"/>
      <c r="M20" s="372"/>
      <c r="N20" s="370"/>
      <c r="O20" s="373"/>
      <c r="P20" s="368"/>
      <c r="Q20" s="267"/>
      <c r="R20" s="267" t="s">
        <v>595</v>
      </c>
      <c r="S20" s="267"/>
      <c r="T20" s="267"/>
      <c r="U20" s="267"/>
      <c r="V20" s="267"/>
      <c r="W20" s="267"/>
      <c r="X20" s="267"/>
      <c r="Y20" s="267"/>
      <c r="Z20" s="267"/>
      <c r="AA20" s="267"/>
      <c r="AB20" s="267"/>
      <c r="AC20" s="267"/>
      <c r="AD20" s="267"/>
      <c r="AE20" s="267"/>
      <c r="AF20" s="267"/>
      <c r="AG20" s="267"/>
      <c r="AH20" s="267"/>
      <c r="AI20" s="267"/>
      <c r="AJ20" s="267"/>
      <c r="AK20" s="267"/>
      <c r="AL20" s="267"/>
    </row>
    <row r="21" spans="1:38" s="268" customFormat="1" ht="12.75" customHeight="1">
      <c r="A21" s="474"/>
      <c r="B21" s="364"/>
      <c r="C21" s="475"/>
      <c r="D21" s="366"/>
      <c r="E21" s="367"/>
      <c r="F21" s="368"/>
      <c r="G21" s="368"/>
      <c r="H21" s="367"/>
      <c r="I21" s="369"/>
      <c r="J21" s="370"/>
      <c r="K21" s="370"/>
      <c r="L21" s="371"/>
      <c r="M21" s="372"/>
      <c r="N21" s="370"/>
      <c r="O21" s="373"/>
      <c r="P21" s="368"/>
      <c r="Q21" s="267"/>
      <c r="R21" s="267"/>
      <c r="S21" s="267"/>
      <c r="T21" s="267"/>
      <c r="U21" s="267"/>
      <c r="V21" s="267"/>
      <c r="W21" s="267"/>
      <c r="X21" s="267"/>
      <c r="Y21" s="267"/>
      <c r="Z21" s="267"/>
      <c r="AA21" s="267"/>
      <c r="AB21" s="267"/>
      <c r="AC21" s="267"/>
      <c r="AD21" s="267"/>
      <c r="AE21" s="267"/>
      <c r="AF21" s="267"/>
      <c r="AG21" s="267"/>
      <c r="AH21" s="267"/>
      <c r="AI21" s="267"/>
      <c r="AJ21" s="267"/>
      <c r="AK21" s="267"/>
      <c r="AL21" s="267"/>
    </row>
    <row r="22" spans="1:38" ht="13.9" customHeight="1">
      <c r="A22" s="113"/>
      <c r="B22" s="108"/>
      <c r="C22" s="114"/>
      <c r="D22" s="109"/>
      <c r="E22" s="110"/>
      <c r="F22" s="107"/>
      <c r="G22" s="107"/>
      <c r="H22" s="110"/>
      <c r="I22" s="111"/>
      <c r="J22" s="112"/>
      <c r="K22" s="113"/>
      <c r="L22" s="108"/>
      <c r="M22" s="114"/>
      <c r="N22" s="109"/>
      <c r="O22" s="110"/>
      <c r="P22" s="110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ht="14.25" customHeight="1">
      <c r="A23" s="120"/>
      <c r="B23" s="121"/>
      <c r="C23" s="122"/>
      <c r="D23" s="123"/>
      <c r="E23" s="124"/>
      <c r="F23" s="124"/>
      <c r="H23" s="124"/>
      <c r="I23" s="125"/>
      <c r="J23" s="126"/>
      <c r="K23" s="126"/>
      <c r="L23" s="127"/>
      <c r="M23" s="128"/>
      <c r="N23" s="129"/>
      <c r="O23" s="130"/>
      <c r="P23" s="131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</row>
    <row r="24" spans="1:38" ht="14.25" customHeight="1">
      <c r="A24" s="120"/>
      <c r="B24" s="121"/>
      <c r="C24" s="122"/>
      <c r="D24" s="123"/>
      <c r="E24" s="124"/>
      <c r="F24" s="124"/>
      <c r="G24" s="120"/>
      <c r="H24" s="124"/>
      <c r="I24" s="125"/>
      <c r="J24" s="126"/>
      <c r="K24" s="126"/>
      <c r="L24" s="127"/>
      <c r="M24" s="128"/>
      <c r="N24" s="129"/>
      <c r="O24" s="130"/>
      <c r="P24" s="131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</row>
    <row r="25" spans="1:38" ht="12" customHeight="1">
      <c r="A25" s="132" t="s">
        <v>599</v>
      </c>
      <c r="B25" s="133"/>
      <c r="C25" s="134"/>
      <c r="D25" s="135"/>
      <c r="E25" s="136"/>
      <c r="F25" s="136"/>
      <c r="G25" s="136"/>
      <c r="H25" s="136"/>
      <c r="I25" s="136"/>
      <c r="J25" s="137"/>
      <c r="K25" s="136"/>
      <c r="L25" s="138"/>
      <c r="M25" s="59"/>
      <c r="N25" s="137"/>
      <c r="O25" s="13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</row>
    <row r="26" spans="1:38" ht="12" customHeight="1">
      <c r="A26" s="139" t="s">
        <v>600</v>
      </c>
      <c r="B26" s="132"/>
      <c r="C26" s="132"/>
      <c r="D26" s="132"/>
      <c r="E26" s="44"/>
      <c r="F26" s="140" t="s">
        <v>601</v>
      </c>
      <c r="G26" s="6"/>
      <c r="H26" s="6"/>
      <c r="I26" s="6"/>
      <c r="J26" s="141"/>
      <c r="K26" s="142"/>
      <c r="L26" s="142"/>
      <c r="M26" s="143"/>
      <c r="N26" s="1"/>
      <c r="O26" s="1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</row>
    <row r="27" spans="1:38" ht="12" customHeight="1">
      <c r="A27" s="132" t="s">
        <v>602</v>
      </c>
      <c r="B27" s="132"/>
      <c r="C27" s="132"/>
      <c r="D27" s="132"/>
      <c r="E27" s="6"/>
      <c r="F27" s="140" t="s">
        <v>603</v>
      </c>
      <c r="G27" s="6"/>
      <c r="H27" s="6"/>
      <c r="I27" s="6"/>
      <c r="J27" s="141"/>
      <c r="K27" s="142"/>
      <c r="L27" s="142"/>
      <c r="M27" s="143"/>
      <c r="N27" s="1"/>
      <c r="O27" s="1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</row>
    <row r="28" spans="1:38" ht="12" customHeight="1">
      <c r="A28" s="132"/>
      <c r="B28" s="132"/>
      <c r="C28" s="132"/>
      <c r="D28" s="132"/>
      <c r="E28" s="6"/>
      <c r="F28" s="6"/>
      <c r="G28" s="6"/>
      <c r="H28" s="6"/>
      <c r="I28" s="6"/>
      <c r="J28" s="145"/>
      <c r="K28" s="142"/>
      <c r="L28" s="142"/>
      <c r="M28" s="6"/>
      <c r="N28" s="146"/>
      <c r="O28" s="1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</row>
    <row r="29" spans="1:38" ht="12.75" customHeight="1">
      <c r="A29" s="1"/>
      <c r="B29" s="147" t="s">
        <v>604</v>
      </c>
      <c r="C29" s="147"/>
      <c r="D29" s="147"/>
      <c r="E29" s="147"/>
      <c r="F29" s="148"/>
      <c r="G29" s="6"/>
      <c r="H29" s="6"/>
      <c r="I29" s="149"/>
      <c r="J29" s="150"/>
      <c r="K29" s="151"/>
      <c r="L29" s="150"/>
      <c r="M29" s="6"/>
      <c r="N29" s="1"/>
      <c r="O29" s="1"/>
      <c r="P29" s="1"/>
      <c r="R29" s="59"/>
      <c r="S29" s="1"/>
      <c r="T29" s="1"/>
      <c r="U29" s="1"/>
      <c r="V29" s="1"/>
      <c r="W29" s="1"/>
      <c r="X29" s="1"/>
      <c r="Y29" s="1"/>
      <c r="Z29" s="1"/>
    </row>
    <row r="30" spans="1:38" ht="38.25" customHeight="1">
      <c r="A30" s="99" t="s">
        <v>16</v>
      </c>
      <c r="B30" s="100" t="s">
        <v>571</v>
      </c>
      <c r="C30" s="102"/>
      <c r="D30" s="101" t="s">
        <v>582</v>
      </c>
      <c r="E30" s="100" t="s">
        <v>583</v>
      </c>
      <c r="F30" s="100" t="s">
        <v>584</v>
      </c>
      <c r="G30" s="100" t="s">
        <v>605</v>
      </c>
      <c r="H30" s="100" t="s">
        <v>586</v>
      </c>
      <c r="I30" s="100" t="s">
        <v>587</v>
      </c>
      <c r="J30" s="100" t="s">
        <v>588</v>
      </c>
      <c r="K30" s="100" t="s">
        <v>606</v>
      </c>
      <c r="L30" s="153" t="s">
        <v>590</v>
      </c>
      <c r="M30" s="102" t="s">
        <v>591</v>
      </c>
      <c r="N30" s="100" t="s">
        <v>592</v>
      </c>
      <c r="O30" s="101" t="s">
        <v>593</v>
      </c>
      <c r="P30" s="1"/>
      <c r="Q30" s="1"/>
      <c r="R30" s="59"/>
      <c r="S30" s="59"/>
      <c r="T30" s="59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</row>
    <row r="31" spans="1:38" s="268" customFormat="1" ht="15" customHeight="1">
      <c r="A31" s="342">
        <v>1</v>
      </c>
      <c r="B31" s="334">
        <v>44491</v>
      </c>
      <c r="C31" s="343"/>
      <c r="D31" s="344" t="s">
        <v>115</v>
      </c>
      <c r="E31" s="345" t="s">
        <v>596</v>
      </c>
      <c r="F31" s="345">
        <v>2925</v>
      </c>
      <c r="G31" s="345">
        <v>2850</v>
      </c>
      <c r="H31" s="345">
        <v>2940</v>
      </c>
      <c r="I31" s="345" t="s">
        <v>848</v>
      </c>
      <c r="J31" s="335" t="s">
        <v>885</v>
      </c>
      <c r="K31" s="335">
        <f t="shared" ref="K31" si="15">H31-F31</f>
        <v>15</v>
      </c>
      <c r="L31" s="346">
        <f t="shared" ref="L31" si="16">(F31*-0.7)/100</f>
        <v>-20.474999999999998</v>
      </c>
      <c r="M31" s="347">
        <f t="shared" ref="M31" si="17">(K31+L31)/F31</f>
        <v>-1.8717948717948711E-3</v>
      </c>
      <c r="N31" s="335" t="s">
        <v>717</v>
      </c>
      <c r="O31" s="348">
        <v>44501</v>
      </c>
      <c r="R31" s="286" t="s">
        <v>595</v>
      </c>
      <c r="S31" s="267"/>
      <c r="T31" s="267"/>
      <c r="U31" s="267"/>
      <c r="V31" s="267"/>
      <c r="W31" s="267"/>
      <c r="X31" s="267"/>
      <c r="Y31" s="267"/>
      <c r="Z31" s="267"/>
      <c r="AA31" s="267"/>
      <c r="AB31" s="267"/>
      <c r="AC31" s="267"/>
      <c r="AD31" s="267"/>
      <c r="AE31" s="267"/>
      <c r="AF31" s="267"/>
      <c r="AG31" s="267"/>
      <c r="AH31" s="267"/>
      <c r="AI31" s="267"/>
      <c r="AJ31" s="267"/>
      <c r="AK31" s="267"/>
      <c r="AL31" s="267"/>
    </row>
    <row r="32" spans="1:38" s="268" customFormat="1" ht="15" customHeight="1">
      <c r="A32" s="278">
        <v>2</v>
      </c>
      <c r="B32" s="269">
        <v>44495</v>
      </c>
      <c r="C32" s="279"/>
      <c r="D32" s="280" t="s">
        <v>202</v>
      </c>
      <c r="E32" s="281" t="s">
        <v>596</v>
      </c>
      <c r="F32" s="281" t="s">
        <v>851</v>
      </c>
      <c r="G32" s="281">
        <v>3390</v>
      </c>
      <c r="H32" s="281"/>
      <c r="I32" s="281" t="s">
        <v>852</v>
      </c>
      <c r="J32" s="391" t="s">
        <v>597</v>
      </c>
      <c r="K32" s="341"/>
      <c r="L32" s="341"/>
      <c r="M32" s="341"/>
      <c r="N32" s="341"/>
      <c r="O32" s="341"/>
      <c r="R32" s="286" t="s">
        <v>595</v>
      </c>
      <c r="S32" s="267"/>
      <c r="T32" s="267"/>
      <c r="U32" s="267"/>
      <c r="V32" s="267"/>
      <c r="W32" s="267"/>
      <c r="X32" s="267"/>
      <c r="Y32" s="267"/>
      <c r="Z32" s="267"/>
      <c r="AA32" s="267"/>
      <c r="AB32" s="267"/>
      <c r="AC32" s="267"/>
      <c r="AD32" s="267"/>
      <c r="AE32" s="267"/>
      <c r="AF32" s="267"/>
      <c r="AG32" s="267"/>
      <c r="AH32" s="267"/>
      <c r="AI32" s="267"/>
      <c r="AJ32" s="267"/>
      <c r="AK32" s="267"/>
      <c r="AL32" s="267"/>
    </row>
    <row r="33" spans="1:38" s="268" customFormat="1" ht="15" customHeight="1">
      <c r="A33" s="288">
        <v>3</v>
      </c>
      <c r="B33" s="266">
        <v>44497</v>
      </c>
      <c r="C33" s="289"/>
      <c r="D33" s="302" t="s">
        <v>324</v>
      </c>
      <c r="E33" s="301" t="s">
        <v>596</v>
      </c>
      <c r="F33" s="301">
        <v>416</v>
      </c>
      <c r="G33" s="301">
        <v>403</v>
      </c>
      <c r="H33" s="301">
        <v>424</v>
      </c>
      <c r="I33" s="301" t="s">
        <v>879</v>
      </c>
      <c r="J33" s="103" t="s">
        <v>975</v>
      </c>
      <c r="K33" s="103">
        <f t="shared" ref="K33" si="18">H33-F33</f>
        <v>8</v>
      </c>
      <c r="L33" s="104">
        <f t="shared" ref="L33" si="19">(F33*-0.7)/100</f>
        <v>-2.9119999999999999</v>
      </c>
      <c r="M33" s="105">
        <f t="shared" ref="M33" si="20">(K33+L33)/F33</f>
        <v>1.2230769230769231E-2</v>
      </c>
      <c r="N33" s="103" t="s">
        <v>594</v>
      </c>
      <c r="O33" s="106">
        <v>44509</v>
      </c>
      <c r="R33" s="286" t="s">
        <v>598</v>
      </c>
      <c r="S33" s="267"/>
      <c r="T33" s="267"/>
      <c r="U33" s="267"/>
      <c r="V33" s="267"/>
      <c r="W33" s="267"/>
      <c r="X33" s="267"/>
      <c r="Y33" s="267"/>
      <c r="Z33" s="267"/>
      <c r="AA33" s="267"/>
      <c r="AB33" s="267"/>
      <c r="AC33" s="267"/>
      <c r="AD33" s="267"/>
      <c r="AE33" s="267"/>
      <c r="AF33" s="267"/>
      <c r="AG33" s="267"/>
      <c r="AH33" s="267"/>
      <c r="AI33" s="267"/>
      <c r="AJ33" s="267"/>
      <c r="AK33" s="267"/>
      <c r="AL33" s="267"/>
    </row>
    <row r="34" spans="1:38" s="268" customFormat="1" ht="15" customHeight="1">
      <c r="A34" s="288">
        <v>4</v>
      </c>
      <c r="B34" s="266">
        <v>44501</v>
      </c>
      <c r="C34" s="289"/>
      <c r="D34" s="302" t="s">
        <v>190</v>
      </c>
      <c r="E34" s="301" t="s">
        <v>596</v>
      </c>
      <c r="F34" s="301">
        <v>502</v>
      </c>
      <c r="G34" s="301">
        <v>487</v>
      </c>
      <c r="H34" s="301">
        <v>511</v>
      </c>
      <c r="I34" s="301" t="s">
        <v>881</v>
      </c>
      <c r="J34" s="103" t="s">
        <v>804</v>
      </c>
      <c r="K34" s="103">
        <f t="shared" ref="K34" si="21">H34-F34</f>
        <v>9</v>
      </c>
      <c r="L34" s="104">
        <f>(F34*-0.07)/100</f>
        <v>-0.35139999999999999</v>
      </c>
      <c r="M34" s="105">
        <f t="shared" ref="M34" si="22">(K34+L34)/F34</f>
        <v>1.722828685258964E-2</v>
      </c>
      <c r="N34" s="103" t="s">
        <v>594</v>
      </c>
      <c r="O34" s="336">
        <v>44501</v>
      </c>
      <c r="R34" s="286" t="s">
        <v>595</v>
      </c>
      <c r="S34" s="267"/>
      <c r="T34" s="267"/>
      <c r="U34" s="267"/>
      <c r="V34" s="267"/>
      <c r="W34" s="267"/>
      <c r="X34" s="267"/>
      <c r="Y34" s="267"/>
      <c r="Z34" s="267"/>
      <c r="AA34" s="267"/>
      <c r="AB34" s="267"/>
      <c r="AC34" s="267"/>
      <c r="AD34" s="267"/>
      <c r="AE34" s="267"/>
      <c r="AF34" s="267"/>
      <c r="AG34" s="267"/>
      <c r="AH34" s="267"/>
      <c r="AI34" s="267"/>
      <c r="AJ34" s="267"/>
      <c r="AK34" s="267"/>
      <c r="AL34" s="267"/>
    </row>
    <row r="35" spans="1:38" s="268" customFormat="1" ht="15" customHeight="1">
      <c r="A35" s="278">
        <v>5</v>
      </c>
      <c r="B35" s="269">
        <v>44509</v>
      </c>
      <c r="C35" s="279"/>
      <c r="D35" s="280" t="s">
        <v>346</v>
      </c>
      <c r="E35" s="281" t="s">
        <v>596</v>
      </c>
      <c r="F35" s="281" t="s">
        <v>967</v>
      </c>
      <c r="G35" s="281">
        <v>2900</v>
      </c>
      <c r="H35" s="281"/>
      <c r="I35" s="281" t="s">
        <v>968</v>
      </c>
      <c r="J35" s="278" t="s">
        <v>597</v>
      </c>
      <c r="K35" s="320"/>
      <c r="L35" s="279"/>
      <c r="M35" s="280"/>
      <c r="N35" s="281"/>
      <c r="O35" s="281"/>
      <c r="R35" s="286" t="s">
        <v>595</v>
      </c>
      <c r="S35" s="267"/>
      <c r="T35" s="267"/>
      <c r="U35" s="267"/>
      <c r="V35" s="267"/>
      <c r="W35" s="267"/>
      <c r="X35" s="267"/>
      <c r="Y35" s="267"/>
      <c r="Z35" s="267"/>
      <c r="AA35" s="267"/>
      <c r="AB35" s="267"/>
      <c r="AC35" s="267"/>
      <c r="AD35" s="267"/>
      <c r="AE35" s="267"/>
      <c r="AF35" s="267"/>
      <c r="AG35" s="267"/>
      <c r="AH35" s="267"/>
      <c r="AI35" s="267"/>
      <c r="AJ35" s="267"/>
      <c r="AK35" s="267"/>
      <c r="AL35" s="267"/>
    </row>
    <row r="36" spans="1:38" s="268" customFormat="1" ht="15" customHeight="1">
      <c r="A36" s="278">
        <v>6</v>
      </c>
      <c r="B36" s="269">
        <v>44509</v>
      </c>
      <c r="C36" s="279"/>
      <c r="D36" s="280" t="s">
        <v>95</v>
      </c>
      <c r="E36" s="281" t="s">
        <v>596</v>
      </c>
      <c r="F36" s="281" t="s">
        <v>973</v>
      </c>
      <c r="G36" s="281">
        <v>2290</v>
      </c>
      <c r="H36" s="281"/>
      <c r="I36" s="281" t="s">
        <v>974</v>
      </c>
      <c r="J36" s="278" t="s">
        <v>597</v>
      </c>
      <c r="K36" s="320"/>
      <c r="L36" s="279"/>
      <c r="M36" s="280"/>
      <c r="N36" s="281"/>
      <c r="O36" s="281"/>
      <c r="R36" s="286" t="s">
        <v>595</v>
      </c>
      <c r="S36" s="267"/>
      <c r="T36" s="267"/>
      <c r="U36" s="267"/>
      <c r="V36" s="267"/>
      <c r="W36" s="267"/>
      <c r="X36" s="267"/>
      <c r="Y36" s="267"/>
      <c r="Z36" s="267"/>
      <c r="AA36" s="267"/>
      <c r="AB36" s="267"/>
      <c r="AC36" s="267"/>
      <c r="AD36" s="267"/>
      <c r="AE36" s="267"/>
      <c r="AF36" s="267"/>
      <c r="AG36" s="267"/>
      <c r="AH36" s="267"/>
      <c r="AI36" s="267"/>
      <c r="AJ36" s="267"/>
      <c r="AK36" s="267"/>
      <c r="AL36" s="267"/>
    </row>
    <row r="37" spans="1:38" s="268" customFormat="1" ht="15" customHeight="1">
      <c r="A37" s="278"/>
      <c r="B37" s="320"/>
      <c r="C37" s="279"/>
      <c r="D37" s="280"/>
      <c r="E37" s="281"/>
      <c r="F37" s="281"/>
      <c r="G37" s="281"/>
      <c r="H37" s="281"/>
      <c r="I37" s="281"/>
      <c r="J37" s="278"/>
      <c r="K37" s="320"/>
      <c r="L37" s="279"/>
      <c r="M37" s="280"/>
      <c r="N37" s="281"/>
      <c r="O37" s="281"/>
      <c r="R37" s="286"/>
      <c r="S37" s="267"/>
      <c r="T37" s="267"/>
      <c r="U37" s="267"/>
      <c r="V37" s="267"/>
      <c r="W37" s="267"/>
      <c r="X37" s="267"/>
      <c r="Y37" s="267"/>
      <c r="Z37" s="267"/>
      <c r="AA37" s="267"/>
      <c r="AB37" s="267"/>
      <c r="AC37" s="267"/>
      <c r="AD37" s="267"/>
      <c r="AE37" s="267"/>
      <c r="AF37" s="267"/>
      <c r="AG37" s="267"/>
      <c r="AH37" s="267"/>
      <c r="AI37" s="267"/>
      <c r="AJ37" s="267"/>
      <c r="AK37" s="267"/>
      <c r="AL37" s="267"/>
    </row>
    <row r="38" spans="1:38" s="268" customFormat="1" ht="15" customHeight="1">
      <c r="A38" s="278"/>
      <c r="B38" s="320"/>
      <c r="C38" s="279"/>
      <c r="D38" s="280"/>
      <c r="E38" s="281"/>
      <c r="F38" s="281"/>
      <c r="G38" s="281"/>
      <c r="H38" s="281"/>
      <c r="I38" s="281"/>
      <c r="J38" s="278"/>
      <c r="K38" s="320"/>
      <c r="L38" s="279"/>
      <c r="M38" s="280"/>
      <c r="N38" s="281"/>
      <c r="O38" s="281"/>
      <c r="R38" s="286"/>
      <c r="S38" s="267"/>
      <c r="T38" s="267"/>
      <c r="U38" s="267"/>
      <c r="V38" s="267"/>
      <c r="W38" s="267"/>
      <c r="X38" s="267"/>
      <c r="Y38" s="267"/>
      <c r="Z38" s="267"/>
      <c r="AA38" s="267"/>
      <c r="AB38" s="267"/>
      <c r="AC38" s="267"/>
      <c r="AD38" s="267"/>
      <c r="AE38" s="267"/>
      <c r="AF38" s="267"/>
      <c r="AG38" s="267"/>
      <c r="AH38" s="267"/>
      <c r="AI38" s="267"/>
      <c r="AJ38" s="267"/>
      <c r="AK38" s="267"/>
      <c r="AL38" s="267"/>
    </row>
    <row r="39" spans="1:38" ht="15" customHeight="1">
      <c r="A39" s="270"/>
      <c r="B39" s="271"/>
      <c r="C39" s="272"/>
      <c r="D39" s="273"/>
      <c r="E39" s="274"/>
      <c r="F39" s="274"/>
      <c r="G39" s="274"/>
      <c r="H39" s="274"/>
      <c r="I39" s="274"/>
      <c r="J39" s="282"/>
      <c r="K39" s="282"/>
      <c r="L39" s="275"/>
      <c r="M39" s="283"/>
      <c r="N39" s="282"/>
      <c r="O39" s="284"/>
      <c r="P39" s="1"/>
      <c r="Q39" s="1"/>
      <c r="R39" s="6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ht="1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ht="15" customHeight="1">
      <c r="A41" s="155"/>
      <c r="B41" s="121"/>
      <c r="C41" s="156"/>
      <c r="D41" s="157"/>
      <c r="E41" s="120"/>
      <c r="F41" s="120"/>
      <c r="G41" s="120"/>
      <c r="H41" s="120"/>
      <c r="I41" s="120"/>
      <c r="J41" s="158"/>
      <c r="K41" s="158"/>
      <c r="L41" s="159"/>
      <c r="M41" s="160"/>
      <c r="N41" s="126"/>
      <c r="O41" s="161"/>
      <c r="P41" s="1"/>
      <c r="Q41" s="1"/>
      <c r="R41" s="6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 ht="44.25" customHeight="1">
      <c r="A42" s="132" t="s">
        <v>599</v>
      </c>
      <c r="B42" s="156"/>
      <c r="C42" s="156"/>
      <c r="D42" s="1"/>
      <c r="E42" s="6"/>
      <c r="F42" s="6"/>
      <c r="G42" s="6"/>
      <c r="H42" s="6" t="s">
        <v>611</v>
      </c>
      <c r="I42" s="6"/>
      <c r="J42" s="6"/>
      <c r="K42" s="128"/>
      <c r="L42" s="160"/>
      <c r="M42" s="128"/>
      <c r="N42" s="129"/>
      <c r="O42" s="128"/>
      <c r="P42" s="1"/>
      <c r="Q42" s="1"/>
      <c r="R42" s="6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38" ht="12.75" customHeight="1">
      <c r="A43" s="139" t="s">
        <v>600</v>
      </c>
      <c r="B43" s="132"/>
      <c r="C43" s="132"/>
      <c r="D43" s="132"/>
      <c r="E43" s="44"/>
      <c r="F43" s="140" t="s">
        <v>601</v>
      </c>
      <c r="G43" s="59"/>
      <c r="H43" s="44"/>
      <c r="I43" s="59"/>
      <c r="J43" s="6"/>
      <c r="K43" s="162"/>
      <c r="L43" s="163"/>
      <c r="M43" s="6"/>
      <c r="N43" s="122"/>
      <c r="O43" s="164"/>
      <c r="P43" s="44"/>
      <c r="Q43" s="44"/>
      <c r="R43" s="6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</row>
    <row r="44" spans="1:38" ht="14.25" customHeight="1">
      <c r="A44" s="139"/>
      <c r="B44" s="132"/>
      <c r="C44" s="132"/>
      <c r="D44" s="132"/>
      <c r="E44" s="6"/>
      <c r="F44" s="140" t="s">
        <v>603</v>
      </c>
      <c r="G44" s="59"/>
      <c r="H44" s="44"/>
      <c r="I44" s="59"/>
      <c r="J44" s="6"/>
      <c r="K44" s="162"/>
      <c r="L44" s="163"/>
      <c r="M44" s="6"/>
      <c r="N44" s="122"/>
      <c r="O44" s="164"/>
      <c r="P44" s="44"/>
      <c r="Q44" s="44"/>
      <c r="R44" s="6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</row>
    <row r="45" spans="1:38" ht="14.25" customHeight="1">
      <c r="A45" s="132"/>
      <c r="B45" s="132"/>
      <c r="C45" s="132"/>
      <c r="D45" s="132"/>
      <c r="E45" s="6"/>
      <c r="F45" s="6"/>
      <c r="G45" s="6"/>
      <c r="H45" s="6"/>
      <c r="I45" s="6"/>
      <c r="J45" s="145"/>
      <c r="K45" s="142"/>
      <c r="L45" s="143"/>
      <c r="M45" s="6"/>
      <c r="N45" s="146"/>
      <c r="O45" s="1"/>
      <c r="P45" s="44"/>
      <c r="Q45" s="44"/>
      <c r="R45" s="6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</row>
    <row r="46" spans="1:38" ht="12.75" customHeight="1">
      <c r="A46" s="165" t="s">
        <v>612</v>
      </c>
      <c r="B46" s="165"/>
      <c r="C46" s="165"/>
      <c r="D46" s="165"/>
      <c r="E46" s="6"/>
      <c r="F46" s="6"/>
      <c r="G46" s="6"/>
      <c r="H46" s="6"/>
      <c r="I46" s="6"/>
      <c r="J46" s="6"/>
      <c r="K46" s="6"/>
      <c r="L46" s="6"/>
      <c r="M46" s="6"/>
      <c r="N46" s="6"/>
      <c r="O46" s="24"/>
      <c r="Q46" s="44"/>
      <c r="R46" s="6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</row>
    <row r="47" spans="1:38" ht="38.25" customHeight="1">
      <c r="A47" s="100" t="s">
        <v>16</v>
      </c>
      <c r="B47" s="100" t="s">
        <v>571</v>
      </c>
      <c r="C47" s="100"/>
      <c r="D47" s="101" t="s">
        <v>582</v>
      </c>
      <c r="E47" s="100" t="s">
        <v>583</v>
      </c>
      <c r="F47" s="100" t="s">
        <v>584</v>
      </c>
      <c r="G47" s="100" t="s">
        <v>605</v>
      </c>
      <c r="H47" s="100" t="s">
        <v>586</v>
      </c>
      <c r="I47" s="100" t="s">
        <v>587</v>
      </c>
      <c r="J47" s="99" t="s">
        <v>588</v>
      </c>
      <c r="K47" s="166" t="s">
        <v>613</v>
      </c>
      <c r="L47" s="102" t="s">
        <v>590</v>
      </c>
      <c r="M47" s="166" t="s">
        <v>614</v>
      </c>
      <c r="N47" s="100" t="s">
        <v>615</v>
      </c>
      <c r="O47" s="99" t="s">
        <v>592</v>
      </c>
      <c r="P47" s="101" t="s">
        <v>593</v>
      </c>
      <c r="Q47" s="44"/>
      <c r="R47" s="6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</row>
    <row r="48" spans="1:38" s="268" customFormat="1" ht="13.5" customHeight="1">
      <c r="A48" s="396">
        <v>1</v>
      </c>
      <c r="B48" s="266">
        <v>44501</v>
      </c>
      <c r="C48" s="460"/>
      <c r="D48" s="460" t="s">
        <v>886</v>
      </c>
      <c r="E48" s="396" t="s">
        <v>596</v>
      </c>
      <c r="F48" s="396">
        <v>2418</v>
      </c>
      <c r="G48" s="396">
        <v>2380</v>
      </c>
      <c r="H48" s="399">
        <v>2445</v>
      </c>
      <c r="I48" s="399" t="s">
        <v>887</v>
      </c>
      <c r="J48" s="103" t="s">
        <v>961</v>
      </c>
      <c r="K48" s="399">
        <f t="shared" ref="K48" si="23">H48-F48</f>
        <v>27</v>
      </c>
      <c r="L48" s="453">
        <f t="shared" ref="L48" si="24">(H48*N48)*0.07%</f>
        <v>513.45000000000005</v>
      </c>
      <c r="M48" s="454">
        <f t="shared" ref="M48" si="25">(K48*N48)-L48</f>
        <v>7586.55</v>
      </c>
      <c r="N48" s="399">
        <v>300</v>
      </c>
      <c r="O48" s="455" t="s">
        <v>594</v>
      </c>
      <c r="P48" s="456">
        <v>44478</v>
      </c>
      <c r="Q48" s="276"/>
      <c r="R48" s="317" t="s">
        <v>595</v>
      </c>
      <c r="S48" s="267"/>
      <c r="T48" s="267"/>
      <c r="U48" s="267"/>
      <c r="V48" s="267"/>
      <c r="W48" s="267"/>
      <c r="X48" s="267"/>
      <c r="Y48" s="267"/>
      <c r="Z48" s="267"/>
      <c r="AA48" s="267"/>
      <c r="AB48" s="267"/>
      <c r="AC48" s="267"/>
      <c r="AD48" s="267"/>
      <c r="AE48" s="267"/>
      <c r="AF48" s="316"/>
      <c r="AG48" s="287"/>
      <c r="AH48" s="315"/>
      <c r="AI48" s="315"/>
      <c r="AJ48" s="316"/>
      <c r="AK48" s="316"/>
      <c r="AL48" s="316"/>
    </row>
    <row r="49" spans="1:38" s="268" customFormat="1" ht="13.5" customHeight="1">
      <c r="A49" s="457">
        <v>2</v>
      </c>
      <c r="B49" s="458">
        <v>44502</v>
      </c>
      <c r="C49" s="459"/>
      <c r="D49" s="459" t="s">
        <v>890</v>
      </c>
      <c r="E49" s="408" t="s">
        <v>596</v>
      </c>
      <c r="F49" s="408">
        <v>2887.5</v>
      </c>
      <c r="G49" s="408">
        <v>2848</v>
      </c>
      <c r="H49" s="409">
        <v>2918</v>
      </c>
      <c r="I49" s="409" t="s">
        <v>891</v>
      </c>
      <c r="J49" s="103" t="s">
        <v>915</v>
      </c>
      <c r="K49" s="399">
        <f t="shared" ref="K49:K50" si="26">H49-F49</f>
        <v>30.5</v>
      </c>
      <c r="L49" s="453">
        <f t="shared" ref="L49:L50" si="27">(H49*N49)*0.07%</f>
        <v>612.78000000000009</v>
      </c>
      <c r="M49" s="454">
        <f t="shared" ref="M49:M50" si="28">(K49*N49)-L49</f>
        <v>8537.2199999999993</v>
      </c>
      <c r="N49" s="399">
        <v>300</v>
      </c>
      <c r="O49" s="455" t="s">
        <v>594</v>
      </c>
      <c r="P49" s="456">
        <v>44472</v>
      </c>
      <c r="Q49" s="276"/>
      <c r="R49" s="317" t="s">
        <v>595</v>
      </c>
      <c r="S49" s="267"/>
      <c r="T49" s="267"/>
      <c r="U49" s="267"/>
      <c r="V49" s="267"/>
      <c r="W49" s="267"/>
      <c r="X49" s="267"/>
      <c r="Y49" s="267"/>
      <c r="Z49" s="267"/>
      <c r="AA49" s="267"/>
      <c r="AB49" s="267"/>
      <c r="AC49" s="267"/>
      <c r="AD49" s="267"/>
      <c r="AE49" s="267"/>
      <c r="AF49" s="316"/>
      <c r="AG49" s="287"/>
      <c r="AH49" s="315"/>
      <c r="AI49" s="315"/>
      <c r="AJ49" s="316"/>
      <c r="AK49" s="316"/>
      <c r="AL49" s="316"/>
    </row>
    <row r="50" spans="1:38" s="268" customFormat="1" ht="13.5" customHeight="1">
      <c r="A50" s="396">
        <v>3</v>
      </c>
      <c r="B50" s="441">
        <v>44502</v>
      </c>
      <c r="C50" s="460"/>
      <c r="D50" s="460" t="s">
        <v>892</v>
      </c>
      <c r="E50" s="408" t="s">
        <v>596</v>
      </c>
      <c r="F50" s="408">
        <v>1528</v>
      </c>
      <c r="G50" s="408">
        <v>1490</v>
      </c>
      <c r="H50" s="409">
        <v>1551</v>
      </c>
      <c r="I50" s="409" t="s">
        <v>893</v>
      </c>
      <c r="J50" s="103" t="s">
        <v>962</v>
      </c>
      <c r="K50" s="399">
        <f t="shared" si="26"/>
        <v>23</v>
      </c>
      <c r="L50" s="453">
        <f t="shared" si="27"/>
        <v>434.28000000000009</v>
      </c>
      <c r="M50" s="454">
        <f t="shared" si="28"/>
        <v>8765.7199999999993</v>
      </c>
      <c r="N50" s="399">
        <v>400</v>
      </c>
      <c r="O50" s="455" t="s">
        <v>594</v>
      </c>
      <c r="P50" s="456">
        <v>44478</v>
      </c>
      <c r="Q50" s="276"/>
      <c r="R50" s="317" t="s">
        <v>598</v>
      </c>
      <c r="S50" s="267"/>
      <c r="T50" s="267"/>
      <c r="U50" s="267"/>
      <c r="V50" s="267"/>
      <c r="W50" s="267"/>
      <c r="X50" s="267"/>
      <c r="Y50" s="267"/>
      <c r="Z50" s="267"/>
      <c r="AA50" s="267"/>
      <c r="AB50" s="267"/>
      <c r="AC50" s="267"/>
      <c r="AD50" s="267"/>
      <c r="AE50" s="267"/>
      <c r="AF50" s="316"/>
      <c r="AG50" s="287"/>
      <c r="AH50" s="315"/>
      <c r="AI50" s="315"/>
      <c r="AJ50" s="316"/>
      <c r="AK50" s="316"/>
      <c r="AL50" s="316"/>
    </row>
    <row r="51" spans="1:38" s="268" customFormat="1" ht="13.5" customHeight="1">
      <c r="A51" s="396">
        <v>4</v>
      </c>
      <c r="B51" s="441">
        <v>44503</v>
      </c>
      <c r="C51" s="460"/>
      <c r="D51" s="460" t="s">
        <v>890</v>
      </c>
      <c r="E51" s="408" t="s">
        <v>596</v>
      </c>
      <c r="F51" s="408">
        <v>2887.5</v>
      </c>
      <c r="G51" s="408">
        <v>2848</v>
      </c>
      <c r="H51" s="409">
        <v>2907.5</v>
      </c>
      <c r="I51" s="409" t="s">
        <v>891</v>
      </c>
      <c r="J51" s="103" t="s">
        <v>911</v>
      </c>
      <c r="K51" s="399">
        <f t="shared" ref="K51" si="29">H51-F51</f>
        <v>20</v>
      </c>
      <c r="L51" s="453">
        <f t="shared" ref="L51" si="30">(H51*N51)*0.07%</f>
        <v>610.57500000000005</v>
      </c>
      <c r="M51" s="454">
        <f t="shared" ref="M51" si="31">(K51*N51)-L51</f>
        <v>5389.4250000000002</v>
      </c>
      <c r="N51" s="399">
        <v>300</v>
      </c>
      <c r="O51" s="455" t="s">
        <v>594</v>
      </c>
      <c r="P51" s="456">
        <v>44474</v>
      </c>
      <c r="Q51" s="276"/>
      <c r="R51" s="317" t="s">
        <v>595</v>
      </c>
      <c r="S51" s="267"/>
      <c r="T51" s="267"/>
      <c r="U51" s="267"/>
      <c r="V51" s="267"/>
      <c r="W51" s="267"/>
      <c r="X51" s="267"/>
      <c r="Y51" s="267"/>
      <c r="Z51" s="267"/>
      <c r="AA51" s="267"/>
      <c r="AB51" s="267"/>
      <c r="AC51" s="267"/>
      <c r="AD51" s="267"/>
      <c r="AE51" s="267"/>
      <c r="AF51" s="316"/>
      <c r="AG51" s="287"/>
      <c r="AH51" s="315"/>
      <c r="AI51" s="315"/>
      <c r="AJ51" s="316"/>
      <c r="AK51" s="316"/>
      <c r="AL51" s="316"/>
    </row>
    <row r="52" spans="1:38" s="268" customFormat="1" ht="13.5" customHeight="1">
      <c r="A52" s="396">
        <v>5</v>
      </c>
      <c r="B52" s="441">
        <v>44508</v>
      </c>
      <c r="C52" s="460"/>
      <c r="D52" s="460" t="s">
        <v>924</v>
      </c>
      <c r="E52" s="408" t="s">
        <v>596</v>
      </c>
      <c r="F52" s="408">
        <v>2330</v>
      </c>
      <c r="G52" s="408">
        <v>2290</v>
      </c>
      <c r="H52" s="409">
        <v>2362.5</v>
      </c>
      <c r="I52" s="409" t="s">
        <v>925</v>
      </c>
      <c r="J52" s="103" t="s">
        <v>761</v>
      </c>
      <c r="K52" s="399">
        <f t="shared" ref="K52" si="32">H52-F52</f>
        <v>32.5</v>
      </c>
      <c r="L52" s="453">
        <f t="shared" ref="L52" si="33">(H52*N52)*0.07%</f>
        <v>454.78125000000006</v>
      </c>
      <c r="M52" s="454">
        <f t="shared" ref="M52" si="34">(K52*N52)-L52</f>
        <v>8482.71875</v>
      </c>
      <c r="N52" s="399">
        <v>275</v>
      </c>
      <c r="O52" s="455" t="s">
        <v>594</v>
      </c>
      <c r="P52" s="456">
        <v>44477</v>
      </c>
      <c r="Q52" s="276"/>
      <c r="R52" s="317" t="s">
        <v>598</v>
      </c>
      <c r="S52" s="267"/>
      <c r="T52" s="267"/>
      <c r="U52" s="267"/>
      <c r="V52" s="267"/>
      <c r="W52" s="267"/>
      <c r="X52" s="267"/>
      <c r="Y52" s="267"/>
      <c r="Z52" s="267"/>
      <c r="AA52" s="267"/>
      <c r="AB52" s="267"/>
      <c r="AC52" s="267"/>
      <c r="AD52" s="267"/>
      <c r="AE52" s="267"/>
      <c r="AF52" s="316"/>
      <c r="AG52" s="287"/>
      <c r="AH52" s="315"/>
      <c r="AI52" s="315"/>
      <c r="AJ52" s="316"/>
      <c r="AK52" s="316"/>
      <c r="AL52" s="316"/>
    </row>
    <row r="53" spans="1:38" s="268" customFormat="1" ht="13.5" customHeight="1">
      <c r="A53" s="396">
        <v>6</v>
      </c>
      <c r="B53" s="441">
        <v>44508</v>
      </c>
      <c r="C53" s="460"/>
      <c r="D53" s="460" t="s">
        <v>927</v>
      </c>
      <c r="E53" s="408" t="s">
        <v>928</v>
      </c>
      <c r="F53" s="408">
        <v>18050</v>
      </c>
      <c r="G53" s="408">
        <v>18160</v>
      </c>
      <c r="H53" s="409">
        <v>18005</v>
      </c>
      <c r="I53" s="409" t="s">
        <v>929</v>
      </c>
      <c r="J53" s="103" t="s">
        <v>966</v>
      </c>
      <c r="K53" s="399">
        <f>F53-H53</f>
        <v>45</v>
      </c>
      <c r="L53" s="453">
        <f t="shared" ref="L53" si="35">(H53*N53)*0.07%</f>
        <v>630.17500000000007</v>
      </c>
      <c r="M53" s="454">
        <f t="shared" ref="M53" si="36">(K53*N53)-L53</f>
        <v>1619.8249999999998</v>
      </c>
      <c r="N53" s="399">
        <v>50</v>
      </c>
      <c r="O53" s="455" t="s">
        <v>594</v>
      </c>
      <c r="P53" s="456">
        <v>44478</v>
      </c>
      <c r="Q53" s="276"/>
      <c r="R53" s="317" t="s">
        <v>595</v>
      </c>
      <c r="S53" s="267"/>
      <c r="T53" s="267"/>
      <c r="U53" s="267"/>
      <c r="V53" s="267"/>
      <c r="W53" s="267"/>
      <c r="X53" s="267"/>
      <c r="Y53" s="267"/>
      <c r="Z53" s="267"/>
      <c r="AA53" s="267"/>
      <c r="AB53" s="267"/>
      <c r="AC53" s="267"/>
      <c r="AD53" s="267"/>
      <c r="AE53" s="267"/>
      <c r="AF53" s="316"/>
      <c r="AG53" s="287"/>
      <c r="AH53" s="315"/>
      <c r="AI53" s="315"/>
      <c r="AJ53" s="316"/>
      <c r="AK53" s="316"/>
      <c r="AL53" s="316"/>
    </row>
    <row r="54" spans="1:38" s="268" customFormat="1" ht="13.5" customHeight="1">
      <c r="A54" s="290">
        <v>7</v>
      </c>
      <c r="B54" s="476">
        <v>44509</v>
      </c>
      <c r="C54" s="337"/>
      <c r="D54" s="337" t="s">
        <v>886</v>
      </c>
      <c r="E54" s="338" t="s">
        <v>596</v>
      </c>
      <c r="F54" s="338" t="s">
        <v>965</v>
      </c>
      <c r="G54" s="338">
        <v>2385</v>
      </c>
      <c r="H54" s="339"/>
      <c r="I54" s="339" t="s">
        <v>887</v>
      </c>
      <c r="J54" s="340" t="s">
        <v>597</v>
      </c>
      <c r="K54" s="293"/>
      <c r="L54" s="392"/>
      <c r="M54" s="393"/>
      <c r="N54" s="293"/>
      <c r="O54" s="394"/>
      <c r="P54" s="395"/>
      <c r="Q54" s="276"/>
      <c r="R54" s="317" t="s">
        <v>595</v>
      </c>
      <c r="S54" s="267"/>
      <c r="T54" s="267"/>
      <c r="U54" s="267"/>
      <c r="V54" s="267"/>
      <c r="W54" s="267"/>
      <c r="X54" s="267"/>
      <c r="Y54" s="267"/>
      <c r="Z54" s="267"/>
      <c r="AA54" s="267"/>
      <c r="AB54" s="267"/>
      <c r="AC54" s="267"/>
      <c r="AD54" s="267"/>
      <c r="AE54" s="267"/>
      <c r="AF54" s="316"/>
      <c r="AG54" s="287"/>
      <c r="AH54" s="315"/>
      <c r="AI54" s="315"/>
      <c r="AJ54" s="316"/>
      <c r="AK54" s="316"/>
      <c r="AL54" s="316"/>
    </row>
    <row r="55" spans="1:38" s="268" customFormat="1" ht="13.5" customHeight="1">
      <c r="A55" s="396">
        <v>8</v>
      </c>
      <c r="B55" s="441">
        <v>44509</v>
      </c>
      <c r="C55" s="460"/>
      <c r="D55" s="460" t="s">
        <v>969</v>
      </c>
      <c r="E55" s="408" t="s">
        <v>596</v>
      </c>
      <c r="F55" s="408">
        <v>782</v>
      </c>
      <c r="G55" s="408">
        <v>773</v>
      </c>
      <c r="H55" s="409">
        <v>789</v>
      </c>
      <c r="I55" s="409" t="s">
        <v>970</v>
      </c>
      <c r="J55" s="103" t="s">
        <v>971</v>
      </c>
      <c r="K55" s="399">
        <f t="shared" ref="K55" si="37">H55-F55</f>
        <v>7</v>
      </c>
      <c r="L55" s="453">
        <f t="shared" ref="L55" si="38">(H55*N55)*0.07%</f>
        <v>759.41250000000014</v>
      </c>
      <c r="M55" s="454">
        <f t="shared" ref="M55" si="39">(K55*N55)-L55</f>
        <v>8865.5874999999996</v>
      </c>
      <c r="N55" s="399">
        <v>1375</v>
      </c>
      <c r="O55" s="455" t="s">
        <v>594</v>
      </c>
      <c r="P55" s="456">
        <v>44478</v>
      </c>
      <c r="Q55" s="276"/>
      <c r="R55" s="317" t="s">
        <v>598</v>
      </c>
      <c r="S55" s="267"/>
      <c r="T55" s="267"/>
      <c r="U55" s="267"/>
      <c r="V55" s="267"/>
      <c r="W55" s="267"/>
      <c r="X55" s="267"/>
      <c r="Y55" s="267"/>
      <c r="Z55" s="267"/>
      <c r="AA55" s="267"/>
      <c r="AB55" s="267"/>
      <c r="AC55" s="267"/>
      <c r="AD55" s="267"/>
      <c r="AE55" s="267"/>
      <c r="AF55" s="316"/>
      <c r="AG55" s="287"/>
      <c r="AH55" s="315"/>
      <c r="AI55" s="315"/>
      <c r="AJ55" s="316"/>
      <c r="AK55" s="316"/>
      <c r="AL55" s="316"/>
    </row>
    <row r="56" spans="1:38" s="268" customFormat="1" ht="13.5" customHeight="1">
      <c r="A56" s="290"/>
      <c r="B56" s="476"/>
      <c r="C56" s="337"/>
      <c r="D56" s="337"/>
      <c r="E56" s="338"/>
      <c r="F56" s="338"/>
      <c r="G56" s="338"/>
      <c r="H56" s="339"/>
      <c r="I56" s="339"/>
      <c r="J56" s="340"/>
      <c r="K56" s="293"/>
      <c r="L56" s="392"/>
      <c r="M56" s="393"/>
      <c r="N56" s="293"/>
      <c r="O56" s="394"/>
      <c r="P56" s="395"/>
      <c r="Q56" s="276"/>
      <c r="R56" s="317"/>
      <c r="S56" s="267"/>
      <c r="T56" s="267"/>
      <c r="U56" s="267"/>
      <c r="V56" s="267"/>
      <c r="W56" s="267"/>
      <c r="X56" s="267"/>
      <c r="Y56" s="267"/>
      <c r="Z56" s="267"/>
      <c r="AA56" s="267"/>
      <c r="AB56" s="267"/>
      <c r="AC56" s="267"/>
      <c r="AD56" s="267"/>
      <c r="AE56" s="267"/>
      <c r="AF56" s="316"/>
      <c r="AG56" s="287"/>
      <c r="AH56" s="315"/>
      <c r="AI56" s="315"/>
      <c r="AJ56" s="316"/>
      <c r="AK56" s="316"/>
      <c r="AL56" s="316"/>
    </row>
    <row r="57" spans="1:38" s="268" customFormat="1" ht="13.5" customHeight="1">
      <c r="A57" s="341"/>
      <c r="B57" s="341"/>
      <c r="C57" s="341"/>
      <c r="D57" s="341"/>
      <c r="E57" s="341"/>
      <c r="F57" s="341"/>
      <c r="G57" s="341"/>
      <c r="H57" s="341"/>
      <c r="I57" s="341"/>
      <c r="J57" s="341"/>
      <c r="K57" s="293"/>
      <c r="L57" s="392"/>
      <c r="M57" s="393"/>
      <c r="N57" s="293"/>
      <c r="O57" s="477"/>
      <c r="P57" s="478"/>
      <c r="Q57" s="276"/>
      <c r="R57" s="317"/>
      <c r="S57" s="267"/>
      <c r="T57" s="267"/>
      <c r="U57" s="267"/>
      <c r="V57" s="267"/>
      <c r="W57" s="267"/>
      <c r="X57" s="267"/>
      <c r="Y57" s="267"/>
      <c r="Z57" s="267"/>
      <c r="AA57" s="267"/>
      <c r="AB57" s="267"/>
      <c r="AC57" s="267"/>
      <c r="AD57" s="267"/>
      <c r="AE57" s="267"/>
      <c r="AF57" s="316"/>
      <c r="AG57" s="269"/>
      <c r="AH57" s="479"/>
      <c r="AI57" s="479"/>
      <c r="AJ57" s="368"/>
      <c r="AK57" s="368"/>
      <c r="AL57" s="368"/>
    </row>
    <row r="58" spans="1:38" ht="13.5" customHeight="1">
      <c r="A58" s="516"/>
      <c r="B58" s="518"/>
      <c r="C58" s="318"/>
      <c r="D58" s="285"/>
      <c r="E58" s="313"/>
      <c r="F58" s="313"/>
      <c r="G58" s="313"/>
      <c r="H58" s="314"/>
      <c r="I58" s="314"/>
      <c r="J58" s="285"/>
      <c r="K58" s="292"/>
      <c r="L58" s="292"/>
      <c r="M58" s="520"/>
      <c r="N58" s="522"/>
      <c r="O58" s="512"/>
      <c r="P58" s="514"/>
      <c r="Q58" s="167"/>
      <c r="R58" s="6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spans="1:38" ht="13.5" customHeight="1">
      <c r="A59" s="517"/>
      <c r="B59" s="519"/>
      <c r="C59" s="109"/>
      <c r="D59" s="168"/>
      <c r="E59" s="107"/>
      <c r="F59" s="107"/>
      <c r="G59" s="107"/>
      <c r="H59" s="112"/>
      <c r="I59" s="314"/>
      <c r="J59" s="168"/>
      <c r="K59" s="291"/>
      <c r="L59" s="292"/>
      <c r="M59" s="521"/>
      <c r="N59" s="523"/>
      <c r="O59" s="513"/>
      <c r="P59" s="515"/>
      <c r="Q59" s="1"/>
      <c r="R59" s="6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38" ht="13.5" customHeight="1">
      <c r="A60" s="120"/>
      <c r="B60" s="121"/>
      <c r="C60" s="156"/>
      <c r="D60" s="169"/>
      <c r="E60" s="170"/>
      <c r="F60" s="120"/>
      <c r="G60" s="120"/>
      <c r="H60" s="120"/>
      <c r="I60" s="158"/>
      <c r="J60" s="158"/>
      <c r="K60" s="158"/>
      <c r="L60" s="158"/>
      <c r="M60" s="158"/>
      <c r="N60" s="158"/>
      <c r="O60" s="158"/>
      <c r="P60" s="158"/>
      <c r="Q60" s="1"/>
      <c r="R60" s="6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 ht="12.75" customHeight="1">
      <c r="A61" s="171"/>
      <c r="B61" s="121"/>
      <c r="C61" s="122"/>
      <c r="D61" s="172"/>
      <c r="E61" s="125"/>
      <c r="F61" s="125"/>
      <c r="G61" s="125"/>
      <c r="H61" s="125"/>
      <c r="I61" s="125"/>
      <c r="J61" s="6"/>
      <c r="K61" s="125"/>
      <c r="L61" s="125"/>
      <c r="M61" s="6"/>
      <c r="N61" s="1"/>
      <c r="O61" s="122"/>
      <c r="P61" s="44"/>
      <c r="Q61" s="44"/>
      <c r="R61" s="6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44"/>
      <c r="AG61" s="44"/>
      <c r="AH61" s="44"/>
      <c r="AI61" s="44"/>
      <c r="AJ61" s="44"/>
      <c r="AK61" s="44"/>
      <c r="AL61" s="44"/>
    </row>
    <row r="62" spans="1:38" ht="12.75" customHeight="1">
      <c r="A62" s="173" t="s">
        <v>617</v>
      </c>
      <c r="B62" s="173"/>
      <c r="C62" s="173"/>
      <c r="D62" s="173"/>
      <c r="E62" s="174"/>
      <c r="F62" s="125"/>
      <c r="G62" s="125"/>
      <c r="H62" s="125"/>
      <c r="I62" s="125"/>
      <c r="J62" s="1"/>
      <c r="K62" s="6"/>
      <c r="L62" s="6"/>
      <c r="M62" s="6"/>
      <c r="N62" s="1"/>
      <c r="O62" s="1"/>
      <c r="P62" s="44"/>
      <c r="Q62" s="44"/>
      <c r="R62" s="6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44"/>
      <c r="AG62" s="44"/>
      <c r="AH62" s="44"/>
      <c r="AI62" s="44"/>
      <c r="AJ62" s="44"/>
      <c r="AK62" s="44"/>
      <c r="AL62" s="44"/>
    </row>
    <row r="63" spans="1:38" ht="38.25" customHeight="1">
      <c r="A63" s="100" t="s">
        <v>16</v>
      </c>
      <c r="B63" s="100" t="s">
        <v>571</v>
      </c>
      <c r="C63" s="100"/>
      <c r="D63" s="101" t="s">
        <v>582</v>
      </c>
      <c r="E63" s="100" t="s">
        <v>583</v>
      </c>
      <c r="F63" s="100" t="s">
        <v>584</v>
      </c>
      <c r="G63" s="100" t="s">
        <v>605</v>
      </c>
      <c r="H63" s="100" t="s">
        <v>586</v>
      </c>
      <c r="I63" s="100" t="s">
        <v>587</v>
      </c>
      <c r="J63" s="99" t="s">
        <v>588</v>
      </c>
      <c r="K63" s="99" t="s">
        <v>618</v>
      </c>
      <c r="L63" s="102" t="s">
        <v>590</v>
      </c>
      <c r="M63" s="166" t="s">
        <v>614</v>
      </c>
      <c r="N63" s="100" t="s">
        <v>615</v>
      </c>
      <c r="O63" s="100" t="s">
        <v>592</v>
      </c>
      <c r="P63" s="101" t="s">
        <v>593</v>
      </c>
      <c r="Q63" s="44"/>
      <c r="R63" s="6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44"/>
      <c r="AG63" s="44"/>
      <c r="AH63" s="44"/>
      <c r="AI63" s="44"/>
      <c r="AJ63" s="44"/>
      <c r="AK63" s="44"/>
      <c r="AL63" s="44"/>
    </row>
    <row r="64" spans="1:38" s="268" customFormat="1" ht="12.75" customHeight="1">
      <c r="A64" s="396">
        <v>1</v>
      </c>
      <c r="B64" s="266">
        <v>44501</v>
      </c>
      <c r="C64" s="397"/>
      <c r="D64" s="398" t="s">
        <v>888</v>
      </c>
      <c r="E64" s="396" t="s">
        <v>596</v>
      </c>
      <c r="F64" s="396">
        <v>62</v>
      </c>
      <c r="G64" s="396">
        <v>30</v>
      </c>
      <c r="H64" s="396">
        <v>75</v>
      </c>
      <c r="I64" s="399" t="s">
        <v>849</v>
      </c>
      <c r="J64" s="400" t="s">
        <v>903</v>
      </c>
      <c r="K64" s="401">
        <f>H64-F64</f>
        <v>13</v>
      </c>
      <c r="L64" s="401">
        <v>100</v>
      </c>
      <c r="M64" s="400">
        <f>(K64*N64)-100</f>
        <v>550</v>
      </c>
      <c r="N64" s="400">
        <v>50</v>
      </c>
      <c r="O64" s="402" t="s">
        <v>594</v>
      </c>
      <c r="P64" s="266">
        <v>44502</v>
      </c>
      <c r="Q64" s="276"/>
      <c r="R64" s="277" t="s">
        <v>598</v>
      </c>
      <c r="S64" s="267"/>
      <c r="T64" s="267"/>
      <c r="U64" s="267"/>
      <c r="V64" s="267"/>
      <c r="W64" s="267"/>
      <c r="X64" s="267"/>
      <c r="Y64" s="267"/>
      <c r="Z64" s="267"/>
      <c r="AA64" s="267"/>
      <c r="AB64" s="267"/>
      <c r="AC64" s="267"/>
      <c r="AD64" s="267"/>
      <c r="AE64" s="267"/>
      <c r="AF64" s="267"/>
      <c r="AG64" s="267"/>
      <c r="AH64" s="267"/>
      <c r="AI64" s="267"/>
      <c r="AJ64" s="267"/>
      <c r="AK64" s="267"/>
      <c r="AL64" s="267"/>
    </row>
    <row r="65" spans="1:38" s="268" customFormat="1" ht="12.75" customHeight="1">
      <c r="A65" s="403">
        <v>2</v>
      </c>
      <c r="B65" s="404">
        <v>44502</v>
      </c>
      <c r="C65" s="405"/>
      <c r="D65" s="406" t="s">
        <v>894</v>
      </c>
      <c r="E65" s="407" t="s">
        <v>596</v>
      </c>
      <c r="F65" s="408">
        <v>62</v>
      </c>
      <c r="G65" s="408">
        <v>30</v>
      </c>
      <c r="H65" s="408">
        <v>83</v>
      </c>
      <c r="I65" s="409" t="s">
        <v>849</v>
      </c>
      <c r="J65" s="400" t="s">
        <v>608</v>
      </c>
      <c r="K65" s="401">
        <f t="shared" ref="K65:K66" si="40">H65-F65</f>
        <v>21</v>
      </c>
      <c r="L65" s="401">
        <v>100</v>
      </c>
      <c r="M65" s="400">
        <f t="shared" ref="M65:M66" si="41">(K65*N65)-100</f>
        <v>950</v>
      </c>
      <c r="N65" s="400">
        <v>50</v>
      </c>
      <c r="O65" s="402" t="s">
        <v>594</v>
      </c>
      <c r="P65" s="266">
        <v>44502</v>
      </c>
      <c r="Q65" s="276"/>
      <c r="R65" s="277" t="s">
        <v>598</v>
      </c>
      <c r="S65" s="267"/>
      <c r="T65" s="267"/>
      <c r="U65" s="267"/>
      <c r="V65" s="267"/>
      <c r="W65" s="267"/>
      <c r="X65" s="267"/>
      <c r="Y65" s="267"/>
      <c r="Z65" s="267"/>
      <c r="AA65" s="267"/>
      <c r="AB65" s="267"/>
      <c r="AC65" s="267"/>
      <c r="AD65" s="267"/>
      <c r="AE65" s="267"/>
      <c r="AF65" s="267"/>
      <c r="AG65" s="267"/>
      <c r="AH65" s="267"/>
      <c r="AI65" s="267"/>
      <c r="AJ65" s="267"/>
      <c r="AK65" s="267"/>
      <c r="AL65" s="267"/>
    </row>
    <row r="66" spans="1:38" s="268" customFormat="1" ht="12.75" customHeight="1">
      <c r="A66" s="410">
        <v>3</v>
      </c>
      <c r="B66" s="266">
        <v>44502</v>
      </c>
      <c r="C66" s="411"/>
      <c r="D66" s="398" t="s">
        <v>895</v>
      </c>
      <c r="E66" s="412" t="s">
        <v>596</v>
      </c>
      <c r="F66" s="396">
        <v>200</v>
      </c>
      <c r="G66" s="396">
        <v>95</v>
      </c>
      <c r="H66" s="396">
        <v>275</v>
      </c>
      <c r="I66" s="399" t="s">
        <v>896</v>
      </c>
      <c r="J66" s="400" t="s">
        <v>880</v>
      </c>
      <c r="K66" s="401">
        <f t="shared" si="40"/>
        <v>75</v>
      </c>
      <c r="L66" s="401">
        <v>100</v>
      </c>
      <c r="M66" s="400">
        <f t="shared" si="41"/>
        <v>1775</v>
      </c>
      <c r="N66" s="400">
        <v>25</v>
      </c>
      <c r="O66" s="402" t="s">
        <v>594</v>
      </c>
      <c r="P66" s="266">
        <v>44502</v>
      </c>
      <c r="Q66" s="276"/>
      <c r="R66" s="277" t="s">
        <v>595</v>
      </c>
      <c r="S66" s="267"/>
      <c r="T66" s="267"/>
      <c r="U66" s="267"/>
      <c r="V66" s="267"/>
      <c r="W66" s="267"/>
      <c r="X66" s="267"/>
      <c r="Y66" s="267"/>
      <c r="Z66" s="267"/>
      <c r="AA66" s="267"/>
      <c r="AB66" s="267"/>
      <c r="AC66" s="267"/>
      <c r="AD66" s="267"/>
      <c r="AE66" s="267"/>
      <c r="AF66" s="267"/>
      <c r="AG66" s="267"/>
      <c r="AH66" s="267"/>
      <c r="AI66" s="267"/>
      <c r="AJ66" s="267"/>
      <c r="AK66" s="267"/>
      <c r="AL66" s="267"/>
    </row>
    <row r="67" spans="1:38" s="268" customFormat="1" ht="12.75" customHeight="1">
      <c r="A67" s="432">
        <v>4</v>
      </c>
      <c r="B67" s="334">
        <v>44502</v>
      </c>
      <c r="C67" s="433"/>
      <c r="D67" s="434" t="s">
        <v>897</v>
      </c>
      <c r="E67" s="435" t="s">
        <v>596</v>
      </c>
      <c r="F67" s="436">
        <v>90</v>
      </c>
      <c r="G67" s="436">
        <v>60</v>
      </c>
      <c r="H67" s="436">
        <v>91</v>
      </c>
      <c r="I67" s="437" t="s">
        <v>898</v>
      </c>
      <c r="J67" s="438" t="s">
        <v>828</v>
      </c>
      <c r="K67" s="439">
        <f>H67-F67</f>
        <v>1</v>
      </c>
      <c r="L67" s="439">
        <v>100</v>
      </c>
      <c r="M67" s="438">
        <f>(K67*N67)-100</f>
        <v>-75</v>
      </c>
      <c r="N67" s="438">
        <v>25</v>
      </c>
      <c r="O67" s="440" t="s">
        <v>594</v>
      </c>
      <c r="P67" s="334">
        <v>44503</v>
      </c>
      <c r="Q67" s="276"/>
      <c r="R67" s="277" t="s">
        <v>595</v>
      </c>
      <c r="S67" s="267"/>
      <c r="T67" s="267"/>
      <c r="U67" s="267"/>
      <c r="V67" s="267"/>
      <c r="W67" s="267"/>
      <c r="X67" s="267"/>
      <c r="Y67" s="267"/>
      <c r="Z67" s="267"/>
      <c r="AA67" s="267"/>
      <c r="AB67" s="267"/>
      <c r="AC67" s="267"/>
      <c r="AD67" s="267"/>
      <c r="AE67" s="267"/>
      <c r="AF67" s="267"/>
      <c r="AG67" s="267"/>
      <c r="AH67" s="267"/>
      <c r="AI67" s="267"/>
      <c r="AJ67" s="267"/>
      <c r="AK67" s="267"/>
      <c r="AL67" s="267"/>
    </row>
    <row r="68" spans="1:38" s="268" customFormat="1" ht="12.75" customHeight="1">
      <c r="A68" s="410">
        <v>5</v>
      </c>
      <c r="B68" s="266">
        <v>44502</v>
      </c>
      <c r="C68" s="411"/>
      <c r="D68" s="398" t="s">
        <v>899</v>
      </c>
      <c r="E68" s="412" t="s">
        <v>596</v>
      </c>
      <c r="F68" s="396">
        <v>50</v>
      </c>
      <c r="G68" s="396">
        <v>35</v>
      </c>
      <c r="H68" s="396">
        <v>59</v>
      </c>
      <c r="I68" s="399" t="s">
        <v>900</v>
      </c>
      <c r="J68" s="400" t="s">
        <v>804</v>
      </c>
      <c r="K68" s="401">
        <f>H68-F68</f>
        <v>9</v>
      </c>
      <c r="L68" s="401">
        <v>100</v>
      </c>
      <c r="M68" s="400">
        <f>(K68*N68)-100</f>
        <v>2600</v>
      </c>
      <c r="N68" s="400">
        <v>300</v>
      </c>
      <c r="O68" s="402" t="s">
        <v>594</v>
      </c>
      <c r="P68" s="266">
        <v>44503</v>
      </c>
      <c r="Q68" s="276"/>
      <c r="R68" s="277" t="s">
        <v>598</v>
      </c>
      <c r="S68" s="267"/>
      <c r="T68" s="267"/>
      <c r="U68" s="267"/>
      <c r="V68" s="267"/>
      <c r="W68" s="267"/>
      <c r="X68" s="267"/>
      <c r="Y68" s="267"/>
      <c r="Z68" s="267"/>
      <c r="AA68" s="267"/>
      <c r="AB68" s="267"/>
      <c r="AC68" s="267"/>
      <c r="AD68" s="267"/>
      <c r="AE68" s="267"/>
      <c r="AF68" s="267"/>
      <c r="AG68" s="267"/>
      <c r="AH68" s="267"/>
      <c r="AI68" s="267"/>
      <c r="AJ68" s="267"/>
      <c r="AK68" s="267"/>
      <c r="AL68" s="267"/>
    </row>
    <row r="69" spans="1:38" s="268" customFormat="1" ht="12.75" customHeight="1">
      <c r="A69" s="410">
        <v>6</v>
      </c>
      <c r="B69" s="266">
        <v>44502</v>
      </c>
      <c r="C69" s="411"/>
      <c r="D69" s="398" t="s">
        <v>901</v>
      </c>
      <c r="E69" s="412" t="s">
        <v>596</v>
      </c>
      <c r="F69" s="396">
        <v>155</v>
      </c>
      <c r="G69" s="396">
        <v>50</v>
      </c>
      <c r="H69" s="396">
        <v>205</v>
      </c>
      <c r="I69" s="399" t="s">
        <v>902</v>
      </c>
      <c r="J69" s="400" t="s">
        <v>904</v>
      </c>
      <c r="K69" s="401">
        <f>H69-F69</f>
        <v>50</v>
      </c>
      <c r="L69" s="401">
        <v>100</v>
      </c>
      <c r="M69" s="400">
        <f>(K69*N69)-100</f>
        <v>1150</v>
      </c>
      <c r="N69" s="400">
        <v>25</v>
      </c>
      <c r="O69" s="402" t="s">
        <v>594</v>
      </c>
      <c r="P69" s="266">
        <v>44502</v>
      </c>
      <c r="Q69" s="276"/>
      <c r="R69" s="277" t="s">
        <v>598</v>
      </c>
      <c r="S69" s="267"/>
      <c r="T69" s="267"/>
      <c r="U69" s="267"/>
      <c r="V69" s="267"/>
      <c r="W69" s="267"/>
      <c r="X69" s="267"/>
      <c r="Y69" s="267"/>
      <c r="Z69" s="267"/>
      <c r="AA69" s="267"/>
      <c r="AB69" s="267"/>
      <c r="AC69" s="267"/>
      <c r="AD69" s="267"/>
      <c r="AE69" s="267"/>
      <c r="AF69" s="267"/>
      <c r="AG69" s="267"/>
      <c r="AH69" s="267"/>
      <c r="AI69" s="267"/>
      <c r="AJ69" s="267"/>
      <c r="AK69" s="267"/>
      <c r="AL69" s="267"/>
    </row>
    <row r="70" spans="1:38" s="268" customFormat="1" ht="12.75" customHeight="1">
      <c r="A70" s="323">
        <v>7</v>
      </c>
      <c r="B70" s="425">
        <v>44503</v>
      </c>
      <c r="C70" s="324"/>
      <c r="D70" s="325" t="s">
        <v>906</v>
      </c>
      <c r="E70" s="326" t="s">
        <v>596</v>
      </c>
      <c r="F70" s="290" t="s">
        <v>907</v>
      </c>
      <c r="G70" s="290">
        <v>25</v>
      </c>
      <c r="H70" s="290"/>
      <c r="I70" s="293" t="s">
        <v>908</v>
      </c>
      <c r="J70" s="329" t="s">
        <v>597</v>
      </c>
      <c r="K70" s="327"/>
      <c r="L70" s="327"/>
      <c r="M70" s="319"/>
      <c r="N70" s="319"/>
      <c r="O70" s="330"/>
      <c r="P70" s="328"/>
      <c r="Q70" s="276"/>
      <c r="R70" s="277" t="s">
        <v>598</v>
      </c>
      <c r="S70" s="267"/>
      <c r="T70" s="267"/>
      <c r="U70" s="267"/>
      <c r="V70" s="267"/>
      <c r="W70" s="267"/>
      <c r="X70" s="267"/>
      <c r="Y70" s="267"/>
      <c r="Z70" s="267"/>
      <c r="AA70" s="267"/>
      <c r="AB70" s="267"/>
      <c r="AC70" s="267"/>
      <c r="AD70" s="267"/>
      <c r="AE70" s="267"/>
      <c r="AF70" s="267"/>
      <c r="AG70" s="267"/>
      <c r="AH70" s="267"/>
      <c r="AI70" s="267"/>
      <c r="AJ70" s="267"/>
      <c r="AK70" s="267"/>
      <c r="AL70" s="267"/>
    </row>
    <row r="71" spans="1:38" s="268" customFormat="1" ht="12.75" customHeight="1">
      <c r="A71" s="410">
        <v>8</v>
      </c>
      <c r="B71" s="441">
        <v>44503</v>
      </c>
      <c r="C71" s="411"/>
      <c r="D71" s="398" t="s">
        <v>909</v>
      </c>
      <c r="E71" s="412" t="s">
        <v>596</v>
      </c>
      <c r="F71" s="396">
        <v>54</v>
      </c>
      <c r="G71" s="396">
        <v>15</v>
      </c>
      <c r="H71" s="396">
        <v>74</v>
      </c>
      <c r="I71" s="399" t="s">
        <v>910</v>
      </c>
      <c r="J71" s="400" t="s">
        <v>911</v>
      </c>
      <c r="K71" s="401">
        <f t="shared" ref="K71:K76" si="42">H71-F71</f>
        <v>20</v>
      </c>
      <c r="L71" s="401">
        <v>100</v>
      </c>
      <c r="M71" s="400">
        <f t="shared" ref="M71:M76" si="43">(K71*N71)-100</f>
        <v>400</v>
      </c>
      <c r="N71" s="400">
        <v>25</v>
      </c>
      <c r="O71" s="402" t="s">
        <v>594</v>
      </c>
      <c r="P71" s="266">
        <v>44503</v>
      </c>
      <c r="Q71" s="276"/>
      <c r="R71" s="277" t="s">
        <v>598</v>
      </c>
      <c r="S71" s="267"/>
      <c r="T71" s="267"/>
      <c r="U71" s="267"/>
      <c r="V71" s="267"/>
      <c r="W71" s="267"/>
      <c r="X71" s="267"/>
      <c r="Y71" s="267"/>
      <c r="Z71" s="267"/>
      <c r="AA71" s="267"/>
      <c r="AB71" s="267"/>
      <c r="AC71" s="267"/>
      <c r="AD71" s="267"/>
      <c r="AE71" s="267"/>
      <c r="AF71" s="267"/>
      <c r="AG71" s="267"/>
      <c r="AH71" s="267"/>
      <c r="AI71" s="267"/>
      <c r="AJ71" s="267"/>
      <c r="AK71" s="267"/>
      <c r="AL71" s="267"/>
    </row>
    <row r="72" spans="1:38" s="268" customFormat="1" ht="12.75" customHeight="1">
      <c r="A72" s="410">
        <v>9</v>
      </c>
      <c r="B72" s="441">
        <v>44503</v>
      </c>
      <c r="C72" s="411"/>
      <c r="D72" s="398" t="s">
        <v>899</v>
      </c>
      <c r="E72" s="412" t="s">
        <v>596</v>
      </c>
      <c r="F72" s="396">
        <v>50</v>
      </c>
      <c r="G72" s="396">
        <v>35</v>
      </c>
      <c r="H72" s="396">
        <v>59</v>
      </c>
      <c r="I72" s="399" t="s">
        <v>900</v>
      </c>
      <c r="J72" s="400" t="s">
        <v>804</v>
      </c>
      <c r="K72" s="401">
        <f t="shared" si="42"/>
        <v>9</v>
      </c>
      <c r="L72" s="401">
        <v>100</v>
      </c>
      <c r="M72" s="400">
        <f t="shared" si="43"/>
        <v>2600</v>
      </c>
      <c r="N72" s="400">
        <v>300</v>
      </c>
      <c r="O72" s="402" t="s">
        <v>594</v>
      </c>
      <c r="P72" s="266">
        <v>44508</v>
      </c>
      <c r="Q72" s="276"/>
      <c r="R72" s="277" t="s">
        <v>595</v>
      </c>
      <c r="S72" s="267"/>
      <c r="T72" s="267"/>
      <c r="U72" s="267"/>
      <c r="V72" s="267"/>
      <c r="W72" s="267"/>
      <c r="X72" s="267"/>
      <c r="Y72" s="267"/>
      <c r="Z72" s="267"/>
      <c r="AA72" s="267"/>
      <c r="AB72" s="267"/>
      <c r="AC72" s="267"/>
      <c r="AD72" s="267"/>
      <c r="AE72" s="267"/>
      <c r="AF72" s="267"/>
      <c r="AG72" s="267"/>
      <c r="AH72" s="267"/>
      <c r="AI72" s="267"/>
      <c r="AJ72" s="267"/>
      <c r="AK72" s="267"/>
      <c r="AL72" s="267"/>
    </row>
    <row r="73" spans="1:38" s="268" customFormat="1" ht="12.75" customHeight="1">
      <c r="A73" s="442">
        <v>10</v>
      </c>
      <c r="B73" s="443">
        <v>44503</v>
      </c>
      <c r="C73" s="444"/>
      <c r="D73" s="445" t="s">
        <v>912</v>
      </c>
      <c r="E73" s="446" t="s">
        <v>596</v>
      </c>
      <c r="F73" s="447">
        <v>19</v>
      </c>
      <c r="G73" s="447"/>
      <c r="H73" s="447">
        <v>0</v>
      </c>
      <c r="I73" s="448" t="s">
        <v>913</v>
      </c>
      <c r="J73" s="449" t="s">
        <v>914</v>
      </c>
      <c r="K73" s="450">
        <f t="shared" si="42"/>
        <v>-19</v>
      </c>
      <c r="L73" s="450">
        <v>100</v>
      </c>
      <c r="M73" s="449">
        <f t="shared" si="43"/>
        <v>-575</v>
      </c>
      <c r="N73" s="449">
        <v>25</v>
      </c>
      <c r="O73" s="451" t="s">
        <v>607</v>
      </c>
      <c r="P73" s="452">
        <v>44503</v>
      </c>
      <c r="Q73" s="276"/>
      <c r="R73" s="277" t="s">
        <v>598</v>
      </c>
      <c r="S73" s="267"/>
      <c r="T73" s="267"/>
      <c r="U73" s="267"/>
      <c r="V73" s="267"/>
      <c r="W73" s="267"/>
      <c r="X73" s="267"/>
      <c r="Y73" s="267"/>
      <c r="Z73" s="267"/>
      <c r="AA73" s="267"/>
      <c r="AB73" s="267"/>
      <c r="AC73" s="267"/>
      <c r="AD73" s="267"/>
      <c r="AE73" s="267"/>
      <c r="AF73" s="267"/>
      <c r="AG73" s="267"/>
      <c r="AH73" s="267"/>
      <c r="AI73" s="267"/>
      <c r="AJ73" s="267"/>
      <c r="AK73" s="267"/>
      <c r="AL73" s="267"/>
    </row>
    <row r="74" spans="1:38" s="268" customFormat="1" ht="12.75" customHeight="1">
      <c r="A74" s="410">
        <v>11</v>
      </c>
      <c r="B74" s="441">
        <v>44508</v>
      </c>
      <c r="C74" s="411"/>
      <c r="D74" s="398" t="s">
        <v>921</v>
      </c>
      <c r="E74" s="412" t="s">
        <v>596</v>
      </c>
      <c r="F74" s="396">
        <v>125.5</v>
      </c>
      <c r="G74" s="396">
        <v>97</v>
      </c>
      <c r="H74" s="396">
        <v>148</v>
      </c>
      <c r="I74" s="399" t="s">
        <v>922</v>
      </c>
      <c r="J74" s="400" t="s">
        <v>923</v>
      </c>
      <c r="K74" s="401">
        <f t="shared" si="42"/>
        <v>22.5</v>
      </c>
      <c r="L74" s="401">
        <v>100</v>
      </c>
      <c r="M74" s="400">
        <f t="shared" si="43"/>
        <v>462.5</v>
      </c>
      <c r="N74" s="400">
        <v>25</v>
      </c>
      <c r="O74" s="402" t="s">
        <v>594</v>
      </c>
      <c r="P74" s="266">
        <v>44508</v>
      </c>
      <c r="Q74" s="276"/>
      <c r="R74" s="277" t="s">
        <v>595</v>
      </c>
      <c r="S74" s="267"/>
      <c r="T74" s="267"/>
      <c r="U74" s="267"/>
      <c r="V74" s="267"/>
      <c r="W74" s="267"/>
      <c r="X74" s="267"/>
      <c r="Y74" s="267"/>
      <c r="Z74" s="267"/>
      <c r="AA74" s="267"/>
      <c r="AB74" s="267"/>
      <c r="AC74" s="267"/>
      <c r="AD74" s="267"/>
      <c r="AE74" s="267"/>
      <c r="AF74" s="267"/>
      <c r="AG74" s="267"/>
      <c r="AH74" s="267"/>
      <c r="AI74" s="267"/>
      <c r="AJ74" s="267"/>
      <c r="AK74" s="267"/>
      <c r="AL74" s="267"/>
    </row>
    <row r="75" spans="1:38" s="268" customFormat="1" ht="12.75" customHeight="1">
      <c r="A75" s="480">
        <v>12</v>
      </c>
      <c r="B75" s="481">
        <v>44508</v>
      </c>
      <c r="C75" s="482"/>
      <c r="D75" s="483" t="s">
        <v>921</v>
      </c>
      <c r="E75" s="484" t="s">
        <v>596</v>
      </c>
      <c r="F75" s="485">
        <v>124</v>
      </c>
      <c r="G75" s="485">
        <v>97</v>
      </c>
      <c r="H75" s="485">
        <v>97</v>
      </c>
      <c r="I75" s="486" t="s">
        <v>922</v>
      </c>
      <c r="J75" s="487" t="s">
        <v>926</v>
      </c>
      <c r="K75" s="488">
        <f t="shared" si="42"/>
        <v>-27</v>
      </c>
      <c r="L75" s="488">
        <v>100</v>
      </c>
      <c r="M75" s="487">
        <f t="shared" si="43"/>
        <v>-775</v>
      </c>
      <c r="N75" s="487">
        <v>25</v>
      </c>
      <c r="O75" s="489" t="s">
        <v>607</v>
      </c>
      <c r="P75" s="490">
        <v>44508</v>
      </c>
      <c r="Q75" s="276"/>
      <c r="R75" s="277" t="s">
        <v>595</v>
      </c>
      <c r="S75" s="267"/>
      <c r="T75" s="267"/>
      <c r="U75" s="267"/>
      <c r="V75" s="267"/>
      <c r="W75" s="267"/>
      <c r="X75" s="267"/>
      <c r="Y75" s="267"/>
      <c r="Z75" s="267"/>
      <c r="AA75" s="267"/>
      <c r="AB75" s="267"/>
      <c r="AC75" s="267"/>
      <c r="AD75" s="267"/>
      <c r="AE75" s="267"/>
      <c r="AF75" s="267"/>
      <c r="AG75" s="267"/>
      <c r="AH75" s="267"/>
      <c r="AI75" s="267"/>
      <c r="AJ75" s="267"/>
      <c r="AK75" s="267"/>
      <c r="AL75" s="267"/>
    </row>
    <row r="76" spans="1:38" s="268" customFormat="1" ht="12.75" customHeight="1">
      <c r="A76" s="396">
        <v>13</v>
      </c>
      <c r="B76" s="441">
        <v>44509</v>
      </c>
      <c r="C76" s="397"/>
      <c r="D76" s="398" t="s">
        <v>899</v>
      </c>
      <c r="E76" s="396" t="s">
        <v>596</v>
      </c>
      <c r="F76" s="396">
        <v>50</v>
      </c>
      <c r="G76" s="396">
        <v>35</v>
      </c>
      <c r="H76" s="396">
        <v>57.5</v>
      </c>
      <c r="I76" s="399" t="s">
        <v>900</v>
      </c>
      <c r="J76" s="400" t="s">
        <v>972</v>
      </c>
      <c r="K76" s="401">
        <f t="shared" si="42"/>
        <v>7.5</v>
      </c>
      <c r="L76" s="401">
        <v>100</v>
      </c>
      <c r="M76" s="400">
        <f t="shared" si="43"/>
        <v>2150</v>
      </c>
      <c r="N76" s="400">
        <v>300</v>
      </c>
      <c r="O76" s="402" t="s">
        <v>594</v>
      </c>
      <c r="P76" s="266">
        <v>44509</v>
      </c>
      <c r="Q76" s="276"/>
      <c r="R76" s="277" t="s">
        <v>598</v>
      </c>
      <c r="S76" s="267"/>
      <c r="T76" s="267"/>
      <c r="U76" s="267"/>
      <c r="V76" s="267"/>
      <c r="W76" s="267"/>
      <c r="X76" s="267"/>
      <c r="Y76" s="267"/>
      <c r="Z76" s="267"/>
      <c r="AA76" s="267"/>
      <c r="AB76" s="267"/>
      <c r="AC76" s="267"/>
      <c r="AD76" s="267"/>
      <c r="AE76" s="267"/>
      <c r="AF76" s="267"/>
      <c r="AG76" s="267"/>
      <c r="AH76" s="267"/>
      <c r="AI76" s="267"/>
      <c r="AJ76" s="267"/>
      <c r="AK76" s="267"/>
      <c r="AL76" s="267"/>
    </row>
    <row r="77" spans="1:38" s="268" customFormat="1" ht="12.75" customHeight="1">
      <c r="A77" s="290"/>
      <c r="B77" s="476"/>
      <c r="C77" s="497"/>
      <c r="D77" s="325"/>
      <c r="E77" s="290"/>
      <c r="F77" s="290"/>
      <c r="G77" s="290"/>
      <c r="H77" s="290"/>
      <c r="I77" s="293"/>
      <c r="J77" s="319"/>
      <c r="K77" s="327"/>
      <c r="L77" s="327"/>
      <c r="M77" s="319"/>
      <c r="N77" s="319"/>
      <c r="O77" s="498"/>
      <c r="P77" s="269"/>
      <c r="Q77" s="276"/>
      <c r="R77" s="277"/>
      <c r="S77" s="267"/>
      <c r="T77" s="267"/>
      <c r="U77" s="267"/>
      <c r="V77" s="267"/>
      <c r="W77" s="267"/>
      <c r="X77" s="267"/>
      <c r="Y77" s="267"/>
      <c r="Z77" s="267"/>
      <c r="AA77" s="267"/>
      <c r="AB77" s="267"/>
      <c r="AC77" s="267"/>
      <c r="AD77" s="267"/>
      <c r="AE77" s="267"/>
      <c r="AF77" s="267"/>
      <c r="AG77" s="267"/>
      <c r="AH77" s="267"/>
      <c r="AI77" s="267"/>
      <c r="AJ77" s="267"/>
      <c r="AK77" s="267"/>
      <c r="AL77" s="267"/>
    </row>
    <row r="78" spans="1:38" s="268" customFormat="1" ht="12.75" customHeight="1">
      <c r="A78" s="290"/>
      <c r="B78" s="476"/>
      <c r="C78" s="497"/>
      <c r="D78" s="325"/>
      <c r="E78" s="290"/>
      <c r="F78" s="290"/>
      <c r="G78" s="290"/>
      <c r="H78" s="290"/>
      <c r="I78" s="293"/>
      <c r="J78" s="319"/>
      <c r="K78" s="327"/>
      <c r="L78" s="327"/>
      <c r="M78" s="319"/>
      <c r="N78" s="319"/>
      <c r="O78" s="498"/>
      <c r="P78" s="269"/>
      <c r="Q78" s="276"/>
      <c r="R78" s="277"/>
      <c r="S78" s="267"/>
      <c r="T78" s="267"/>
      <c r="U78" s="267"/>
      <c r="V78" s="267"/>
      <c r="W78" s="267"/>
      <c r="X78" s="267"/>
      <c r="Y78" s="267"/>
      <c r="Z78" s="267"/>
      <c r="AA78" s="267"/>
      <c r="AB78" s="267"/>
      <c r="AC78" s="267"/>
      <c r="AD78" s="267"/>
      <c r="AE78" s="267"/>
      <c r="AF78" s="267"/>
      <c r="AG78" s="267"/>
      <c r="AH78" s="267"/>
      <c r="AI78" s="267"/>
      <c r="AJ78" s="267"/>
      <c r="AK78" s="267"/>
      <c r="AL78" s="267"/>
    </row>
    <row r="79" spans="1:38" s="268" customFormat="1" ht="12.75" customHeight="1">
      <c r="A79" s="363"/>
      <c r="B79" s="491"/>
      <c r="C79" s="492"/>
      <c r="D79" s="493"/>
      <c r="E79" s="494"/>
      <c r="F79" s="338"/>
      <c r="G79" s="338"/>
      <c r="H79" s="338"/>
      <c r="I79" s="339"/>
      <c r="J79" s="329"/>
      <c r="K79" s="495"/>
      <c r="L79" s="495"/>
      <c r="M79" s="340"/>
      <c r="N79" s="340"/>
      <c r="O79" s="330"/>
      <c r="P79" s="496"/>
      <c r="Q79" s="276"/>
      <c r="R79" s="277"/>
      <c r="S79" s="267"/>
      <c r="T79" s="267"/>
      <c r="U79" s="267"/>
      <c r="V79" s="267"/>
      <c r="W79" s="267"/>
      <c r="X79" s="267"/>
      <c r="Y79" s="267"/>
      <c r="Z79" s="267"/>
      <c r="AA79" s="267"/>
      <c r="AB79" s="267"/>
      <c r="AC79" s="267"/>
      <c r="AD79" s="267"/>
      <c r="AE79" s="267"/>
      <c r="AF79" s="267"/>
      <c r="AG79" s="267"/>
      <c r="AH79" s="267"/>
      <c r="AI79" s="267"/>
      <c r="AJ79" s="267"/>
      <c r="AK79" s="267"/>
      <c r="AL79" s="267"/>
    </row>
    <row r="80" spans="1:38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1:38" ht="14.25" customHeight="1">
      <c r="A81" s="170"/>
      <c r="B81" s="175"/>
      <c r="C81" s="175"/>
      <c r="D81" s="176"/>
      <c r="E81" s="170"/>
      <c r="F81" s="177"/>
      <c r="G81" s="170"/>
      <c r="H81" s="170"/>
      <c r="I81" s="170"/>
      <c r="J81" s="175"/>
      <c r="K81" s="178"/>
      <c r="L81" s="170"/>
      <c r="M81" s="170"/>
      <c r="N81" s="170"/>
      <c r="O81" s="179"/>
      <c r="P81" s="1"/>
      <c r="Q81" s="1"/>
      <c r="R81" s="6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 ht="12.75" customHeight="1">
      <c r="A82" s="98" t="s">
        <v>619</v>
      </c>
      <c r="B82" s="180"/>
      <c r="C82" s="180"/>
      <c r="D82" s="181"/>
      <c r="E82" s="148"/>
      <c r="F82" s="6"/>
      <c r="G82" s="6"/>
      <c r="H82" s="149"/>
      <c r="I82" s="182"/>
      <c r="J82" s="1"/>
      <c r="K82" s="6"/>
      <c r="L82" s="6"/>
      <c r="M82" s="6"/>
      <c r="N82" s="1"/>
      <c r="O82" s="1"/>
      <c r="Q82" s="1"/>
      <c r="R82" s="6"/>
      <c r="S82" s="1"/>
      <c r="T82" s="1"/>
      <c r="U82" s="1"/>
      <c r="V82" s="1"/>
      <c r="W82" s="1"/>
      <c r="X82" s="1"/>
      <c r="Y82" s="1"/>
      <c r="Z82" s="1"/>
    </row>
    <row r="83" spans="1:38" ht="38.25" customHeight="1">
      <c r="A83" s="99" t="s">
        <v>16</v>
      </c>
      <c r="B83" s="100" t="s">
        <v>571</v>
      </c>
      <c r="C83" s="100"/>
      <c r="D83" s="101" t="s">
        <v>582</v>
      </c>
      <c r="E83" s="100" t="s">
        <v>583</v>
      </c>
      <c r="F83" s="100" t="s">
        <v>584</v>
      </c>
      <c r="G83" s="100" t="s">
        <v>585</v>
      </c>
      <c r="H83" s="100" t="s">
        <v>586</v>
      </c>
      <c r="I83" s="100" t="s">
        <v>587</v>
      </c>
      <c r="J83" s="99" t="s">
        <v>588</v>
      </c>
      <c r="K83" s="152" t="s">
        <v>606</v>
      </c>
      <c r="L83" s="153" t="s">
        <v>590</v>
      </c>
      <c r="M83" s="102" t="s">
        <v>591</v>
      </c>
      <c r="N83" s="100" t="s">
        <v>592</v>
      </c>
      <c r="O83" s="101" t="s">
        <v>593</v>
      </c>
      <c r="P83" s="100" t="s">
        <v>835</v>
      </c>
      <c r="Q83" s="1"/>
      <c r="R83" s="6"/>
      <c r="S83" s="1"/>
      <c r="T83" s="1"/>
      <c r="U83" s="1"/>
      <c r="V83" s="1"/>
      <c r="W83" s="1"/>
      <c r="X83" s="1"/>
      <c r="Y83" s="1"/>
      <c r="Z83" s="1"/>
    </row>
    <row r="84" spans="1:38" ht="14.25" customHeight="1">
      <c r="A84" s="306">
        <v>1</v>
      </c>
      <c r="B84" s="303">
        <v>44420</v>
      </c>
      <c r="C84" s="312"/>
      <c r="D84" s="304" t="s">
        <v>502</v>
      </c>
      <c r="E84" s="305" t="s">
        <v>596</v>
      </c>
      <c r="F84" s="306">
        <v>314</v>
      </c>
      <c r="G84" s="306">
        <v>284</v>
      </c>
      <c r="H84" s="305">
        <v>343.5</v>
      </c>
      <c r="I84" s="307" t="s">
        <v>827</v>
      </c>
      <c r="J84" s="308" t="s">
        <v>831</v>
      </c>
      <c r="K84" s="308">
        <f t="shared" ref="K84" si="44">H84-F84</f>
        <v>29.5</v>
      </c>
      <c r="L84" s="309">
        <f t="shared" ref="L84" si="45">(F84*-0.7)/100</f>
        <v>-2.198</v>
      </c>
      <c r="M84" s="310">
        <f t="shared" ref="M84" si="46">(K84+L84)/F84</f>
        <v>8.6949044585987262E-2</v>
      </c>
      <c r="N84" s="308" t="s">
        <v>594</v>
      </c>
      <c r="O84" s="311">
        <v>44455</v>
      </c>
      <c r="P84" s="308">
        <f>VLOOKUP(D84,'MidCap Intra'!B170:C663,2,0)</f>
        <v>325.60000000000002</v>
      </c>
      <c r="Q84" s="1"/>
      <c r="R84" s="1" t="s">
        <v>595</v>
      </c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1:38" s="268" customFormat="1" ht="14.25" customHeight="1">
      <c r="A85" s="363">
        <v>2</v>
      </c>
      <c r="B85" s="364">
        <v>44488</v>
      </c>
      <c r="C85" s="365"/>
      <c r="D85" s="366" t="s">
        <v>138</v>
      </c>
      <c r="E85" s="367" t="s">
        <v>596</v>
      </c>
      <c r="F85" s="368" t="s">
        <v>854</v>
      </c>
      <c r="G85" s="368">
        <v>198</v>
      </c>
      <c r="H85" s="367"/>
      <c r="I85" s="369" t="s">
        <v>845</v>
      </c>
      <c r="J85" s="370" t="s">
        <v>597</v>
      </c>
      <c r="K85" s="370"/>
      <c r="L85" s="371"/>
      <c r="M85" s="372"/>
      <c r="N85" s="370"/>
      <c r="O85" s="373"/>
      <c r="P85" s="370"/>
      <c r="Q85" s="267"/>
      <c r="R85" s="1" t="s">
        <v>595</v>
      </c>
      <c r="S85" s="267"/>
      <c r="T85" s="267"/>
      <c r="U85" s="267"/>
      <c r="V85" s="267"/>
      <c r="W85" s="267"/>
      <c r="X85" s="267"/>
      <c r="Y85" s="267"/>
      <c r="Z85" s="267"/>
      <c r="AA85" s="267"/>
      <c r="AB85" s="267"/>
      <c r="AC85" s="267"/>
      <c r="AD85" s="267"/>
      <c r="AE85" s="267"/>
      <c r="AF85" s="267"/>
      <c r="AG85" s="267"/>
      <c r="AH85" s="267"/>
      <c r="AI85" s="267"/>
      <c r="AJ85" s="267"/>
      <c r="AK85" s="267"/>
      <c r="AL85" s="267"/>
    </row>
    <row r="86" spans="1:38" s="268" customFormat="1" ht="14.25" customHeight="1">
      <c r="A86" s="363">
        <v>3</v>
      </c>
      <c r="B86" s="364">
        <v>44490</v>
      </c>
      <c r="C86" s="365"/>
      <c r="D86" s="366" t="s">
        <v>470</v>
      </c>
      <c r="E86" s="367" t="s">
        <v>596</v>
      </c>
      <c r="F86" s="368" t="s">
        <v>855</v>
      </c>
      <c r="G86" s="368">
        <v>3700</v>
      </c>
      <c r="H86" s="367"/>
      <c r="I86" s="369" t="s">
        <v>847</v>
      </c>
      <c r="J86" s="370" t="s">
        <v>597</v>
      </c>
      <c r="K86" s="370"/>
      <c r="L86" s="371"/>
      <c r="M86" s="372"/>
      <c r="N86" s="370"/>
      <c r="O86" s="373"/>
      <c r="P86" s="370"/>
      <c r="Q86" s="267"/>
      <c r="R86" s="1" t="s">
        <v>595</v>
      </c>
      <c r="S86" s="267"/>
      <c r="T86" s="267"/>
      <c r="U86" s="267"/>
      <c r="V86" s="267"/>
      <c r="W86" s="267"/>
      <c r="X86" s="267"/>
      <c r="Y86" s="267"/>
      <c r="Z86" s="267"/>
      <c r="AA86" s="267"/>
      <c r="AB86" s="267"/>
      <c r="AC86" s="267"/>
      <c r="AD86" s="267"/>
      <c r="AE86" s="267"/>
      <c r="AF86" s="267"/>
      <c r="AG86" s="267"/>
      <c r="AH86" s="267"/>
      <c r="AI86" s="267"/>
      <c r="AJ86" s="267"/>
      <c r="AK86" s="267"/>
      <c r="AL86" s="267"/>
    </row>
    <row r="87" spans="1:38" ht="14.25" customHeight="1">
      <c r="A87" s="183"/>
      <c r="B87" s="154"/>
      <c r="C87" s="184"/>
      <c r="D87" s="109"/>
      <c r="E87" s="185"/>
      <c r="F87" s="185"/>
      <c r="G87" s="185"/>
      <c r="H87" s="185"/>
      <c r="I87" s="185"/>
      <c r="J87" s="185"/>
      <c r="K87" s="186"/>
      <c r="L87" s="187"/>
      <c r="M87" s="185"/>
      <c r="N87" s="188"/>
      <c r="O87" s="189"/>
      <c r="P87" s="189"/>
      <c r="R87" s="6"/>
      <c r="S87" s="44"/>
      <c r="T87" s="1"/>
      <c r="U87" s="1"/>
      <c r="V87" s="1"/>
      <c r="W87" s="1"/>
      <c r="X87" s="1"/>
      <c r="Y87" s="1"/>
      <c r="Z87" s="1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</row>
    <row r="88" spans="1:38" ht="12.75" customHeight="1">
      <c r="A88" s="132" t="s">
        <v>599</v>
      </c>
      <c r="B88" s="132"/>
      <c r="C88" s="132"/>
      <c r="D88" s="132"/>
      <c r="E88" s="44"/>
      <c r="F88" s="140" t="s">
        <v>601</v>
      </c>
      <c r="G88" s="59"/>
      <c r="H88" s="59"/>
      <c r="I88" s="59"/>
      <c r="J88" s="6"/>
      <c r="K88" s="162"/>
      <c r="L88" s="163"/>
      <c r="M88" s="6"/>
      <c r="N88" s="122"/>
      <c r="O88" s="190"/>
      <c r="P88" s="1"/>
      <c r="Q88" s="1"/>
      <c r="R88" s="6"/>
      <c r="S88" s="1"/>
      <c r="T88" s="1"/>
      <c r="U88" s="1"/>
      <c r="V88" s="1"/>
      <c r="W88" s="1"/>
      <c r="X88" s="1"/>
      <c r="Y88" s="1"/>
    </row>
    <row r="89" spans="1:38" ht="12.75" customHeight="1">
      <c r="A89" s="139" t="s">
        <v>600</v>
      </c>
      <c r="B89" s="132"/>
      <c r="C89" s="132"/>
      <c r="D89" s="132"/>
      <c r="E89" s="6"/>
      <c r="F89" s="140" t="s">
        <v>603</v>
      </c>
      <c r="G89" s="6"/>
      <c r="H89" s="6" t="s">
        <v>825</v>
      </c>
      <c r="I89" s="6"/>
      <c r="J89" s="1"/>
      <c r="K89" s="6"/>
      <c r="L89" s="6"/>
      <c r="M89" s="6"/>
      <c r="N89" s="1"/>
      <c r="O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38" ht="12.75" customHeight="1">
      <c r="A90" s="139"/>
      <c r="B90" s="132"/>
      <c r="C90" s="132"/>
      <c r="D90" s="132"/>
      <c r="E90" s="6"/>
      <c r="F90" s="140"/>
      <c r="G90" s="6"/>
      <c r="H90" s="6"/>
      <c r="I90" s="6"/>
      <c r="J90" s="1"/>
      <c r="K90" s="6"/>
      <c r="L90" s="6"/>
      <c r="M90" s="6"/>
      <c r="N90" s="1"/>
      <c r="O90" s="1"/>
      <c r="Q90" s="1"/>
      <c r="R90" s="59"/>
      <c r="S90" s="1"/>
      <c r="T90" s="1"/>
      <c r="U90" s="1"/>
      <c r="V90" s="1"/>
      <c r="W90" s="1"/>
      <c r="X90" s="1"/>
      <c r="Y90" s="1"/>
      <c r="Z90" s="1"/>
    </row>
    <row r="91" spans="1:38" ht="12.75" customHeight="1">
      <c r="A91" s="1"/>
      <c r="B91" s="147" t="s">
        <v>620</v>
      </c>
      <c r="C91" s="147"/>
      <c r="D91" s="147"/>
      <c r="E91" s="147"/>
      <c r="F91" s="148"/>
      <c r="G91" s="6"/>
      <c r="H91" s="6"/>
      <c r="I91" s="149"/>
      <c r="J91" s="150"/>
      <c r="K91" s="151"/>
      <c r="L91" s="150"/>
      <c r="M91" s="6"/>
      <c r="N91" s="1"/>
      <c r="O91" s="1"/>
      <c r="Q91" s="1"/>
      <c r="R91" s="59"/>
      <c r="S91" s="1"/>
      <c r="T91" s="1"/>
      <c r="U91" s="1"/>
      <c r="V91" s="1"/>
      <c r="W91" s="1"/>
      <c r="X91" s="1"/>
      <c r="Y91" s="1"/>
      <c r="Z91" s="1"/>
    </row>
    <row r="92" spans="1:38" ht="38.25" customHeight="1">
      <c r="A92" s="99" t="s">
        <v>16</v>
      </c>
      <c r="B92" s="100" t="s">
        <v>571</v>
      </c>
      <c r="C92" s="100"/>
      <c r="D92" s="101" t="s">
        <v>582</v>
      </c>
      <c r="E92" s="100" t="s">
        <v>583</v>
      </c>
      <c r="F92" s="100" t="s">
        <v>584</v>
      </c>
      <c r="G92" s="100" t="s">
        <v>605</v>
      </c>
      <c r="H92" s="100" t="s">
        <v>586</v>
      </c>
      <c r="I92" s="100" t="s">
        <v>587</v>
      </c>
      <c r="J92" s="191" t="s">
        <v>588</v>
      </c>
      <c r="K92" s="152" t="s">
        <v>606</v>
      </c>
      <c r="L92" s="166" t="s">
        <v>614</v>
      </c>
      <c r="M92" s="100" t="s">
        <v>615</v>
      </c>
      <c r="N92" s="153" t="s">
        <v>590</v>
      </c>
      <c r="O92" s="102" t="s">
        <v>591</v>
      </c>
      <c r="P92" s="100" t="s">
        <v>592</v>
      </c>
      <c r="Q92" s="101" t="s">
        <v>593</v>
      </c>
      <c r="R92" s="59"/>
      <c r="S92" s="1"/>
      <c r="T92" s="1"/>
      <c r="U92" s="1"/>
      <c r="V92" s="1"/>
      <c r="W92" s="1"/>
      <c r="X92" s="1"/>
      <c r="Y92" s="1"/>
      <c r="Z92" s="1"/>
    </row>
    <row r="93" spans="1:38" ht="14.25" customHeight="1">
      <c r="A93" s="113"/>
      <c r="B93" s="115"/>
      <c r="C93" s="192"/>
      <c r="D93" s="116"/>
      <c r="E93" s="117"/>
      <c r="F93" s="193"/>
      <c r="G93" s="113"/>
      <c r="H93" s="117"/>
      <c r="I93" s="118"/>
      <c r="J93" s="194"/>
      <c r="K93" s="194"/>
      <c r="L93" s="195"/>
      <c r="M93" s="107"/>
      <c r="N93" s="195"/>
      <c r="O93" s="196"/>
      <c r="P93" s="197"/>
      <c r="Q93" s="198"/>
      <c r="R93" s="160"/>
      <c r="S93" s="126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38" ht="14.25" customHeight="1">
      <c r="A94" s="113"/>
      <c r="B94" s="115"/>
      <c r="C94" s="192"/>
      <c r="D94" s="116"/>
      <c r="E94" s="117"/>
      <c r="F94" s="193"/>
      <c r="G94" s="113"/>
      <c r="H94" s="117"/>
      <c r="I94" s="118"/>
      <c r="J94" s="194"/>
      <c r="K94" s="194"/>
      <c r="L94" s="195"/>
      <c r="M94" s="107"/>
      <c r="N94" s="195"/>
      <c r="O94" s="196"/>
      <c r="P94" s="197"/>
      <c r="Q94" s="198"/>
      <c r="R94" s="160"/>
      <c r="S94" s="126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38" ht="14.25" customHeight="1">
      <c r="A95" s="113"/>
      <c r="B95" s="115"/>
      <c r="C95" s="192"/>
      <c r="D95" s="116"/>
      <c r="E95" s="117"/>
      <c r="F95" s="193"/>
      <c r="G95" s="113"/>
      <c r="H95" s="117"/>
      <c r="I95" s="118"/>
      <c r="J95" s="194"/>
      <c r="K95" s="194"/>
      <c r="L95" s="195"/>
      <c r="M95" s="107"/>
      <c r="N95" s="195"/>
      <c r="O95" s="196"/>
      <c r="P95" s="197"/>
      <c r="Q95" s="198"/>
      <c r="R95" s="6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 ht="14.25" customHeight="1">
      <c r="A96" s="113"/>
      <c r="B96" s="115"/>
      <c r="C96" s="192"/>
      <c r="D96" s="116"/>
      <c r="E96" s="117"/>
      <c r="F96" s="194"/>
      <c r="G96" s="113"/>
      <c r="H96" s="117"/>
      <c r="I96" s="118"/>
      <c r="J96" s="194"/>
      <c r="K96" s="194"/>
      <c r="L96" s="195"/>
      <c r="M96" s="107"/>
      <c r="N96" s="195"/>
      <c r="O96" s="196"/>
      <c r="P96" s="197"/>
      <c r="Q96" s="198"/>
      <c r="R96" s="6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38" ht="14.25" customHeight="1">
      <c r="A97" s="113"/>
      <c r="B97" s="115"/>
      <c r="C97" s="192"/>
      <c r="D97" s="116"/>
      <c r="E97" s="117"/>
      <c r="F97" s="194"/>
      <c r="G97" s="113"/>
      <c r="H97" s="117"/>
      <c r="I97" s="118"/>
      <c r="J97" s="194"/>
      <c r="K97" s="194"/>
      <c r="L97" s="195"/>
      <c r="M97" s="107"/>
      <c r="N97" s="195"/>
      <c r="O97" s="196"/>
      <c r="P97" s="197"/>
      <c r="Q97" s="198"/>
      <c r="R97" s="6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 ht="14.25" customHeight="1">
      <c r="A98" s="113"/>
      <c r="B98" s="115"/>
      <c r="C98" s="192"/>
      <c r="D98" s="116"/>
      <c r="E98" s="117"/>
      <c r="F98" s="193"/>
      <c r="G98" s="113"/>
      <c r="H98" s="117"/>
      <c r="I98" s="118"/>
      <c r="J98" s="194"/>
      <c r="K98" s="194"/>
      <c r="L98" s="195"/>
      <c r="M98" s="107"/>
      <c r="N98" s="195"/>
      <c r="O98" s="196"/>
      <c r="P98" s="197"/>
      <c r="Q98" s="198"/>
      <c r="R98" s="6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1:38" ht="14.25" customHeight="1">
      <c r="A99" s="113"/>
      <c r="B99" s="115"/>
      <c r="C99" s="192"/>
      <c r="D99" s="116"/>
      <c r="E99" s="117"/>
      <c r="F99" s="193"/>
      <c r="G99" s="113"/>
      <c r="H99" s="117"/>
      <c r="I99" s="118"/>
      <c r="J99" s="194"/>
      <c r="K99" s="194"/>
      <c r="L99" s="194"/>
      <c r="M99" s="194"/>
      <c r="N99" s="195"/>
      <c r="O99" s="199"/>
      <c r="P99" s="197"/>
      <c r="Q99" s="198"/>
      <c r="R99" s="6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1:38" ht="14.25" customHeight="1">
      <c r="A100" s="113"/>
      <c r="B100" s="115"/>
      <c r="C100" s="192"/>
      <c r="D100" s="116"/>
      <c r="E100" s="117"/>
      <c r="F100" s="194"/>
      <c r="G100" s="113"/>
      <c r="H100" s="117"/>
      <c r="I100" s="118"/>
      <c r="J100" s="194"/>
      <c r="K100" s="194"/>
      <c r="L100" s="195"/>
      <c r="M100" s="107"/>
      <c r="N100" s="195"/>
      <c r="O100" s="196"/>
      <c r="P100" s="197"/>
      <c r="Q100" s="198"/>
      <c r="R100" s="160"/>
      <c r="S100" s="126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1:38" ht="14.25" customHeight="1">
      <c r="A101" s="113"/>
      <c r="B101" s="115"/>
      <c r="C101" s="192"/>
      <c r="D101" s="116"/>
      <c r="E101" s="117"/>
      <c r="F101" s="193"/>
      <c r="G101" s="113"/>
      <c r="H101" s="117"/>
      <c r="I101" s="118"/>
      <c r="J101" s="200"/>
      <c r="K101" s="200"/>
      <c r="L101" s="200"/>
      <c r="M101" s="200"/>
      <c r="N101" s="201"/>
      <c r="O101" s="196"/>
      <c r="P101" s="119"/>
      <c r="Q101" s="198"/>
      <c r="R101" s="160"/>
      <c r="S101" s="126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spans="1:38" ht="12.75" customHeight="1">
      <c r="A102" s="139"/>
      <c r="B102" s="132"/>
      <c r="C102" s="132"/>
      <c r="D102" s="132"/>
      <c r="E102" s="6"/>
      <c r="F102" s="140"/>
      <c r="G102" s="6"/>
      <c r="H102" s="6"/>
      <c r="I102" s="6"/>
      <c r="J102" s="1"/>
      <c r="K102" s="6"/>
      <c r="L102" s="6"/>
      <c r="M102" s="6"/>
      <c r="N102" s="1"/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38" ht="12.75" customHeight="1">
      <c r="A103" s="139"/>
      <c r="B103" s="132"/>
      <c r="C103" s="132"/>
      <c r="D103" s="132"/>
      <c r="E103" s="6"/>
      <c r="F103" s="140"/>
      <c r="G103" s="59"/>
      <c r="H103" s="44"/>
      <c r="I103" s="59"/>
      <c r="J103" s="6"/>
      <c r="K103" s="162"/>
      <c r="L103" s="163"/>
      <c r="M103" s="6"/>
      <c r="N103" s="122"/>
      <c r="O103" s="164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38" ht="12.75" customHeight="1">
      <c r="A104" s="59"/>
      <c r="B104" s="121"/>
      <c r="C104" s="121"/>
      <c r="D104" s="44"/>
      <c r="E104" s="59"/>
      <c r="F104" s="59"/>
      <c r="G104" s="59"/>
      <c r="H104" s="44"/>
      <c r="I104" s="59"/>
      <c r="J104" s="6"/>
      <c r="K104" s="162"/>
      <c r="L104" s="163"/>
      <c r="M104" s="6"/>
      <c r="N104" s="122"/>
      <c r="O104" s="164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38" ht="12.75" customHeight="1">
      <c r="A105" s="44"/>
      <c r="B105" s="202" t="s">
        <v>621</v>
      </c>
      <c r="C105" s="202"/>
      <c r="D105" s="202"/>
      <c r="E105" s="202"/>
      <c r="F105" s="6"/>
      <c r="G105" s="6"/>
      <c r="H105" s="150"/>
      <c r="I105" s="6"/>
      <c r="J105" s="150"/>
      <c r="K105" s="151"/>
      <c r="L105" s="6"/>
      <c r="M105" s="6"/>
      <c r="N105" s="1"/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38" ht="38.25" customHeight="1">
      <c r="A106" s="99" t="s">
        <v>16</v>
      </c>
      <c r="B106" s="100" t="s">
        <v>571</v>
      </c>
      <c r="C106" s="100"/>
      <c r="D106" s="101" t="s">
        <v>582</v>
      </c>
      <c r="E106" s="100" t="s">
        <v>583</v>
      </c>
      <c r="F106" s="100" t="s">
        <v>584</v>
      </c>
      <c r="G106" s="100" t="s">
        <v>622</v>
      </c>
      <c r="H106" s="100" t="s">
        <v>623</v>
      </c>
      <c r="I106" s="100" t="s">
        <v>587</v>
      </c>
      <c r="J106" s="203" t="s">
        <v>588</v>
      </c>
      <c r="K106" s="100" t="s">
        <v>589</v>
      </c>
      <c r="L106" s="100" t="s">
        <v>624</v>
      </c>
      <c r="M106" s="100" t="s">
        <v>592</v>
      </c>
      <c r="N106" s="101" t="s">
        <v>593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38" ht="12.75" customHeight="1">
      <c r="A107" s="204">
        <v>1</v>
      </c>
      <c r="B107" s="205">
        <v>41579</v>
      </c>
      <c r="C107" s="205"/>
      <c r="D107" s="206" t="s">
        <v>625</v>
      </c>
      <c r="E107" s="207" t="s">
        <v>626</v>
      </c>
      <c r="F107" s="208">
        <v>82</v>
      </c>
      <c r="G107" s="207" t="s">
        <v>627</v>
      </c>
      <c r="H107" s="207">
        <v>100</v>
      </c>
      <c r="I107" s="209">
        <v>100</v>
      </c>
      <c r="J107" s="210" t="s">
        <v>628</v>
      </c>
      <c r="K107" s="211">
        <f t="shared" ref="K107:K159" si="47">H107-F107</f>
        <v>18</v>
      </c>
      <c r="L107" s="212">
        <f t="shared" ref="L107:L159" si="48">K107/F107</f>
        <v>0.21951219512195122</v>
      </c>
      <c r="M107" s="207" t="s">
        <v>594</v>
      </c>
      <c r="N107" s="213">
        <v>42657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38" ht="12.75" customHeight="1">
      <c r="A108" s="204">
        <v>2</v>
      </c>
      <c r="B108" s="205">
        <v>41794</v>
      </c>
      <c r="C108" s="205"/>
      <c r="D108" s="206" t="s">
        <v>629</v>
      </c>
      <c r="E108" s="207" t="s">
        <v>596</v>
      </c>
      <c r="F108" s="208">
        <v>257</v>
      </c>
      <c r="G108" s="207" t="s">
        <v>627</v>
      </c>
      <c r="H108" s="207">
        <v>300</v>
      </c>
      <c r="I108" s="209">
        <v>300</v>
      </c>
      <c r="J108" s="210" t="s">
        <v>628</v>
      </c>
      <c r="K108" s="211">
        <f t="shared" si="47"/>
        <v>43</v>
      </c>
      <c r="L108" s="212">
        <f t="shared" si="48"/>
        <v>0.16731517509727625</v>
      </c>
      <c r="M108" s="207" t="s">
        <v>594</v>
      </c>
      <c r="N108" s="213">
        <v>41822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38" ht="12.75" customHeight="1">
      <c r="A109" s="204">
        <v>3</v>
      </c>
      <c r="B109" s="205">
        <v>41828</v>
      </c>
      <c r="C109" s="205"/>
      <c r="D109" s="206" t="s">
        <v>630</v>
      </c>
      <c r="E109" s="207" t="s">
        <v>596</v>
      </c>
      <c r="F109" s="208">
        <v>393</v>
      </c>
      <c r="G109" s="207" t="s">
        <v>627</v>
      </c>
      <c r="H109" s="207">
        <v>468</v>
      </c>
      <c r="I109" s="209">
        <v>468</v>
      </c>
      <c r="J109" s="210" t="s">
        <v>628</v>
      </c>
      <c r="K109" s="211">
        <f t="shared" si="47"/>
        <v>75</v>
      </c>
      <c r="L109" s="212">
        <f t="shared" si="48"/>
        <v>0.19083969465648856</v>
      </c>
      <c r="M109" s="207" t="s">
        <v>594</v>
      </c>
      <c r="N109" s="213">
        <v>41863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38" ht="12.75" customHeight="1">
      <c r="A110" s="204">
        <v>4</v>
      </c>
      <c r="B110" s="205">
        <v>41857</v>
      </c>
      <c r="C110" s="205"/>
      <c r="D110" s="206" t="s">
        <v>631</v>
      </c>
      <c r="E110" s="207" t="s">
        <v>596</v>
      </c>
      <c r="F110" s="208">
        <v>205</v>
      </c>
      <c r="G110" s="207" t="s">
        <v>627</v>
      </c>
      <c r="H110" s="207">
        <v>275</v>
      </c>
      <c r="I110" s="209">
        <v>250</v>
      </c>
      <c r="J110" s="210" t="s">
        <v>628</v>
      </c>
      <c r="K110" s="211">
        <f t="shared" si="47"/>
        <v>70</v>
      </c>
      <c r="L110" s="212">
        <f t="shared" si="48"/>
        <v>0.34146341463414637</v>
      </c>
      <c r="M110" s="207" t="s">
        <v>594</v>
      </c>
      <c r="N110" s="213">
        <v>41962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38" ht="12.75" customHeight="1">
      <c r="A111" s="204">
        <v>5</v>
      </c>
      <c r="B111" s="205">
        <v>41886</v>
      </c>
      <c r="C111" s="205"/>
      <c r="D111" s="206" t="s">
        <v>632</v>
      </c>
      <c r="E111" s="207" t="s">
        <v>596</v>
      </c>
      <c r="F111" s="208">
        <v>162</v>
      </c>
      <c r="G111" s="207" t="s">
        <v>627</v>
      </c>
      <c r="H111" s="207">
        <v>190</v>
      </c>
      <c r="I111" s="209">
        <v>190</v>
      </c>
      <c r="J111" s="210" t="s">
        <v>628</v>
      </c>
      <c r="K111" s="211">
        <f t="shared" si="47"/>
        <v>28</v>
      </c>
      <c r="L111" s="212">
        <f t="shared" si="48"/>
        <v>0.1728395061728395</v>
      </c>
      <c r="M111" s="207" t="s">
        <v>594</v>
      </c>
      <c r="N111" s="213">
        <v>42006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38" ht="12.75" customHeight="1">
      <c r="A112" s="204">
        <v>6</v>
      </c>
      <c r="B112" s="205">
        <v>41886</v>
      </c>
      <c r="C112" s="205"/>
      <c r="D112" s="206" t="s">
        <v>633</v>
      </c>
      <c r="E112" s="207" t="s">
        <v>596</v>
      </c>
      <c r="F112" s="208">
        <v>75</v>
      </c>
      <c r="G112" s="207" t="s">
        <v>627</v>
      </c>
      <c r="H112" s="207">
        <v>91.5</v>
      </c>
      <c r="I112" s="209" t="s">
        <v>634</v>
      </c>
      <c r="J112" s="210" t="s">
        <v>635</v>
      </c>
      <c r="K112" s="211">
        <f t="shared" si="47"/>
        <v>16.5</v>
      </c>
      <c r="L112" s="212">
        <f t="shared" si="48"/>
        <v>0.22</v>
      </c>
      <c r="M112" s="207" t="s">
        <v>594</v>
      </c>
      <c r="N112" s="213">
        <v>41954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204">
        <v>7</v>
      </c>
      <c r="B113" s="205">
        <v>41913</v>
      </c>
      <c r="C113" s="205"/>
      <c r="D113" s="206" t="s">
        <v>636</v>
      </c>
      <c r="E113" s="207" t="s">
        <v>596</v>
      </c>
      <c r="F113" s="208">
        <v>850</v>
      </c>
      <c r="G113" s="207" t="s">
        <v>627</v>
      </c>
      <c r="H113" s="207">
        <v>982.5</v>
      </c>
      <c r="I113" s="209">
        <v>1050</v>
      </c>
      <c r="J113" s="210" t="s">
        <v>637</v>
      </c>
      <c r="K113" s="211">
        <f t="shared" si="47"/>
        <v>132.5</v>
      </c>
      <c r="L113" s="212">
        <f t="shared" si="48"/>
        <v>0.15588235294117647</v>
      </c>
      <c r="M113" s="207" t="s">
        <v>594</v>
      </c>
      <c r="N113" s="213">
        <v>42039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204">
        <v>8</v>
      </c>
      <c r="B114" s="205">
        <v>41913</v>
      </c>
      <c r="C114" s="205"/>
      <c r="D114" s="206" t="s">
        <v>638</v>
      </c>
      <c r="E114" s="207" t="s">
        <v>596</v>
      </c>
      <c r="F114" s="208">
        <v>475</v>
      </c>
      <c r="G114" s="207" t="s">
        <v>627</v>
      </c>
      <c r="H114" s="207">
        <v>515</v>
      </c>
      <c r="I114" s="209">
        <v>600</v>
      </c>
      <c r="J114" s="210" t="s">
        <v>639</v>
      </c>
      <c r="K114" s="211">
        <f t="shared" si="47"/>
        <v>40</v>
      </c>
      <c r="L114" s="212">
        <f t="shared" si="48"/>
        <v>8.4210526315789472E-2</v>
      </c>
      <c r="M114" s="207" t="s">
        <v>594</v>
      </c>
      <c r="N114" s="213">
        <v>41939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204">
        <v>9</v>
      </c>
      <c r="B115" s="205">
        <v>41913</v>
      </c>
      <c r="C115" s="205"/>
      <c r="D115" s="206" t="s">
        <v>640</v>
      </c>
      <c r="E115" s="207" t="s">
        <v>596</v>
      </c>
      <c r="F115" s="208">
        <v>86</v>
      </c>
      <c r="G115" s="207" t="s">
        <v>627</v>
      </c>
      <c r="H115" s="207">
        <v>99</v>
      </c>
      <c r="I115" s="209">
        <v>140</v>
      </c>
      <c r="J115" s="210" t="s">
        <v>641</v>
      </c>
      <c r="K115" s="211">
        <f t="shared" si="47"/>
        <v>13</v>
      </c>
      <c r="L115" s="212">
        <f t="shared" si="48"/>
        <v>0.15116279069767441</v>
      </c>
      <c r="M115" s="207" t="s">
        <v>594</v>
      </c>
      <c r="N115" s="213">
        <v>41939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204">
        <v>10</v>
      </c>
      <c r="B116" s="205">
        <v>41926</v>
      </c>
      <c r="C116" s="205"/>
      <c r="D116" s="206" t="s">
        <v>642</v>
      </c>
      <c r="E116" s="207" t="s">
        <v>596</v>
      </c>
      <c r="F116" s="208">
        <v>496.6</v>
      </c>
      <c r="G116" s="207" t="s">
        <v>627</v>
      </c>
      <c r="H116" s="207">
        <v>621</v>
      </c>
      <c r="I116" s="209">
        <v>580</v>
      </c>
      <c r="J116" s="210" t="s">
        <v>628</v>
      </c>
      <c r="K116" s="211">
        <f t="shared" si="47"/>
        <v>124.39999999999998</v>
      </c>
      <c r="L116" s="212">
        <f t="shared" si="48"/>
        <v>0.25050342327829234</v>
      </c>
      <c r="M116" s="207" t="s">
        <v>594</v>
      </c>
      <c r="N116" s="213">
        <v>42605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204">
        <v>11</v>
      </c>
      <c r="B117" s="205">
        <v>41926</v>
      </c>
      <c r="C117" s="205"/>
      <c r="D117" s="206" t="s">
        <v>643</v>
      </c>
      <c r="E117" s="207" t="s">
        <v>596</v>
      </c>
      <c r="F117" s="208">
        <v>2481.9</v>
      </c>
      <c r="G117" s="207" t="s">
        <v>627</v>
      </c>
      <c r="H117" s="207">
        <v>2840</v>
      </c>
      <c r="I117" s="209">
        <v>2870</v>
      </c>
      <c r="J117" s="210" t="s">
        <v>644</v>
      </c>
      <c r="K117" s="211">
        <f t="shared" si="47"/>
        <v>358.09999999999991</v>
      </c>
      <c r="L117" s="212">
        <f t="shared" si="48"/>
        <v>0.14428462065353154</v>
      </c>
      <c r="M117" s="207" t="s">
        <v>594</v>
      </c>
      <c r="N117" s="213">
        <v>42017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204">
        <v>12</v>
      </c>
      <c r="B118" s="205">
        <v>41928</v>
      </c>
      <c r="C118" s="205"/>
      <c r="D118" s="206" t="s">
        <v>645</v>
      </c>
      <c r="E118" s="207" t="s">
        <v>596</v>
      </c>
      <c r="F118" s="208">
        <v>84.5</v>
      </c>
      <c r="G118" s="207" t="s">
        <v>627</v>
      </c>
      <c r="H118" s="207">
        <v>93</v>
      </c>
      <c r="I118" s="209">
        <v>110</v>
      </c>
      <c r="J118" s="210" t="s">
        <v>646</v>
      </c>
      <c r="K118" s="211">
        <f t="shared" si="47"/>
        <v>8.5</v>
      </c>
      <c r="L118" s="212">
        <f t="shared" si="48"/>
        <v>0.10059171597633136</v>
      </c>
      <c r="M118" s="207" t="s">
        <v>594</v>
      </c>
      <c r="N118" s="213">
        <v>41939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204">
        <v>13</v>
      </c>
      <c r="B119" s="205">
        <v>41928</v>
      </c>
      <c r="C119" s="205"/>
      <c r="D119" s="206" t="s">
        <v>647</v>
      </c>
      <c r="E119" s="207" t="s">
        <v>596</v>
      </c>
      <c r="F119" s="208">
        <v>401</v>
      </c>
      <c r="G119" s="207" t="s">
        <v>627</v>
      </c>
      <c r="H119" s="207">
        <v>428</v>
      </c>
      <c r="I119" s="209">
        <v>450</v>
      </c>
      <c r="J119" s="210" t="s">
        <v>648</v>
      </c>
      <c r="K119" s="211">
        <f t="shared" si="47"/>
        <v>27</v>
      </c>
      <c r="L119" s="212">
        <f t="shared" si="48"/>
        <v>6.7331670822942641E-2</v>
      </c>
      <c r="M119" s="207" t="s">
        <v>594</v>
      </c>
      <c r="N119" s="213">
        <v>42020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204">
        <v>14</v>
      </c>
      <c r="B120" s="205">
        <v>41928</v>
      </c>
      <c r="C120" s="205"/>
      <c r="D120" s="206" t="s">
        <v>649</v>
      </c>
      <c r="E120" s="207" t="s">
        <v>596</v>
      </c>
      <c r="F120" s="208">
        <v>101</v>
      </c>
      <c r="G120" s="207" t="s">
        <v>627</v>
      </c>
      <c r="H120" s="207">
        <v>112</v>
      </c>
      <c r="I120" s="209">
        <v>120</v>
      </c>
      <c r="J120" s="210" t="s">
        <v>650</v>
      </c>
      <c r="K120" s="211">
        <f t="shared" si="47"/>
        <v>11</v>
      </c>
      <c r="L120" s="212">
        <f t="shared" si="48"/>
        <v>0.10891089108910891</v>
      </c>
      <c r="M120" s="207" t="s">
        <v>594</v>
      </c>
      <c r="N120" s="213">
        <v>41939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204">
        <v>15</v>
      </c>
      <c r="B121" s="205">
        <v>41954</v>
      </c>
      <c r="C121" s="205"/>
      <c r="D121" s="206" t="s">
        <v>651</v>
      </c>
      <c r="E121" s="207" t="s">
        <v>596</v>
      </c>
      <c r="F121" s="208">
        <v>59</v>
      </c>
      <c r="G121" s="207" t="s">
        <v>627</v>
      </c>
      <c r="H121" s="207">
        <v>76</v>
      </c>
      <c r="I121" s="209">
        <v>76</v>
      </c>
      <c r="J121" s="210" t="s">
        <v>628</v>
      </c>
      <c r="K121" s="211">
        <f t="shared" si="47"/>
        <v>17</v>
      </c>
      <c r="L121" s="212">
        <f t="shared" si="48"/>
        <v>0.28813559322033899</v>
      </c>
      <c r="M121" s="207" t="s">
        <v>594</v>
      </c>
      <c r="N121" s="213">
        <v>43032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204">
        <v>16</v>
      </c>
      <c r="B122" s="205">
        <v>41954</v>
      </c>
      <c r="C122" s="205"/>
      <c r="D122" s="206" t="s">
        <v>640</v>
      </c>
      <c r="E122" s="207" t="s">
        <v>596</v>
      </c>
      <c r="F122" s="208">
        <v>99</v>
      </c>
      <c r="G122" s="207" t="s">
        <v>627</v>
      </c>
      <c r="H122" s="207">
        <v>120</v>
      </c>
      <c r="I122" s="209">
        <v>120</v>
      </c>
      <c r="J122" s="210" t="s">
        <v>608</v>
      </c>
      <c r="K122" s="211">
        <f t="shared" si="47"/>
        <v>21</v>
      </c>
      <c r="L122" s="212">
        <f t="shared" si="48"/>
        <v>0.21212121212121213</v>
      </c>
      <c r="M122" s="207" t="s">
        <v>594</v>
      </c>
      <c r="N122" s="213">
        <v>41960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204">
        <v>17</v>
      </c>
      <c r="B123" s="205">
        <v>41956</v>
      </c>
      <c r="C123" s="205"/>
      <c r="D123" s="206" t="s">
        <v>652</v>
      </c>
      <c r="E123" s="207" t="s">
        <v>596</v>
      </c>
      <c r="F123" s="208">
        <v>22</v>
      </c>
      <c r="G123" s="207" t="s">
        <v>627</v>
      </c>
      <c r="H123" s="207">
        <v>33.549999999999997</v>
      </c>
      <c r="I123" s="209">
        <v>32</v>
      </c>
      <c r="J123" s="210" t="s">
        <v>653</v>
      </c>
      <c r="K123" s="211">
        <f t="shared" si="47"/>
        <v>11.549999999999997</v>
      </c>
      <c r="L123" s="212">
        <f t="shared" si="48"/>
        <v>0.52499999999999991</v>
      </c>
      <c r="M123" s="207" t="s">
        <v>594</v>
      </c>
      <c r="N123" s="213">
        <v>42188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204">
        <v>18</v>
      </c>
      <c r="B124" s="205">
        <v>41976</v>
      </c>
      <c r="C124" s="205"/>
      <c r="D124" s="206" t="s">
        <v>654</v>
      </c>
      <c r="E124" s="207" t="s">
        <v>596</v>
      </c>
      <c r="F124" s="208">
        <v>440</v>
      </c>
      <c r="G124" s="207" t="s">
        <v>627</v>
      </c>
      <c r="H124" s="207">
        <v>520</v>
      </c>
      <c r="I124" s="209">
        <v>520</v>
      </c>
      <c r="J124" s="210" t="s">
        <v>655</v>
      </c>
      <c r="K124" s="211">
        <f t="shared" si="47"/>
        <v>80</v>
      </c>
      <c r="L124" s="212">
        <f t="shared" si="48"/>
        <v>0.18181818181818182</v>
      </c>
      <c r="M124" s="207" t="s">
        <v>594</v>
      </c>
      <c r="N124" s="213">
        <v>42208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204">
        <v>19</v>
      </c>
      <c r="B125" s="205">
        <v>41976</v>
      </c>
      <c r="C125" s="205"/>
      <c r="D125" s="206" t="s">
        <v>656</v>
      </c>
      <c r="E125" s="207" t="s">
        <v>596</v>
      </c>
      <c r="F125" s="208">
        <v>360</v>
      </c>
      <c r="G125" s="207" t="s">
        <v>627</v>
      </c>
      <c r="H125" s="207">
        <v>427</v>
      </c>
      <c r="I125" s="209">
        <v>425</v>
      </c>
      <c r="J125" s="210" t="s">
        <v>657</v>
      </c>
      <c r="K125" s="211">
        <f t="shared" si="47"/>
        <v>67</v>
      </c>
      <c r="L125" s="212">
        <f t="shared" si="48"/>
        <v>0.18611111111111112</v>
      </c>
      <c r="M125" s="207" t="s">
        <v>594</v>
      </c>
      <c r="N125" s="213">
        <v>42058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204">
        <v>20</v>
      </c>
      <c r="B126" s="205">
        <v>42012</v>
      </c>
      <c r="C126" s="205"/>
      <c r="D126" s="206" t="s">
        <v>658</v>
      </c>
      <c r="E126" s="207" t="s">
        <v>596</v>
      </c>
      <c r="F126" s="208">
        <v>360</v>
      </c>
      <c r="G126" s="207" t="s">
        <v>627</v>
      </c>
      <c r="H126" s="207">
        <v>455</v>
      </c>
      <c r="I126" s="209">
        <v>420</v>
      </c>
      <c r="J126" s="210" t="s">
        <v>659</v>
      </c>
      <c r="K126" s="211">
        <f t="shared" si="47"/>
        <v>95</v>
      </c>
      <c r="L126" s="212">
        <f t="shared" si="48"/>
        <v>0.2638888888888889</v>
      </c>
      <c r="M126" s="207" t="s">
        <v>594</v>
      </c>
      <c r="N126" s="213">
        <v>42024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204">
        <v>21</v>
      </c>
      <c r="B127" s="205">
        <v>42012</v>
      </c>
      <c r="C127" s="205"/>
      <c r="D127" s="206" t="s">
        <v>660</v>
      </c>
      <c r="E127" s="207" t="s">
        <v>596</v>
      </c>
      <c r="F127" s="208">
        <v>130</v>
      </c>
      <c r="G127" s="207"/>
      <c r="H127" s="207">
        <v>175.5</v>
      </c>
      <c r="I127" s="209">
        <v>165</v>
      </c>
      <c r="J127" s="210" t="s">
        <v>661</v>
      </c>
      <c r="K127" s="211">
        <f t="shared" si="47"/>
        <v>45.5</v>
      </c>
      <c r="L127" s="212">
        <f t="shared" si="48"/>
        <v>0.35</v>
      </c>
      <c r="M127" s="207" t="s">
        <v>594</v>
      </c>
      <c r="N127" s="213">
        <v>43088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204">
        <v>22</v>
      </c>
      <c r="B128" s="205">
        <v>42040</v>
      </c>
      <c r="C128" s="205"/>
      <c r="D128" s="206" t="s">
        <v>385</v>
      </c>
      <c r="E128" s="207" t="s">
        <v>626</v>
      </c>
      <c r="F128" s="208">
        <v>98</v>
      </c>
      <c r="G128" s="207"/>
      <c r="H128" s="207">
        <v>120</v>
      </c>
      <c r="I128" s="209">
        <v>120</v>
      </c>
      <c r="J128" s="210" t="s">
        <v>628</v>
      </c>
      <c r="K128" s="211">
        <f t="shared" si="47"/>
        <v>22</v>
      </c>
      <c r="L128" s="212">
        <f t="shared" si="48"/>
        <v>0.22448979591836735</v>
      </c>
      <c r="M128" s="207" t="s">
        <v>594</v>
      </c>
      <c r="N128" s="213">
        <v>42753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204">
        <v>23</v>
      </c>
      <c r="B129" s="205">
        <v>42040</v>
      </c>
      <c r="C129" s="205"/>
      <c r="D129" s="206" t="s">
        <v>662</v>
      </c>
      <c r="E129" s="207" t="s">
        <v>626</v>
      </c>
      <c r="F129" s="208">
        <v>196</v>
      </c>
      <c r="G129" s="207"/>
      <c r="H129" s="207">
        <v>262</v>
      </c>
      <c r="I129" s="209">
        <v>255</v>
      </c>
      <c r="J129" s="210" t="s">
        <v>628</v>
      </c>
      <c r="K129" s="211">
        <f t="shared" si="47"/>
        <v>66</v>
      </c>
      <c r="L129" s="212">
        <f t="shared" si="48"/>
        <v>0.33673469387755101</v>
      </c>
      <c r="M129" s="207" t="s">
        <v>594</v>
      </c>
      <c r="N129" s="213">
        <v>42599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214">
        <v>24</v>
      </c>
      <c r="B130" s="215">
        <v>42067</v>
      </c>
      <c r="C130" s="215"/>
      <c r="D130" s="216" t="s">
        <v>384</v>
      </c>
      <c r="E130" s="217" t="s">
        <v>626</v>
      </c>
      <c r="F130" s="218">
        <v>235</v>
      </c>
      <c r="G130" s="218"/>
      <c r="H130" s="219">
        <v>77</v>
      </c>
      <c r="I130" s="219" t="s">
        <v>663</v>
      </c>
      <c r="J130" s="220" t="s">
        <v>664</v>
      </c>
      <c r="K130" s="221">
        <f t="shared" si="47"/>
        <v>-158</v>
      </c>
      <c r="L130" s="222">
        <f t="shared" si="48"/>
        <v>-0.67234042553191486</v>
      </c>
      <c r="M130" s="218" t="s">
        <v>607</v>
      </c>
      <c r="N130" s="215">
        <v>43522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204">
        <v>25</v>
      </c>
      <c r="B131" s="205">
        <v>42067</v>
      </c>
      <c r="C131" s="205"/>
      <c r="D131" s="206" t="s">
        <v>665</v>
      </c>
      <c r="E131" s="207" t="s">
        <v>626</v>
      </c>
      <c r="F131" s="208">
        <v>185</v>
      </c>
      <c r="G131" s="207"/>
      <c r="H131" s="207">
        <v>224</v>
      </c>
      <c r="I131" s="209" t="s">
        <v>666</v>
      </c>
      <c r="J131" s="210" t="s">
        <v>628</v>
      </c>
      <c r="K131" s="211">
        <f t="shared" si="47"/>
        <v>39</v>
      </c>
      <c r="L131" s="212">
        <f t="shared" si="48"/>
        <v>0.21081081081081082</v>
      </c>
      <c r="M131" s="207" t="s">
        <v>594</v>
      </c>
      <c r="N131" s="213">
        <v>42647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214">
        <v>26</v>
      </c>
      <c r="B132" s="215">
        <v>42090</v>
      </c>
      <c r="C132" s="215"/>
      <c r="D132" s="223" t="s">
        <v>667</v>
      </c>
      <c r="E132" s="218" t="s">
        <v>626</v>
      </c>
      <c r="F132" s="218">
        <v>49.5</v>
      </c>
      <c r="G132" s="219"/>
      <c r="H132" s="219">
        <v>15.85</v>
      </c>
      <c r="I132" s="219">
        <v>67</v>
      </c>
      <c r="J132" s="220" t="s">
        <v>668</v>
      </c>
      <c r="K132" s="219">
        <f t="shared" si="47"/>
        <v>-33.65</v>
      </c>
      <c r="L132" s="224">
        <f t="shared" si="48"/>
        <v>-0.67979797979797973</v>
      </c>
      <c r="M132" s="218" t="s">
        <v>607</v>
      </c>
      <c r="N132" s="225">
        <v>43627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204">
        <v>27</v>
      </c>
      <c r="B133" s="205">
        <v>42093</v>
      </c>
      <c r="C133" s="205"/>
      <c r="D133" s="206" t="s">
        <v>669</v>
      </c>
      <c r="E133" s="207" t="s">
        <v>626</v>
      </c>
      <c r="F133" s="208">
        <v>183.5</v>
      </c>
      <c r="G133" s="207"/>
      <c r="H133" s="207">
        <v>219</v>
      </c>
      <c r="I133" s="209">
        <v>218</v>
      </c>
      <c r="J133" s="210" t="s">
        <v>670</v>
      </c>
      <c r="K133" s="211">
        <f t="shared" si="47"/>
        <v>35.5</v>
      </c>
      <c r="L133" s="212">
        <f t="shared" si="48"/>
        <v>0.19346049046321526</v>
      </c>
      <c r="M133" s="207" t="s">
        <v>594</v>
      </c>
      <c r="N133" s="213">
        <v>42103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204">
        <v>28</v>
      </c>
      <c r="B134" s="205">
        <v>42114</v>
      </c>
      <c r="C134" s="205"/>
      <c r="D134" s="206" t="s">
        <v>671</v>
      </c>
      <c r="E134" s="207" t="s">
        <v>626</v>
      </c>
      <c r="F134" s="208">
        <f>(227+237)/2</f>
        <v>232</v>
      </c>
      <c r="G134" s="207"/>
      <c r="H134" s="207">
        <v>298</v>
      </c>
      <c r="I134" s="209">
        <v>298</v>
      </c>
      <c r="J134" s="210" t="s">
        <v>628</v>
      </c>
      <c r="K134" s="211">
        <f t="shared" si="47"/>
        <v>66</v>
      </c>
      <c r="L134" s="212">
        <f t="shared" si="48"/>
        <v>0.28448275862068967</v>
      </c>
      <c r="M134" s="207" t="s">
        <v>594</v>
      </c>
      <c r="N134" s="213">
        <v>42823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204">
        <v>29</v>
      </c>
      <c r="B135" s="205">
        <v>42128</v>
      </c>
      <c r="C135" s="205"/>
      <c r="D135" s="206" t="s">
        <v>672</v>
      </c>
      <c r="E135" s="207" t="s">
        <v>596</v>
      </c>
      <c r="F135" s="208">
        <v>385</v>
      </c>
      <c r="G135" s="207"/>
      <c r="H135" s="207">
        <f>212.5+331</f>
        <v>543.5</v>
      </c>
      <c r="I135" s="209">
        <v>510</v>
      </c>
      <c r="J135" s="210" t="s">
        <v>673</v>
      </c>
      <c r="K135" s="211">
        <f t="shared" si="47"/>
        <v>158.5</v>
      </c>
      <c r="L135" s="212">
        <f t="shared" si="48"/>
        <v>0.41168831168831171</v>
      </c>
      <c r="M135" s="207" t="s">
        <v>594</v>
      </c>
      <c r="N135" s="213">
        <v>42235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204">
        <v>30</v>
      </c>
      <c r="B136" s="205">
        <v>42128</v>
      </c>
      <c r="C136" s="205"/>
      <c r="D136" s="206" t="s">
        <v>674</v>
      </c>
      <c r="E136" s="207" t="s">
        <v>596</v>
      </c>
      <c r="F136" s="208">
        <v>115.5</v>
      </c>
      <c r="G136" s="207"/>
      <c r="H136" s="207">
        <v>146</v>
      </c>
      <c r="I136" s="209">
        <v>142</v>
      </c>
      <c r="J136" s="210" t="s">
        <v>675</v>
      </c>
      <c r="K136" s="211">
        <f t="shared" si="47"/>
        <v>30.5</v>
      </c>
      <c r="L136" s="212">
        <f t="shared" si="48"/>
        <v>0.26406926406926406</v>
      </c>
      <c r="M136" s="207" t="s">
        <v>594</v>
      </c>
      <c r="N136" s="213">
        <v>42202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204">
        <v>31</v>
      </c>
      <c r="B137" s="205">
        <v>42151</v>
      </c>
      <c r="C137" s="205"/>
      <c r="D137" s="206" t="s">
        <v>676</v>
      </c>
      <c r="E137" s="207" t="s">
        <v>596</v>
      </c>
      <c r="F137" s="208">
        <v>237.5</v>
      </c>
      <c r="G137" s="207"/>
      <c r="H137" s="207">
        <v>279.5</v>
      </c>
      <c r="I137" s="209">
        <v>278</v>
      </c>
      <c r="J137" s="210" t="s">
        <v>628</v>
      </c>
      <c r="K137" s="211">
        <f t="shared" si="47"/>
        <v>42</v>
      </c>
      <c r="L137" s="212">
        <f t="shared" si="48"/>
        <v>0.17684210526315788</v>
      </c>
      <c r="M137" s="207" t="s">
        <v>594</v>
      </c>
      <c r="N137" s="213">
        <v>42222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204">
        <v>32</v>
      </c>
      <c r="B138" s="205">
        <v>42174</v>
      </c>
      <c r="C138" s="205"/>
      <c r="D138" s="206" t="s">
        <v>647</v>
      </c>
      <c r="E138" s="207" t="s">
        <v>626</v>
      </c>
      <c r="F138" s="208">
        <v>340</v>
      </c>
      <c r="G138" s="207"/>
      <c r="H138" s="207">
        <v>448</v>
      </c>
      <c r="I138" s="209">
        <v>448</v>
      </c>
      <c r="J138" s="210" t="s">
        <v>628</v>
      </c>
      <c r="K138" s="211">
        <f t="shared" si="47"/>
        <v>108</v>
      </c>
      <c r="L138" s="212">
        <f t="shared" si="48"/>
        <v>0.31764705882352939</v>
      </c>
      <c r="M138" s="207" t="s">
        <v>594</v>
      </c>
      <c r="N138" s="213">
        <v>43018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204">
        <v>33</v>
      </c>
      <c r="B139" s="205">
        <v>42191</v>
      </c>
      <c r="C139" s="205"/>
      <c r="D139" s="206" t="s">
        <v>677</v>
      </c>
      <c r="E139" s="207" t="s">
        <v>626</v>
      </c>
      <c r="F139" s="208">
        <v>390</v>
      </c>
      <c r="G139" s="207"/>
      <c r="H139" s="207">
        <v>460</v>
      </c>
      <c r="I139" s="209">
        <v>460</v>
      </c>
      <c r="J139" s="210" t="s">
        <v>628</v>
      </c>
      <c r="K139" s="211">
        <f t="shared" si="47"/>
        <v>70</v>
      </c>
      <c r="L139" s="212">
        <f t="shared" si="48"/>
        <v>0.17948717948717949</v>
      </c>
      <c r="M139" s="207" t="s">
        <v>594</v>
      </c>
      <c r="N139" s="213">
        <v>42478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214">
        <v>34</v>
      </c>
      <c r="B140" s="215">
        <v>42195</v>
      </c>
      <c r="C140" s="215"/>
      <c r="D140" s="216" t="s">
        <v>678</v>
      </c>
      <c r="E140" s="217" t="s">
        <v>626</v>
      </c>
      <c r="F140" s="218">
        <v>122.5</v>
      </c>
      <c r="G140" s="218"/>
      <c r="H140" s="219">
        <v>61</v>
      </c>
      <c r="I140" s="219">
        <v>172</v>
      </c>
      <c r="J140" s="220" t="s">
        <v>679</v>
      </c>
      <c r="K140" s="221">
        <f t="shared" si="47"/>
        <v>-61.5</v>
      </c>
      <c r="L140" s="222">
        <f t="shared" si="48"/>
        <v>-0.50204081632653064</v>
      </c>
      <c r="M140" s="218" t="s">
        <v>607</v>
      </c>
      <c r="N140" s="215">
        <v>43333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204">
        <v>35</v>
      </c>
      <c r="B141" s="205">
        <v>42219</v>
      </c>
      <c r="C141" s="205"/>
      <c r="D141" s="206" t="s">
        <v>680</v>
      </c>
      <c r="E141" s="207" t="s">
        <v>626</v>
      </c>
      <c r="F141" s="208">
        <v>297.5</v>
      </c>
      <c r="G141" s="207"/>
      <c r="H141" s="207">
        <v>350</v>
      </c>
      <c r="I141" s="209">
        <v>360</v>
      </c>
      <c r="J141" s="210" t="s">
        <v>681</v>
      </c>
      <c r="K141" s="211">
        <f t="shared" si="47"/>
        <v>52.5</v>
      </c>
      <c r="L141" s="212">
        <f t="shared" si="48"/>
        <v>0.17647058823529413</v>
      </c>
      <c r="M141" s="207" t="s">
        <v>594</v>
      </c>
      <c r="N141" s="213">
        <v>42232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204">
        <v>36</v>
      </c>
      <c r="B142" s="205">
        <v>42219</v>
      </c>
      <c r="C142" s="205"/>
      <c r="D142" s="206" t="s">
        <v>682</v>
      </c>
      <c r="E142" s="207" t="s">
        <v>626</v>
      </c>
      <c r="F142" s="208">
        <v>115.5</v>
      </c>
      <c r="G142" s="207"/>
      <c r="H142" s="207">
        <v>149</v>
      </c>
      <c r="I142" s="209">
        <v>140</v>
      </c>
      <c r="J142" s="210" t="s">
        <v>683</v>
      </c>
      <c r="K142" s="211">
        <f t="shared" si="47"/>
        <v>33.5</v>
      </c>
      <c r="L142" s="212">
        <f t="shared" si="48"/>
        <v>0.29004329004329005</v>
      </c>
      <c r="M142" s="207" t="s">
        <v>594</v>
      </c>
      <c r="N142" s="213">
        <v>42740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204">
        <v>37</v>
      </c>
      <c r="B143" s="205">
        <v>42251</v>
      </c>
      <c r="C143" s="205"/>
      <c r="D143" s="206" t="s">
        <v>676</v>
      </c>
      <c r="E143" s="207" t="s">
        <v>626</v>
      </c>
      <c r="F143" s="208">
        <v>226</v>
      </c>
      <c r="G143" s="207"/>
      <c r="H143" s="207">
        <v>292</v>
      </c>
      <c r="I143" s="209">
        <v>292</v>
      </c>
      <c r="J143" s="210" t="s">
        <v>684</v>
      </c>
      <c r="K143" s="211">
        <f t="shared" si="47"/>
        <v>66</v>
      </c>
      <c r="L143" s="212">
        <f t="shared" si="48"/>
        <v>0.29203539823008851</v>
      </c>
      <c r="M143" s="207" t="s">
        <v>594</v>
      </c>
      <c r="N143" s="213">
        <v>42286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204">
        <v>38</v>
      </c>
      <c r="B144" s="205">
        <v>42254</v>
      </c>
      <c r="C144" s="205"/>
      <c r="D144" s="206" t="s">
        <v>671</v>
      </c>
      <c r="E144" s="207" t="s">
        <v>626</v>
      </c>
      <c r="F144" s="208">
        <v>232.5</v>
      </c>
      <c r="G144" s="207"/>
      <c r="H144" s="207">
        <v>312.5</v>
      </c>
      <c r="I144" s="209">
        <v>310</v>
      </c>
      <c r="J144" s="210" t="s">
        <v>628</v>
      </c>
      <c r="K144" s="211">
        <f t="shared" si="47"/>
        <v>80</v>
      </c>
      <c r="L144" s="212">
        <f t="shared" si="48"/>
        <v>0.34408602150537637</v>
      </c>
      <c r="M144" s="207" t="s">
        <v>594</v>
      </c>
      <c r="N144" s="213">
        <v>42823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204">
        <v>39</v>
      </c>
      <c r="B145" s="205">
        <v>42268</v>
      </c>
      <c r="C145" s="205"/>
      <c r="D145" s="206" t="s">
        <v>685</v>
      </c>
      <c r="E145" s="207" t="s">
        <v>626</v>
      </c>
      <c r="F145" s="208">
        <v>196.5</v>
      </c>
      <c r="G145" s="207"/>
      <c r="H145" s="207">
        <v>238</v>
      </c>
      <c r="I145" s="209">
        <v>238</v>
      </c>
      <c r="J145" s="210" t="s">
        <v>684</v>
      </c>
      <c r="K145" s="211">
        <f t="shared" si="47"/>
        <v>41.5</v>
      </c>
      <c r="L145" s="212">
        <f t="shared" si="48"/>
        <v>0.21119592875318066</v>
      </c>
      <c r="M145" s="207" t="s">
        <v>594</v>
      </c>
      <c r="N145" s="213">
        <v>42291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204">
        <v>40</v>
      </c>
      <c r="B146" s="205">
        <v>42271</v>
      </c>
      <c r="C146" s="205"/>
      <c r="D146" s="206" t="s">
        <v>625</v>
      </c>
      <c r="E146" s="207" t="s">
        <v>626</v>
      </c>
      <c r="F146" s="208">
        <v>65</v>
      </c>
      <c r="G146" s="207"/>
      <c r="H146" s="207">
        <v>82</v>
      </c>
      <c r="I146" s="209">
        <v>82</v>
      </c>
      <c r="J146" s="210" t="s">
        <v>684</v>
      </c>
      <c r="K146" s="211">
        <f t="shared" si="47"/>
        <v>17</v>
      </c>
      <c r="L146" s="212">
        <f t="shared" si="48"/>
        <v>0.26153846153846155</v>
      </c>
      <c r="M146" s="207" t="s">
        <v>594</v>
      </c>
      <c r="N146" s="213">
        <v>42578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204">
        <v>41</v>
      </c>
      <c r="B147" s="205">
        <v>42291</v>
      </c>
      <c r="C147" s="205"/>
      <c r="D147" s="206" t="s">
        <v>686</v>
      </c>
      <c r="E147" s="207" t="s">
        <v>626</v>
      </c>
      <c r="F147" s="208">
        <v>144</v>
      </c>
      <c r="G147" s="207"/>
      <c r="H147" s="207">
        <v>182.5</v>
      </c>
      <c r="I147" s="209">
        <v>181</v>
      </c>
      <c r="J147" s="210" t="s">
        <v>684</v>
      </c>
      <c r="K147" s="211">
        <f t="shared" si="47"/>
        <v>38.5</v>
      </c>
      <c r="L147" s="212">
        <f t="shared" si="48"/>
        <v>0.2673611111111111</v>
      </c>
      <c r="M147" s="207" t="s">
        <v>594</v>
      </c>
      <c r="N147" s="213">
        <v>42817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204">
        <v>42</v>
      </c>
      <c r="B148" s="205">
        <v>42291</v>
      </c>
      <c r="C148" s="205"/>
      <c r="D148" s="206" t="s">
        <v>687</v>
      </c>
      <c r="E148" s="207" t="s">
        <v>626</v>
      </c>
      <c r="F148" s="208">
        <v>264</v>
      </c>
      <c r="G148" s="207"/>
      <c r="H148" s="207">
        <v>311</v>
      </c>
      <c r="I148" s="209">
        <v>311</v>
      </c>
      <c r="J148" s="210" t="s">
        <v>684</v>
      </c>
      <c r="K148" s="211">
        <f t="shared" si="47"/>
        <v>47</v>
      </c>
      <c r="L148" s="212">
        <f t="shared" si="48"/>
        <v>0.17803030303030304</v>
      </c>
      <c r="M148" s="207" t="s">
        <v>594</v>
      </c>
      <c r="N148" s="213">
        <v>42604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204">
        <v>43</v>
      </c>
      <c r="B149" s="205">
        <v>42318</v>
      </c>
      <c r="C149" s="205"/>
      <c r="D149" s="206" t="s">
        <v>688</v>
      </c>
      <c r="E149" s="207" t="s">
        <v>596</v>
      </c>
      <c r="F149" s="208">
        <v>549.5</v>
      </c>
      <c r="G149" s="207"/>
      <c r="H149" s="207">
        <v>630</v>
      </c>
      <c r="I149" s="209">
        <v>630</v>
      </c>
      <c r="J149" s="210" t="s">
        <v>684</v>
      </c>
      <c r="K149" s="211">
        <f t="shared" si="47"/>
        <v>80.5</v>
      </c>
      <c r="L149" s="212">
        <f t="shared" si="48"/>
        <v>0.1464968152866242</v>
      </c>
      <c r="M149" s="207" t="s">
        <v>594</v>
      </c>
      <c r="N149" s="213">
        <v>42419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204">
        <v>44</v>
      </c>
      <c r="B150" s="205">
        <v>42342</v>
      </c>
      <c r="C150" s="205"/>
      <c r="D150" s="206" t="s">
        <v>689</v>
      </c>
      <c r="E150" s="207" t="s">
        <v>626</v>
      </c>
      <c r="F150" s="208">
        <v>1027.5</v>
      </c>
      <c r="G150" s="207"/>
      <c r="H150" s="207">
        <v>1315</v>
      </c>
      <c r="I150" s="209">
        <v>1250</v>
      </c>
      <c r="J150" s="210" t="s">
        <v>684</v>
      </c>
      <c r="K150" s="211">
        <f t="shared" si="47"/>
        <v>287.5</v>
      </c>
      <c r="L150" s="212">
        <f t="shared" si="48"/>
        <v>0.27980535279805352</v>
      </c>
      <c r="M150" s="207" t="s">
        <v>594</v>
      </c>
      <c r="N150" s="213">
        <v>43244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204">
        <v>45</v>
      </c>
      <c r="B151" s="205">
        <v>42367</v>
      </c>
      <c r="C151" s="205"/>
      <c r="D151" s="206" t="s">
        <v>690</v>
      </c>
      <c r="E151" s="207" t="s">
        <v>626</v>
      </c>
      <c r="F151" s="208">
        <v>465</v>
      </c>
      <c r="G151" s="207"/>
      <c r="H151" s="207">
        <v>540</v>
      </c>
      <c r="I151" s="209">
        <v>540</v>
      </c>
      <c r="J151" s="210" t="s">
        <v>684</v>
      </c>
      <c r="K151" s="211">
        <f t="shared" si="47"/>
        <v>75</v>
      </c>
      <c r="L151" s="212">
        <f t="shared" si="48"/>
        <v>0.16129032258064516</v>
      </c>
      <c r="M151" s="207" t="s">
        <v>594</v>
      </c>
      <c r="N151" s="213">
        <v>42530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204">
        <v>46</v>
      </c>
      <c r="B152" s="205">
        <v>42380</v>
      </c>
      <c r="C152" s="205"/>
      <c r="D152" s="206" t="s">
        <v>385</v>
      </c>
      <c r="E152" s="207" t="s">
        <v>596</v>
      </c>
      <c r="F152" s="208">
        <v>81</v>
      </c>
      <c r="G152" s="207"/>
      <c r="H152" s="207">
        <v>110</v>
      </c>
      <c r="I152" s="209">
        <v>110</v>
      </c>
      <c r="J152" s="210" t="s">
        <v>684</v>
      </c>
      <c r="K152" s="211">
        <f t="shared" si="47"/>
        <v>29</v>
      </c>
      <c r="L152" s="212">
        <f t="shared" si="48"/>
        <v>0.35802469135802467</v>
      </c>
      <c r="M152" s="207" t="s">
        <v>594</v>
      </c>
      <c r="N152" s="213">
        <v>42745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204">
        <v>47</v>
      </c>
      <c r="B153" s="205">
        <v>42382</v>
      </c>
      <c r="C153" s="205"/>
      <c r="D153" s="206" t="s">
        <v>691</v>
      </c>
      <c r="E153" s="207" t="s">
        <v>596</v>
      </c>
      <c r="F153" s="208">
        <v>417.5</v>
      </c>
      <c r="G153" s="207"/>
      <c r="H153" s="207">
        <v>547</v>
      </c>
      <c r="I153" s="209">
        <v>535</v>
      </c>
      <c r="J153" s="210" t="s">
        <v>684</v>
      </c>
      <c r="K153" s="211">
        <f t="shared" si="47"/>
        <v>129.5</v>
      </c>
      <c r="L153" s="212">
        <f t="shared" si="48"/>
        <v>0.31017964071856285</v>
      </c>
      <c r="M153" s="207" t="s">
        <v>594</v>
      </c>
      <c r="N153" s="213">
        <v>42578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204">
        <v>48</v>
      </c>
      <c r="B154" s="205">
        <v>42408</v>
      </c>
      <c r="C154" s="205"/>
      <c r="D154" s="206" t="s">
        <v>692</v>
      </c>
      <c r="E154" s="207" t="s">
        <v>626</v>
      </c>
      <c r="F154" s="208">
        <v>650</v>
      </c>
      <c r="G154" s="207"/>
      <c r="H154" s="207">
        <v>800</v>
      </c>
      <c r="I154" s="209">
        <v>800</v>
      </c>
      <c r="J154" s="210" t="s">
        <v>684</v>
      </c>
      <c r="K154" s="211">
        <f t="shared" si="47"/>
        <v>150</v>
      </c>
      <c r="L154" s="212">
        <f t="shared" si="48"/>
        <v>0.23076923076923078</v>
      </c>
      <c r="M154" s="207" t="s">
        <v>594</v>
      </c>
      <c r="N154" s="213">
        <v>43154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204">
        <v>49</v>
      </c>
      <c r="B155" s="205">
        <v>42433</v>
      </c>
      <c r="C155" s="205"/>
      <c r="D155" s="206" t="s">
        <v>211</v>
      </c>
      <c r="E155" s="207" t="s">
        <v>626</v>
      </c>
      <c r="F155" s="208">
        <v>437.5</v>
      </c>
      <c r="G155" s="207"/>
      <c r="H155" s="207">
        <v>504.5</v>
      </c>
      <c r="I155" s="209">
        <v>522</v>
      </c>
      <c r="J155" s="210" t="s">
        <v>693</v>
      </c>
      <c r="K155" s="211">
        <f t="shared" si="47"/>
        <v>67</v>
      </c>
      <c r="L155" s="212">
        <f t="shared" si="48"/>
        <v>0.15314285714285714</v>
      </c>
      <c r="M155" s="207" t="s">
        <v>594</v>
      </c>
      <c r="N155" s="213">
        <v>42480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204">
        <v>50</v>
      </c>
      <c r="B156" s="205">
        <v>42438</v>
      </c>
      <c r="C156" s="205"/>
      <c r="D156" s="206" t="s">
        <v>694</v>
      </c>
      <c r="E156" s="207" t="s">
        <v>626</v>
      </c>
      <c r="F156" s="208">
        <v>189.5</v>
      </c>
      <c r="G156" s="207"/>
      <c r="H156" s="207">
        <v>218</v>
      </c>
      <c r="I156" s="209">
        <v>218</v>
      </c>
      <c r="J156" s="210" t="s">
        <v>684</v>
      </c>
      <c r="K156" s="211">
        <f t="shared" si="47"/>
        <v>28.5</v>
      </c>
      <c r="L156" s="212">
        <f t="shared" si="48"/>
        <v>0.15039577836411611</v>
      </c>
      <c r="M156" s="207" t="s">
        <v>594</v>
      </c>
      <c r="N156" s="213">
        <v>43034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214">
        <v>51</v>
      </c>
      <c r="B157" s="215">
        <v>42471</v>
      </c>
      <c r="C157" s="215"/>
      <c r="D157" s="223" t="s">
        <v>695</v>
      </c>
      <c r="E157" s="218" t="s">
        <v>626</v>
      </c>
      <c r="F157" s="218">
        <v>36.5</v>
      </c>
      <c r="G157" s="219"/>
      <c r="H157" s="219">
        <v>15.85</v>
      </c>
      <c r="I157" s="219">
        <v>60</v>
      </c>
      <c r="J157" s="220" t="s">
        <v>696</v>
      </c>
      <c r="K157" s="221">
        <f t="shared" si="47"/>
        <v>-20.65</v>
      </c>
      <c r="L157" s="222">
        <f t="shared" si="48"/>
        <v>-0.5657534246575342</v>
      </c>
      <c r="M157" s="218" t="s">
        <v>607</v>
      </c>
      <c r="N157" s="226">
        <v>43627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204">
        <v>52</v>
      </c>
      <c r="B158" s="205">
        <v>42472</v>
      </c>
      <c r="C158" s="205"/>
      <c r="D158" s="206" t="s">
        <v>697</v>
      </c>
      <c r="E158" s="207" t="s">
        <v>626</v>
      </c>
      <c r="F158" s="208">
        <v>93</v>
      </c>
      <c r="G158" s="207"/>
      <c r="H158" s="207">
        <v>149</v>
      </c>
      <c r="I158" s="209">
        <v>140</v>
      </c>
      <c r="J158" s="210" t="s">
        <v>698</v>
      </c>
      <c r="K158" s="211">
        <f t="shared" si="47"/>
        <v>56</v>
      </c>
      <c r="L158" s="212">
        <f t="shared" si="48"/>
        <v>0.60215053763440862</v>
      </c>
      <c r="M158" s="207" t="s">
        <v>594</v>
      </c>
      <c r="N158" s="213">
        <v>42740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204">
        <v>53</v>
      </c>
      <c r="B159" s="205">
        <v>42472</v>
      </c>
      <c r="C159" s="205"/>
      <c r="D159" s="206" t="s">
        <v>699</v>
      </c>
      <c r="E159" s="207" t="s">
        <v>626</v>
      </c>
      <c r="F159" s="208">
        <v>130</v>
      </c>
      <c r="G159" s="207"/>
      <c r="H159" s="207">
        <v>150</v>
      </c>
      <c r="I159" s="209" t="s">
        <v>700</v>
      </c>
      <c r="J159" s="210" t="s">
        <v>684</v>
      </c>
      <c r="K159" s="211">
        <f t="shared" si="47"/>
        <v>20</v>
      </c>
      <c r="L159" s="212">
        <f t="shared" si="48"/>
        <v>0.15384615384615385</v>
      </c>
      <c r="M159" s="207" t="s">
        <v>594</v>
      </c>
      <c r="N159" s="213">
        <v>42564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204">
        <v>54</v>
      </c>
      <c r="B160" s="205">
        <v>42473</v>
      </c>
      <c r="C160" s="205"/>
      <c r="D160" s="206" t="s">
        <v>701</v>
      </c>
      <c r="E160" s="207" t="s">
        <v>626</v>
      </c>
      <c r="F160" s="208">
        <v>196</v>
      </c>
      <c r="G160" s="207"/>
      <c r="H160" s="207">
        <v>299</v>
      </c>
      <c r="I160" s="209">
        <v>299</v>
      </c>
      <c r="J160" s="210" t="s">
        <v>684</v>
      </c>
      <c r="K160" s="211">
        <v>103</v>
      </c>
      <c r="L160" s="212">
        <v>0.52551020408163296</v>
      </c>
      <c r="M160" s="207" t="s">
        <v>594</v>
      </c>
      <c r="N160" s="213">
        <v>42620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204">
        <v>55</v>
      </c>
      <c r="B161" s="205">
        <v>42473</v>
      </c>
      <c r="C161" s="205"/>
      <c r="D161" s="206" t="s">
        <v>702</v>
      </c>
      <c r="E161" s="207" t="s">
        <v>626</v>
      </c>
      <c r="F161" s="208">
        <v>88</v>
      </c>
      <c r="G161" s="207"/>
      <c r="H161" s="207">
        <v>103</v>
      </c>
      <c r="I161" s="209">
        <v>103</v>
      </c>
      <c r="J161" s="210" t="s">
        <v>684</v>
      </c>
      <c r="K161" s="211">
        <v>15</v>
      </c>
      <c r="L161" s="212">
        <v>0.170454545454545</v>
      </c>
      <c r="M161" s="207" t="s">
        <v>594</v>
      </c>
      <c r="N161" s="213">
        <v>42530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204">
        <v>56</v>
      </c>
      <c r="B162" s="205">
        <v>42492</v>
      </c>
      <c r="C162" s="205"/>
      <c r="D162" s="206" t="s">
        <v>703</v>
      </c>
      <c r="E162" s="207" t="s">
        <v>626</v>
      </c>
      <c r="F162" s="208">
        <v>127.5</v>
      </c>
      <c r="G162" s="207"/>
      <c r="H162" s="207">
        <v>148</v>
      </c>
      <c r="I162" s="209" t="s">
        <v>704</v>
      </c>
      <c r="J162" s="210" t="s">
        <v>684</v>
      </c>
      <c r="K162" s="211">
        <f t="shared" ref="K162:K166" si="49">H162-F162</f>
        <v>20.5</v>
      </c>
      <c r="L162" s="212">
        <f t="shared" ref="L162:L166" si="50">K162/F162</f>
        <v>0.16078431372549021</v>
      </c>
      <c r="M162" s="207" t="s">
        <v>594</v>
      </c>
      <c r="N162" s="213">
        <v>42564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204">
        <v>57</v>
      </c>
      <c r="B163" s="205">
        <v>42493</v>
      </c>
      <c r="C163" s="205"/>
      <c r="D163" s="206" t="s">
        <v>705</v>
      </c>
      <c r="E163" s="207" t="s">
        <v>626</v>
      </c>
      <c r="F163" s="208">
        <v>675</v>
      </c>
      <c r="G163" s="207"/>
      <c r="H163" s="207">
        <v>815</v>
      </c>
      <c r="I163" s="209" t="s">
        <v>706</v>
      </c>
      <c r="J163" s="210" t="s">
        <v>684</v>
      </c>
      <c r="K163" s="211">
        <f t="shared" si="49"/>
        <v>140</v>
      </c>
      <c r="L163" s="212">
        <f t="shared" si="50"/>
        <v>0.2074074074074074</v>
      </c>
      <c r="M163" s="207" t="s">
        <v>594</v>
      </c>
      <c r="N163" s="213">
        <v>43154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214">
        <v>58</v>
      </c>
      <c r="B164" s="215">
        <v>42522</v>
      </c>
      <c r="C164" s="215"/>
      <c r="D164" s="216" t="s">
        <v>707</v>
      </c>
      <c r="E164" s="217" t="s">
        <v>626</v>
      </c>
      <c r="F164" s="218">
        <v>500</v>
      </c>
      <c r="G164" s="218"/>
      <c r="H164" s="219">
        <v>232.5</v>
      </c>
      <c r="I164" s="219" t="s">
        <v>708</v>
      </c>
      <c r="J164" s="220" t="s">
        <v>709</v>
      </c>
      <c r="K164" s="221">
        <f t="shared" si="49"/>
        <v>-267.5</v>
      </c>
      <c r="L164" s="222">
        <f t="shared" si="50"/>
        <v>-0.53500000000000003</v>
      </c>
      <c r="M164" s="218" t="s">
        <v>607</v>
      </c>
      <c r="N164" s="215">
        <v>43735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204">
        <v>59</v>
      </c>
      <c r="B165" s="205">
        <v>42527</v>
      </c>
      <c r="C165" s="205"/>
      <c r="D165" s="206" t="s">
        <v>544</v>
      </c>
      <c r="E165" s="207" t="s">
        <v>626</v>
      </c>
      <c r="F165" s="208">
        <v>110</v>
      </c>
      <c r="G165" s="207"/>
      <c r="H165" s="207">
        <v>126.5</v>
      </c>
      <c r="I165" s="209">
        <v>125</v>
      </c>
      <c r="J165" s="210" t="s">
        <v>635</v>
      </c>
      <c r="K165" s="211">
        <f t="shared" si="49"/>
        <v>16.5</v>
      </c>
      <c r="L165" s="212">
        <f t="shared" si="50"/>
        <v>0.15</v>
      </c>
      <c r="M165" s="207" t="s">
        <v>594</v>
      </c>
      <c r="N165" s="213">
        <v>42552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204">
        <v>60</v>
      </c>
      <c r="B166" s="205">
        <v>42538</v>
      </c>
      <c r="C166" s="205"/>
      <c r="D166" s="206" t="s">
        <v>710</v>
      </c>
      <c r="E166" s="207" t="s">
        <v>626</v>
      </c>
      <c r="F166" s="208">
        <v>44</v>
      </c>
      <c r="G166" s="207"/>
      <c r="H166" s="207">
        <v>69.5</v>
      </c>
      <c r="I166" s="209">
        <v>69.5</v>
      </c>
      <c r="J166" s="210" t="s">
        <v>711</v>
      </c>
      <c r="K166" s="211">
        <f t="shared" si="49"/>
        <v>25.5</v>
      </c>
      <c r="L166" s="212">
        <f t="shared" si="50"/>
        <v>0.57954545454545459</v>
      </c>
      <c r="M166" s="207" t="s">
        <v>594</v>
      </c>
      <c r="N166" s="213">
        <v>42977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204">
        <v>61</v>
      </c>
      <c r="B167" s="205">
        <v>42549</v>
      </c>
      <c r="C167" s="205"/>
      <c r="D167" s="206" t="s">
        <v>712</v>
      </c>
      <c r="E167" s="207" t="s">
        <v>626</v>
      </c>
      <c r="F167" s="208">
        <v>262.5</v>
      </c>
      <c r="G167" s="207"/>
      <c r="H167" s="207">
        <v>340</v>
      </c>
      <c r="I167" s="209">
        <v>333</v>
      </c>
      <c r="J167" s="210" t="s">
        <v>713</v>
      </c>
      <c r="K167" s="211">
        <v>77.5</v>
      </c>
      <c r="L167" s="212">
        <v>0.29523809523809502</v>
      </c>
      <c r="M167" s="207" t="s">
        <v>594</v>
      </c>
      <c r="N167" s="213">
        <v>43017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204">
        <v>62</v>
      </c>
      <c r="B168" s="205">
        <v>42549</v>
      </c>
      <c r="C168" s="205"/>
      <c r="D168" s="206" t="s">
        <v>714</v>
      </c>
      <c r="E168" s="207" t="s">
        <v>626</v>
      </c>
      <c r="F168" s="208">
        <v>840</v>
      </c>
      <c r="G168" s="207"/>
      <c r="H168" s="207">
        <v>1230</v>
      </c>
      <c r="I168" s="209">
        <v>1230</v>
      </c>
      <c r="J168" s="210" t="s">
        <v>684</v>
      </c>
      <c r="K168" s="211">
        <v>390</v>
      </c>
      <c r="L168" s="212">
        <v>0.46428571428571402</v>
      </c>
      <c r="M168" s="207" t="s">
        <v>594</v>
      </c>
      <c r="N168" s="213">
        <v>42649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227">
        <v>63</v>
      </c>
      <c r="B169" s="228">
        <v>42556</v>
      </c>
      <c r="C169" s="228"/>
      <c r="D169" s="229" t="s">
        <v>715</v>
      </c>
      <c r="E169" s="230" t="s">
        <v>626</v>
      </c>
      <c r="F169" s="230">
        <v>395</v>
      </c>
      <c r="G169" s="231"/>
      <c r="H169" s="231">
        <f>(468.5+342.5)/2</f>
        <v>405.5</v>
      </c>
      <c r="I169" s="231">
        <v>510</v>
      </c>
      <c r="J169" s="232" t="s">
        <v>716</v>
      </c>
      <c r="K169" s="233">
        <f t="shared" ref="K169:K175" si="51">H169-F169</f>
        <v>10.5</v>
      </c>
      <c r="L169" s="234">
        <f t="shared" ref="L169:L175" si="52">K169/F169</f>
        <v>2.6582278481012658E-2</v>
      </c>
      <c r="M169" s="230" t="s">
        <v>717</v>
      </c>
      <c r="N169" s="228">
        <v>43606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214">
        <v>64</v>
      </c>
      <c r="B170" s="215">
        <v>42584</v>
      </c>
      <c r="C170" s="215"/>
      <c r="D170" s="216" t="s">
        <v>718</v>
      </c>
      <c r="E170" s="217" t="s">
        <v>596</v>
      </c>
      <c r="F170" s="218">
        <f>169.5-12.8</f>
        <v>156.69999999999999</v>
      </c>
      <c r="G170" s="218"/>
      <c r="H170" s="219">
        <v>77</v>
      </c>
      <c r="I170" s="219" t="s">
        <v>719</v>
      </c>
      <c r="J170" s="220" t="s">
        <v>720</v>
      </c>
      <c r="K170" s="221">
        <f t="shared" si="51"/>
        <v>-79.699999999999989</v>
      </c>
      <c r="L170" s="222">
        <f t="shared" si="52"/>
        <v>-0.50861518825781749</v>
      </c>
      <c r="M170" s="218" t="s">
        <v>607</v>
      </c>
      <c r="N170" s="215">
        <v>43522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214">
        <v>65</v>
      </c>
      <c r="B171" s="215">
        <v>42586</v>
      </c>
      <c r="C171" s="215"/>
      <c r="D171" s="216" t="s">
        <v>721</v>
      </c>
      <c r="E171" s="217" t="s">
        <v>626</v>
      </c>
      <c r="F171" s="218">
        <v>400</v>
      </c>
      <c r="G171" s="218"/>
      <c r="H171" s="219">
        <v>305</v>
      </c>
      <c r="I171" s="219">
        <v>475</v>
      </c>
      <c r="J171" s="220" t="s">
        <v>722</v>
      </c>
      <c r="K171" s="221">
        <f t="shared" si="51"/>
        <v>-95</v>
      </c>
      <c r="L171" s="222">
        <f t="shared" si="52"/>
        <v>-0.23749999999999999</v>
      </c>
      <c r="M171" s="218" t="s">
        <v>607</v>
      </c>
      <c r="N171" s="215">
        <v>43606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204">
        <v>66</v>
      </c>
      <c r="B172" s="205">
        <v>42593</v>
      </c>
      <c r="C172" s="205"/>
      <c r="D172" s="206" t="s">
        <v>723</v>
      </c>
      <c r="E172" s="207" t="s">
        <v>626</v>
      </c>
      <c r="F172" s="208">
        <v>86.5</v>
      </c>
      <c r="G172" s="207"/>
      <c r="H172" s="207">
        <v>130</v>
      </c>
      <c r="I172" s="209">
        <v>130</v>
      </c>
      <c r="J172" s="210" t="s">
        <v>724</v>
      </c>
      <c r="K172" s="211">
        <f t="shared" si="51"/>
        <v>43.5</v>
      </c>
      <c r="L172" s="212">
        <f t="shared" si="52"/>
        <v>0.50289017341040465</v>
      </c>
      <c r="M172" s="207" t="s">
        <v>594</v>
      </c>
      <c r="N172" s="213">
        <v>43091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214">
        <v>67</v>
      </c>
      <c r="B173" s="215">
        <v>42600</v>
      </c>
      <c r="C173" s="215"/>
      <c r="D173" s="216" t="s">
        <v>110</v>
      </c>
      <c r="E173" s="217" t="s">
        <v>626</v>
      </c>
      <c r="F173" s="218">
        <v>133.5</v>
      </c>
      <c r="G173" s="218"/>
      <c r="H173" s="219">
        <v>126.5</v>
      </c>
      <c r="I173" s="219">
        <v>178</v>
      </c>
      <c r="J173" s="220" t="s">
        <v>725</v>
      </c>
      <c r="K173" s="221">
        <f t="shared" si="51"/>
        <v>-7</v>
      </c>
      <c r="L173" s="222">
        <f t="shared" si="52"/>
        <v>-5.2434456928838954E-2</v>
      </c>
      <c r="M173" s="218" t="s">
        <v>607</v>
      </c>
      <c r="N173" s="215">
        <v>42615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204">
        <v>68</v>
      </c>
      <c r="B174" s="205">
        <v>42613</v>
      </c>
      <c r="C174" s="205"/>
      <c r="D174" s="206" t="s">
        <v>726</v>
      </c>
      <c r="E174" s="207" t="s">
        <v>626</v>
      </c>
      <c r="F174" s="208">
        <v>560</v>
      </c>
      <c r="G174" s="207"/>
      <c r="H174" s="207">
        <v>725</v>
      </c>
      <c r="I174" s="209">
        <v>725</v>
      </c>
      <c r="J174" s="210" t="s">
        <v>628</v>
      </c>
      <c r="K174" s="211">
        <f t="shared" si="51"/>
        <v>165</v>
      </c>
      <c r="L174" s="212">
        <f t="shared" si="52"/>
        <v>0.29464285714285715</v>
      </c>
      <c r="M174" s="207" t="s">
        <v>594</v>
      </c>
      <c r="N174" s="213">
        <v>42456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04">
        <v>69</v>
      </c>
      <c r="B175" s="205">
        <v>42614</v>
      </c>
      <c r="C175" s="205"/>
      <c r="D175" s="206" t="s">
        <v>727</v>
      </c>
      <c r="E175" s="207" t="s">
        <v>626</v>
      </c>
      <c r="F175" s="208">
        <v>160.5</v>
      </c>
      <c r="G175" s="207"/>
      <c r="H175" s="207">
        <v>210</v>
      </c>
      <c r="I175" s="209">
        <v>210</v>
      </c>
      <c r="J175" s="210" t="s">
        <v>628</v>
      </c>
      <c r="K175" s="211">
        <f t="shared" si="51"/>
        <v>49.5</v>
      </c>
      <c r="L175" s="212">
        <f t="shared" si="52"/>
        <v>0.30841121495327101</v>
      </c>
      <c r="M175" s="207" t="s">
        <v>594</v>
      </c>
      <c r="N175" s="213">
        <v>42871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04">
        <v>70</v>
      </c>
      <c r="B176" s="205">
        <v>42646</v>
      </c>
      <c r="C176" s="205"/>
      <c r="D176" s="206" t="s">
        <v>399</v>
      </c>
      <c r="E176" s="207" t="s">
        <v>626</v>
      </c>
      <c r="F176" s="208">
        <v>430</v>
      </c>
      <c r="G176" s="207"/>
      <c r="H176" s="207">
        <v>596</v>
      </c>
      <c r="I176" s="209">
        <v>575</v>
      </c>
      <c r="J176" s="210" t="s">
        <v>728</v>
      </c>
      <c r="K176" s="211">
        <v>166</v>
      </c>
      <c r="L176" s="212">
        <v>0.38604651162790699</v>
      </c>
      <c r="M176" s="207" t="s">
        <v>594</v>
      </c>
      <c r="N176" s="213">
        <v>42769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04">
        <v>71</v>
      </c>
      <c r="B177" s="205">
        <v>42657</v>
      </c>
      <c r="C177" s="205"/>
      <c r="D177" s="206" t="s">
        <v>729</v>
      </c>
      <c r="E177" s="207" t="s">
        <v>626</v>
      </c>
      <c r="F177" s="208">
        <v>280</v>
      </c>
      <c r="G177" s="207"/>
      <c r="H177" s="207">
        <v>345</v>
      </c>
      <c r="I177" s="209">
        <v>345</v>
      </c>
      <c r="J177" s="210" t="s">
        <v>628</v>
      </c>
      <c r="K177" s="211">
        <f t="shared" ref="K177:K182" si="53">H177-F177</f>
        <v>65</v>
      </c>
      <c r="L177" s="212">
        <f t="shared" ref="L177:L178" si="54">K177/F177</f>
        <v>0.23214285714285715</v>
      </c>
      <c r="M177" s="207" t="s">
        <v>594</v>
      </c>
      <c r="N177" s="213">
        <v>42814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04">
        <v>72</v>
      </c>
      <c r="B178" s="205">
        <v>42657</v>
      </c>
      <c r="C178" s="205"/>
      <c r="D178" s="206" t="s">
        <v>730</v>
      </c>
      <c r="E178" s="207" t="s">
        <v>626</v>
      </c>
      <c r="F178" s="208">
        <v>245</v>
      </c>
      <c r="G178" s="207"/>
      <c r="H178" s="207">
        <v>325.5</v>
      </c>
      <c r="I178" s="209">
        <v>330</v>
      </c>
      <c r="J178" s="210" t="s">
        <v>731</v>
      </c>
      <c r="K178" s="211">
        <f t="shared" si="53"/>
        <v>80.5</v>
      </c>
      <c r="L178" s="212">
        <f t="shared" si="54"/>
        <v>0.32857142857142857</v>
      </c>
      <c r="M178" s="207" t="s">
        <v>594</v>
      </c>
      <c r="N178" s="213">
        <v>42769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04">
        <v>73</v>
      </c>
      <c r="B179" s="205">
        <v>42660</v>
      </c>
      <c r="C179" s="205"/>
      <c r="D179" s="206" t="s">
        <v>349</v>
      </c>
      <c r="E179" s="207" t="s">
        <v>626</v>
      </c>
      <c r="F179" s="208">
        <v>125</v>
      </c>
      <c r="G179" s="207"/>
      <c r="H179" s="207">
        <v>160</v>
      </c>
      <c r="I179" s="209">
        <v>160</v>
      </c>
      <c r="J179" s="210" t="s">
        <v>684</v>
      </c>
      <c r="K179" s="211">
        <f t="shared" si="53"/>
        <v>35</v>
      </c>
      <c r="L179" s="212">
        <v>0.28000000000000003</v>
      </c>
      <c r="M179" s="207" t="s">
        <v>594</v>
      </c>
      <c r="N179" s="213">
        <v>42803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04">
        <v>74</v>
      </c>
      <c r="B180" s="205">
        <v>42660</v>
      </c>
      <c r="C180" s="205"/>
      <c r="D180" s="206" t="s">
        <v>472</v>
      </c>
      <c r="E180" s="207" t="s">
        <v>626</v>
      </c>
      <c r="F180" s="208">
        <v>114</v>
      </c>
      <c r="G180" s="207"/>
      <c r="H180" s="207">
        <v>145</v>
      </c>
      <c r="I180" s="209">
        <v>145</v>
      </c>
      <c r="J180" s="210" t="s">
        <v>684</v>
      </c>
      <c r="K180" s="211">
        <f t="shared" si="53"/>
        <v>31</v>
      </c>
      <c r="L180" s="212">
        <f t="shared" ref="L180:L182" si="55">K180/F180</f>
        <v>0.27192982456140352</v>
      </c>
      <c r="M180" s="207" t="s">
        <v>594</v>
      </c>
      <c r="N180" s="213">
        <v>42859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04">
        <v>75</v>
      </c>
      <c r="B181" s="205">
        <v>42660</v>
      </c>
      <c r="C181" s="205"/>
      <c r="D181" s="206" t="s">
        <v>732</v>
      </c>
      <c r="E181" s="207" t="s">
        <v>626</v>
      </c>
      <c r="F181" s="208">
        <v>212</v>
      </c>
      <c r="G181" s="207"/>
      <c r="H181" s="207">
        <v>280</v>
      </c>
      <c r="I181" s="209">
        <v>276</v>
      </c>
      <c r="J181" s="210" t="s">
        <v>733</v>
      </c>
      <c r="K181" s="211">
        <f t="shared" si="53"/>
        <v>68</v>
      </c>
      <c r="L181" s="212">
        <f t="shared" si="55"/>
        <v>0.32075471698113206</v>
      </c>
      <c r="M181" s="207" t="s">
        <v>594</v>
      </c>
      <c r="N181" s="213">
        <v>42858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04">
        <v>76</v>
      </c>
      <c r="B182" s="205">
        <v>42678</v>
      </c>
      <c r="C182" s="205"/>
      <c r="D182" s="206" t="s">
        <v>460</v>
      </c>
      <c r="E182" s="207" t="s">
        <v>626</v>
      </c>
      <c r="F182" s="208">
        <v>155</v>
      </c>
      <c r="G182" s="207"/>
      <c r="H182" s="207">
        <v>210</v>
      </c>
      <c r="I182" s="209">
        <v>210</v>
      </c>
      <c r="J182" s="210" t="s">
        <v>734</v>
      </c>
      <c r="K182" s="211">
        <f t="shared" si="53"/>
        <v>55</v>
      </c>
      <c r="L182" s="212">
        <f t="shared" si="55"/>
        <v>0.35483870967741937</v>
      </c>
      <c r="M182" s="207" t="s">
        <v>594</v>
      </c>
      <c r="N182" s="213">
        <v>42944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14">
        <v>77</v>
      </c>
      <c r="B183" s="215">
        <v>42710</v>
      </c>
      <c r="C183" s="215"/>
      <c r="D183" s="216" t="s">
        <v>735</v>
      </c>
      <c r="E183" s="217" t="s">
        <v>626</v>
      </c>
      <c r="F183" s="218">
        <v>150.5</v>
      </c>
      <c r="G183" s="218"/>
      <c r="H183" s="219">
        <v>72.5</v>
      </c>
      <c r="I183" s="219">
        <v>174</v>
      </c>
      <c r="J183" s="220" t="s">
        <v>736</v>
      </c>
      <c r="K183" s="221">
        <v>-78</v>
      </c>
      <c r="L183" s="222">
        <v>-0.51827242524916906</v>
      </c>
      <c r="M183" s="218" t="s">
        <v>607</v>
      </c>
      <c r="N183" s="215">
        <v>43333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04">
        <v>78</v>
      </c>
      <c r="B184" s="205">
        <v>42712</v>
      </c>
      <c r="C184" s="205"/>
      <c r="D184" s="206" t="s">
        <v>737</v>
      </c>
      <c r="E184" s="207" t="s">
        <v>626</v>
      </c>
      <c r="F184" s="208">
        <v>380</v>
      </c>
      <c r="G184" s="207"/>
      <c r="H184" s="207">
        <v>478</v>
      </c>
      <c r="I184" s="209">
        <v>468</v>
      </c>
      <c r="J184" s="210" t="s">
        <v>684</v>
      </c>
      <c r="K184" s="211">
        <f t="shared" ref="K184:K186" si="56">H184-F184</f>
        <v>98</v>
      </c>
      <c r="L184" s="212">
        <f t="shared" ref="L184:L186" si="57">K184/F184</f>
        <v>0.25789473684210529</v>
      </c>
      <c r="M184" s="207" t="s">
        <v>594</v>
      </c>
      <c r="N184" s="213">
        <v>43025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04">
        <v>79</v>
      </c>
      <c r="B185" s="205">
        <v>42734</v>
      </c>
      <c r="C185" s="205"/>
      <c r="D185" s="206" t="s">
        <v>109</v>
      </c>
      <c r="E185" s="207" t="s">
        <v>626</v>
      </c>
      <c r="F185" s="208">
        <v>305</v>
      </c>
      <c r="G185" s="207"/>
      <c r="H185" s="207">
        <v>375</v>
      </c>
      <c r="I185" s="209">
        <v>375</v>
      </c>
      <c r="J185" s="210" t="s">
        <v>684</v>
      </c>
      <c r="K185" s="211">
        <f t="shared" si="56"/>
        <v>70</v>
      </c>
      <c r="L185" s="212">
        <f t="shared" si="57"/>
        <v>0.22950819672131148</v>
      </c>
      <c r="M185" s="207" t="s">
        <v>594</v>
      </c>
      <c r="N185" s="213">
        <v>42768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04">
        <v>80</v>
      </c>
      <c r="B186" s="205">
        <v>42739</v>
      </c>
      <c r="C186" s="205"/>
      <c r="D186" s="206" t="s">
        <v>95</v>
      </c>
      <c r="E186" s="207" t="s">
        <v>626</v>
      </c>
      <c r="F186" s="208">
        <v>99.5</v>
      </c>
      <c r="G186" s="207"/>
      <c r="H186" s="207">
        <v>158</v>
      </c>
      <c r="I186" s="209">
        <v>158</v>
      </c>
      <c r="J186" s="210" t="s">
        <v>684</v>
      </c>
      <c r="K186" s="211">
        <f t="shared" si="56"/>
        <v>58.5</v>
      </c>
      <c r="L186" s="212">
        <f t="shared" si="57"/>
        <v>0.5879396984924623</v>
      </c>
      <c r="M186" s="207" t="s">
        <v>594</v>
      </c>
      <c r="N186" s="213">
        <v>42898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04">
        <v>81</v>
      </c>
      <c r="B187" s="205">
        <v>42739</v>
      </c>
      <c r="C187" s="205"/>
      <c r="D187" s="206" t="s">
        <v>95</v>
      </c>
      <c r="E187" s="207" t="s">
        <v>626</v>
      </c>
      <c r="F187" s="208">
        <v>99.5</v>
      </c>
      <c r="G187" s="207"/>
      <c r="H187" s="207">
        <v>158</v>
      </c>
      <c r="I187" s="209">
        <v>158</v>
      </c>
      <c r="J187" s="210" t="s">
        <v>684</v>
      </c>
      <c r="K187" s="211">
        <v>58.5</v>
      </c>
      <c r="L187" s="212">
        <v>0.58793969849246197</v>
      </c>
      <c r="M187" s="207" t="s">
        <v>594</v>
      </c>
      <c r="N187" s="213">
        <v>42898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04">
        <v>82</v>
      </c>
      <c r="B188" s="205">
        <v>42786</v>
      </c>
      <c r="C188" s="205"/>
      <c r="D188" s="206" t="s">
        <v>186</v>
      </c>
      <c r="E188" s="207" t="s">
        <v>626</v>
      </c>
      <c r="F188" s="208">
        <v>140.5</v>
      </c>
      <c r="G188" s="207"/>
      <c r="H188" s="207">
        <v>220</v>
      </c>
      <c r="I188" s="209">
        <v>220</v>
      </c>
      <c r="J188" s="210" t="s">
        <v>684</v>
      </c>
      <c r="K188" s="211">
        <f>H188-F188</f>
        <v>79.5</v>
      </c>
      <c r="L188" s="212">
        <f>K188/F188</f>
        <v>0.5658362989323843</v>
      </c>
      <c r="M188" s="207" t="s">
        <v>594</v>
      </c>
      <c r="N188" s="213">
        <v>42864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04">
        <v>83</v>
      </c>
      <c r="B189" s="205">
        <v>42786</v>
      </c>
      <c r="C189" s="205"/>
      <c r="D189" s="206" t="s">
        <v>738</v>
      </c>
      <c r="E189" s="207" t="s">
        <v>626</v>
      </c>
      <c r="F189" s="208">
        <v>202.5</v>
      </c>
      <c r="G189" s="207"/>
      <c r="H189" s="207">
        <v>234</v>
      </c>
      <c r="I189" s="209">
        <v>234</v>
      </c>
      <c r="J189" s="210" t="s">
        <v>684</v>
      </c>
      <c r="K189" s="211">
        <v>31.5</v>
      </c>
      <c r="L189" s="212">
        <v>0.155555555555556</v>
      </c>
      <c r="M189" s="207" t="s">
        <v>594</v>
      </c>
      <c r="N189" s="213">
        <v>42836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04">
        <v>84</v>
      </c>
      <c r="B190" s="205">
        <v>42818</v>
      </c>
      <c r="C190" s="205"/>
      <c r="D190" s="206" t="s">
        <v>739</v>
      </c>
      <c r="E190" s="207" t="s">
        <v>626</v>
      </c>
      <c r="F190" s="208">
        <v>300.5</v>
      </c>
      <c r="G190" s="207"/>
      <c r="H190" s="207">
        <v>417.5</v>
      </c>
      <c r="I190" s="209">
        <v>420</v>
      </c>
      <c r="J190" s="210" t="s">
        <v>740</v>
      </c>
      <c r="K190" s="211">
        <f>H190-F190</f>
        <v>117</v>
      </c>
      <c r="L190" s="212">
        <f>K190/F190</f>
        <v>0.38935108153078202</v>
      </c>
      <c r="M190" s="207" t="s">
        <v>594</v>
      </c>
      <c r="N190" s="213">
        <v>43070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04">
        <v>85</v>
      </c>
      <c r="B191" s="205">
        <v>42818</v>
      </c>
      <c r="C191" s="205"/>
      <c r="D191" s="206" t="s">
        <v>714</v>
      </c>
      <c r="E191" s="207" t="s">
        <v>626</v>
      </c>
      <c r="F191" s="208">
        <v>850</v>
      </c>
      <c r="G191" s="207"/>
      <c r="H191" s="207">
        <v>1042.5</v>
      </c>
      <c r="I191" s="209">
        <v>1023</v>
      </c>
      <c r="J191" s="210" t="s">
        <v>741</v>
      </c>
      <c r="K191" s="211">
        <v>192.5</v>
      </c>
      <c r="L191" s="212">
        <v>0.22647058823529401</v>
      </c>
      <c r="M191" s="207" t="s">
        <v>594</v>
      </c>
      <c r="N191" s="213">
        <v>42830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04">
        <v>86</v>
      </c>
      <c r="B192" s="205">
        <v>42830</v>
      </c>
      <c r="C192" s="205"/>
      <c r="D192" s="206" t="s">
        <v>491</v>
      </c>
      <c r="E192" s="207" t="s">
        <v>626</v>
      </c>
      <c r="F192" s="208">
        <v>785</v>
      </c>
      <c r="G192" s="207"/>
      <c r="H192" s="207">
        <v>930</v>
      </c>
      <c r="I192" s="209">
        <v>920</v>
      </c>
      <c r="J192" s="210" t="s">
        <v>742</v>
      </c>
      <c r="K192" s="211">
        <f>H192-F192</f>
        <v>145</v>
      </c>
      <c r="L192" s="212">
        <f>K192/F192</f>
        <v>0.18471337579617833</v>
      </c>
      <c r="M192" s="207" t="s">
        <v>594</v>
      </c>
      <c r="N192" s="213">
        <v>42976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14">
        <v>87</v>
      </c>
      <c r="B193" s="215">
        <v>42831</v>
      </c>
      <c r="C193" s="215"/>
      <c r="D193" s="216" t="s">
        <v>743</v>
      </c>
      <c r="E193" s="217" t="s">
        <v>626</v>
      </c>
      <c r="F193" s="218">
        <v>40</v>
      </c>
      <c r="G193" s="218"/>
      <c r="H193" s="219">
        <v>13.1</v>
      </c>
      <c r="I193" s="219">
        <v>60</v>
      </c>
      <c r="J193" s="220" t="s">
        <v>744</v>
      </c>
      <c r="K193" s="221">
        <v>-26.9</v>
      </c>
      <c r="L193" s="222">
        <v>-0.67249999999999999</v>
      </c>
      <c r="M193" s="218" t="s">
        <v>607</v>
      </c>
      <c r="N193" s="215">
        <v>43138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04">
        <v>88</v>
      </c>
      <c r="B194" s="205">
        <v>42837</v>
      </c>
      <c r="C194" s="205"/>
      <c r="D194" s="206" t="s">
        <v>94</v>
      </c>
      <c r="E194" s="207" t="s">
        <v>626</v>
      </c>
      <c r="F194" s="208">
        <v>289.5</v>
      </c>
      <c r="G194" s="207"/>
      <c r="H194" s="207">
        <v>354</v>
      </c>
      <c r="I194" s="209">
        <v>360</v>
      </c>
      <c r="J194" s="210" t="s">
        <v>745</v>
      </c>
      <c r="K194" s="211">
        <f t="shared" ref="K194:K202" si="58">H194-F194</f>
        <v>64.5</v>
      </c>
      <c r="L194" s="212">
        <f t="shared" ref="L194:L202" si="59">K194/F194</f>
        <v>0.22279792746113988</v>
      </c>
      <c r="M194" s="207" t="s">
        <v>594</v>
      </c>
      <c r="N194" s="213">
        <v>43040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04">
        <v>89</v>
      </c>
      <c r="B195" s="205">
        <v>42845</v>
      </c>
      <c r="C195" s="205"/>
      <c r="D195" s="206" t="s">
        <v>430</v>
      </c>
      <c r="E195" s="207" t="s">
        <v>626</v>
      </c>
      <c r="F195" s="208">
        <v>700</v>
      </c>
      <c r="G195" s="207"/>
      <c r="H195" s="207">
        <v>840</v>
      </c>
      <c r="I195" s="209">
        <v>840</v>
      </c>
      <c r="J195" s="210" t="s">
        <v>746</v>
      </c>
      <c r="K195" s="211">
        <f t="shared" si="58"/>
        <v>140</v>
      </c>
      <c r="L195" s="212">
        <f t="shared" si="59"/>
        <v>0.2</v>
      </c>
      <c r="M195" s="207" t="s">
        <v>594</v>
      </c>
      <c r="N195" s="213">
        <v>42893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04">
        <v>90</v>
      </c>
      <c r="B196" s="205">
        <v>42887</v>
      </c>
      <c r="C196" s="205"/>
      <c r="D196" s="206" t="s">
        <v>747</v>
      </c>
      <c r="E196" s="207" t="s">
        <v>626</v>
      </c>
      <c r="F196" s="208">
        <v>130</v>
      </c>
      <c r="G196" s="207"/>
      <c r="H196" s="207">
        <v>144.25</v>
      </c>
      <c r="I196" s="209">
        <v>170</v>
      </c>
      <c r="J196" s="210" t="s">
        <v>748</v>
      </c>
      <c r="K196" s="211">
        <f t="shared" si="58"/>
        <v>14.25</v>
      </c>
      <c r="L196" s="212">
        <f t="shared" si="59"/>
        <v>0.10961538461538461</v>
      </c>
      <c r="M196" s="207" t="s">
        <v>594</v>
      </c>
      <c r="N196" s="213">
        <v>43675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04">
        <v>91</v>
      </c>
      <c r="B197" s="205">
        <v>42901</v>
      </c>
      <c r="C197" s="205"/>
      <c r="D197" s="206" t="s">
        <v>749</v>
      </c>
      <c r="E197" s="207" t="s">
        <v>626</v>
      </c>
      <c r="F197" s="208">
        <v>214.5</v>
      </c>
      <c r="G197" s="207"/>
      <c r="H197" s="207">
        <v>262</v>
      </c>
      <c r="I197" s="209">
        <v>262</v>
      </c>
      <c r="J197" s="210" t="s">
        <v>750</v>
      </c>
      <c r="K197" s="211">
        <f t="shared" si="58"/>
        <v>47.5</v>
      </c>
      <c r="L197" s="212">
        <f t="shared" si="59"/>
        <v>0.22144522144522144</v>
      </c>
      <c r="M197" s="207" t="s">
        <v>594</v>
      </c>
      <c r="N197" s="213">
        <v>42977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35">
        <v>92</v>
      </c>
      <c r="B198" s="236">
        <v>42933</v>
      </c>
      <c r="C198" s="236"/>
      <c r="D198" s="237" t="s">
        <v>751</v>
      </c>
      <c r="E198" s="238" t="s">
        <v>626</v>
      </c>
      <c r="F198" s="239">
        <v>370</v>
      </c>
      <c r="G198" s="238"/>
      <c r="H198" s="238">
        <v>447.5</v>
      </c>
      <c r="I198" s="240">
        <v>450</v>
      </c>
      <c r="J198" s="241" t="s">
        <v>684</v>
      </c>
      <c r="K198" s="211">
        <f t="shared" si="58"/>
        <v>77.5</v>
      </c>
      <c r="L198" s="242">
        <f t="shared" si="59"/>
        <v>0.20945945945945946</v>
      </c>
      <c r="M198" s="238" t="s">
        <v>594</v>
      </c>
      <c r="N198" s="243">
        <v>43035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35">
        <v>93</v>
      </c>
      <c r="B199" s="236">
        <v>42943</v>
      </c>
      <c r="C199" s="236"/>
      <c r="D199" s="237" t="s">
        <v>184</v>
      </c>
      <c r="E199" s="238" t="s">
        <v>626</v>
      </c>
      <c r="F199" s="239">
        <v>657.5</v>
      </c>
      <c r="G199" s="238"/>
      <c r="H199" s="238">
        <v>825</v>
      </c>
      <c r="I199" s="240">
        <v>820</v>
      </c>
      <c r="J199" s="241" t="s">
        <v>684</v>
      </c>
      <c r="K199" s="211">
        <f t="shared" si="58"/>
        <v>167.5</v>
      </c>
      <c r="L199" s="242">
        <f t="shared" si="59"/>
        <v>0.25475285171102663</v>
      </c>
      <c r="M199" s="238" t="s">
        <v>594</v>
      </c>
      <c r="N199" s="243">
        <v>43090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04">
        <v>94</v>
      </c>
      <c r="B200" s="205">
        <v>42964</v>
      </c>
      <c r="C200" s="205"/>
      <c r="D200" s="206" t="s">
        <v>365</v>
      </c>
      <c r="E200" s="207" t="s">
        <v>626</v>
      </c>
      <c r="F200" s="208">
        <v>605</v>
      </c>
      <c r="G200" s="207"/>
      <c r="H200" s="207">
        <v>750</v>
      </c>
      <c r="I200" s="209">
        <v>750</v>
      </c>
      <c r="J200" s="210" t="s">
        <v>742</v>
      </c>
      <c r="K200" s="211">
        <f t="shared" si="58"/>
        <v>145</v>
      </c>
      <c r="L200" s="212">
        <f t="shared" si="59"/>
        <v>0.23966942148760331</v>
      </c>
      <c r="M200" s="207" t="s">
        <v>594</v>
      </c>
      <c r="N200" s="213">
        <v>43027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14">
        <v>95</v>
      </c>
      <c r="B201" s="215">
        <v>42979</v>
      </c>
      <c r="C201" s="215"/>
      <c r="D201" s="223" t="s">
        <v>752</v>
      </c>
      <c r="E201" s="218" t="s">
        <v>626</v>
      </c>
      <c r="F201" s="218">
        <v>255</v>
      </c>
      <c r="G201" s="219"/>
      <c r="H201" s="219">
        <v>217.25</v>
      </c>
      <c r="I201" s="219">
        <v>320</v>
      </c>
      <c r="J201" s="220" t="s">
        <v>753</v>
      </c>
      <c r="K201" s="221">
        <f t="shared" si="58"/>
        <v>-37.75</v>
      </c>
      <c r="L201" s="224">
        <f t="shared" si="59"/>
        <v>-0.14803921568627451</v>
      </c>
      <c r="M201" s="218" t="s">
        <v>607</v>
      </c>
      <c r="N201" s="215">
        <v>43661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04">
        <v>96</v>
      </c>
      <c r="B202" s="205">
        <v>42997</v>
      </c>
      <c r="C202" s="205"/>
      <c r="D202" s="206" t="s">
        <v>754</v>
      </c>
      <c r="E202" s="207" t="s">
        <v>626</v>
      </c>
      <c r="F202" s="208">
        <v>215</v>
      </c>
      <c r="G202" s="207"/>
      <c r="H202" s="207">
        <v>258</v>
      </c>
      <c r="I202" s="209">
        <v>258</v>
      </c>
      <c r="J202" s="210" t="s">
        <v>684</v>
      </c>
      <c r="K202" s="211">
        <f t="shared" si="58"/>
        <v>43</v>
      </c>
      <c r="L202" s="212">
        <f t="shared" si="59"/>
        <v>0.2</v>
      </c>
      <c r="M202" s="207" t="s">
        <v>594</v>
      </c>
      <c r="N202" s="213">
        <v>43040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04">
        <v>97</v>
      </c>
      <c r="B203" s="205">
        <v>42997</v>
      </c>
      <c r="C203" s="205"/>
      <c r="D203" s="206" t="s">
        <v>754</v>
      </c>
      <c r="E203" s="207" t="s">
        <v>626</v>
      </c>
      <c r="F203" s="208">
        <v>215</v>
      </c>
      <c r="G203" s="207"/>
      <c r="H203" s="207">
        <v>258</v>
      </c>
      <c r="I203" s="209">
        <v>258</v>
      </c>
      <c r="J203" s="241" t="s">
        <v>684</v>
      </c>
      <c r="K203" s="211">
        <v>43</v>
      </c>
      <c r="L203" s="212">
        <v>0.2</v>
      </c>
      <c r="M203" s="207" t="s">
        <v>594</v>
      </c>
      <c r="N203" s="213">
        <v>43040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35">
        <v>98</v>
      </c>
      <c r="B204" s="236">
        <v>42998</v>
      </c>
      <c r="C204" s="236"/>
      <c r="D204" s="237" t="s">
        <v>755</v>
      </c>
      <c r="E204" s="238" t="s">
        <v>626</v>
      </c>
      <c r="F204" s="208">
        <v>75</v>
      </c>
      <c r="G204" s="238"/>
      <c r="H204" s="238">
        <v>90</v>
      </c>
      <c r="I204" s="240">
        <v>90</v>
      </c>
      <c r="J204" s="210" t="s">
        <v>756</v>
      </c>
      <c r="K204" s="211">
        <f t="shared" ref="K204:K209" si="60">H204-F204</f>
        <v>15</v>
      </c>
      <c r="L204" s="212">
        <f t="shared" ref="L204:L209" si="61">K204/F204</f>
        <v>0.2</v>
      </c>
      <c r="M204" s="207" t="s">
        <v>594</v>
      </c>
      <c r="N204" s="213">
        <v>43019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35">
        <v>99</v>
      </c>
      <c r="B205" s="236">
        <v>43011</v>
      </c>
      <c r="C205" s="236"/>
      <c r="D205" s="237" t="s">
        <v>609</v>
      </c>
      <c r="E205" s="238" t="s">
        <v>626</v>
      </c>
      <c r="F205" s="239">
        <v>315</v>
      </c>
      <c r="G205" s="238"/>
      <c r="H205" s="238">
        <v>392</v>
      </c>
      <c r="I205" s="240">
        <v>384</v>
      </c>
      <c r="J205" s="241" t="s">
        <v>757</v>
      </c>
      <c r="K205" s="211">
        <f t="shared" si="60"/>
        <v>77</v>
      </c>
      <c r="L205" s="242">
        <f t="shared" si="61"/>
        <v>0.24444444444444444</v>
      </c>
      <c r="M205" s="238" t="s">
        <v>594</v>
      </c>
      <c r="N205" s="243">
        <v>43017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35">
        <v>100</v>
      </c>
      <c r="B206" s="236">
        <v>43013</v>
      </c>
      <c r="C206" s="236"/>
      <c r="D206" s="237" t="s">
        <v>465</v>
      </c>
      <c r="E206" s="238" t="s">
        <v>626</v>
      </c>
      <c r="F206" s="239">
        <v>145</v>
      </c>
      <c r="G206" s="238"/>
      <c r="H206" s="238">
        <v>179</v>
      </c>
      <c r="I206" s="240">
        <v>180</v>
      </c>
      <c r="J206" s="241" t="s">
        <v>758</v>
      </c>
      <c r="K206" s="211">
        <f t="shared" si="60"/>
        <v>34</v>
      </c>
      <c r="L206" s="242">
        <f t="shared" si="61"/>
        <v>0.23448275862068965</v>
      </c>
      <c r="M206" s="238" t="s">
        <v>594</v>
      </c>
      <c r="N206" s="243">
        <v>43025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35">
        <v>101</v>
      </c>
      <c r="B207" s="236">
        <v>43014</v>
      </c>
      <c r="C207" s="236"/>
      <c r="D207" s="237" t="s">
        <v>339</v>
      </c>
      <c r="E207" s="238" t="s">
        <v>626</v>
      </c>
      <c r="F207" s="239">
        <v>256</v>
      </c>
      <c r="G207" s="238"/>
      <c r="H207" s="238">
        <v>323</v>
      </c>
      <c r="I207" s="240">
        <v>320</v>
      </c>
      <c r="J207" s="241" t="s">
        <v>684</v>
      </c>
      <c r="K207" s="211">
        <f t="shared" si="60"/>
        <v>67</v>
      </c>
      <c r="L207" s="242">
        <f t="shared" si="61"/>
        <v>0.26171875</v>
      </c>
      <c r="M207" s="238" t="s">
        <v>594</v>
      </c>
      <c r="N207" s="243">
        <v>43067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35">
        <v>102</v>
      </c>
      <c r="B208" s="236">
        <v>43017</v>
      </c>
      <c r="C208" s="236"/>
      <c r="D208" s="237" t="s">
        <v>355</v>
      </c>
      <c r="E208" s="238" t="s">
        <v>626</v>
      </c>
      <c r="F208" s="239">
        <v>137.5</v>
      </c>
      <c r="G208" s="238"/>
      <c r="H208" s="238">
        <v>184</v>
      </c>
      <c r="I208" s="240">
        <v>183</v>
      </c>
      <c r="J208" s="241" t="s">
        <v>759</v>
      </c>
      <c r="K208" s="211">
        <f t="shared" si="60"/>
        <v>46.5</v>
      </c>
      <c r="L208" s="242">
        <f t="shared" si="61"/>
        <v>0.33818181818181819</v>
      </c>
      <c r="M208" s="238" t="s">
        <v>594</v>
      </c>
      <c r="N208" s="243">
        <v>43108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35">
        <v>103</v>
      </c>
      <c r="B209" s="236">
        <v>43018</v>
      </c>
      <c r="C209" s="236"/>
      <c r="D209" s="237" t="s">
        <v>760</v>
      </c>
      <c r="E209" s="238" t="s">
        <v>626</v>
      </c>
      <c r="F209" s="239">
        <v>125.5</v>
      </c>
      <c r="G209" s="238"/>
      <c r="H209" s="238">
        <v>158</v>
      </c>
      <c r="I209" s="240">
        <v>155</v>
      </c>
      <c r="J209" s="241" t="s">
        <v>761</v>
      </c>
      <c r="K209" s="211">
        <f t="shared" si="60"/>
        <v>32.5</v>
      </c>
      <c r="L209" s="242">
        <f t="shared" si="61"/>
        <v>0.25896414342629481</v>
      </c>
      <c r="M209" s="238" t="s">
        <v>594</v>
      </c>
      <c r="N209" s="243">
        <v>43067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35">
        <v>104</v>
      </c>
      <c r="B210" s="236">
        <v>43018</v>
      </c>
      <c r="C210" s="236"/>
      <c r="D210" s="237" t="s">
        <v>762</v>
      </c>
      <c r="E210" s="238" t="s">
        <v>626</v>
      </c>
      <c r="F210" s="239">
        <v>895</v>
      </c>
      <c r="G210" s="238"/>
      <c r="H210" s="238">
        <v>1122.5</v>
      </c>
      <c r="I210" s="240">
        <v>1078</v>
      </c>
      <c r="J210" s="241" t="s">
        <v>763</v>
      </c>
      <c r="K210" s="211">
        <v>227.5</v>
      </c>
      <c r="L210" s="242">
        <v>0.25418994413407803</v>
      </c>
      <c r="M210" s="238" t="s">
        <v>594</v>
      </c>
      <c r="N210" s="243">
        <v>43117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35">
        <v>105</v>
      </c>
      <c r="B211" s="236">
        <v>43020</v>
      </c>
      <c r="C211" s="236"/>
      <c r="D211" s="237" t="s">
        <v>348</v>
      </c>
      <c r="E211" s="238" t="s">
        <v>626</v>
      </c>
      <c r="F211" s="239">
        <v>525</v>
      </c>
      <c r="G211" s="238"/>
      <c r="H211" s="238">
        <v>629</v>
      </c>
      <c r="I211" s="240">
        <v>629</v>
      </c>
      <c r="J211" s="241" t="s">
        <v>684</v>
      </c>
      <c r="K211" s="211">
        <v>104</v>
      </c>
      <c r="L211" s="242">
        <v>0.19809523809523799</v>
      </c>
      <c r="M211" s="238" t="s">
        <v>594</v>
      </c>
      <c r="N211" s="243">
        <v>43119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35">
        <v>106</v>
      </c>
      <c r="B212" s="236">
        <v>43046</v>
      </c>
      <c r="C212" s="236"/>
      <c r="D212" s="237" t="s">
        <v>390</v>
      </c>
      <c r="E212" s="238" t="s">
        <v>626</v>
      </c>
      <c r="F212" s="239">
        <v>740</v>
      </c>
      <c r="G212" s="238"/>
      <c r="H212" s="238">
        <v>892.5</v>
      </c>
      <c r="I212" s="240">
        <v>900</v>
      </c>
      <c r="J212" s="241" t="s">
        <v>764</v>
      </c>
      <c r="K212" s="211">
        <f t="shared" ref="K212:K214" si="62">H212-F212</f>
        <v>152.5</v>
      </c>
      <c r="L212" s="242">
        <f t="shared" ref="L212:L214" si="63">K212/F212</f>
        <v>0.20608108108108109</v>
      </c>
      <c r="M212" s="238" t="s">
        <v>594</v>
      </c>
      <c r="N212" s="243">
        <v>43052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04">
        <v>107</v>
      </c>
      <c r="B213" s="205">
        <v>43073</v>
      </c>
      <c r="C213" s="205"/>
      <c r="D213" s="206" t="s">
        <v>765</v>
      </c>
      <c r="E213" s="207" t="s">
        <v>626</v>
      </c>
      <c r="F213" s="208">
        <v>118.5</v>
      </c>
      <c r="G213" s="207"/>
      <c r="H213" s="207">
        <v>143.5</v>
      </c>
      <c r="I213" s="209">
        <v>145</v>
      </c>
      <c r="J213" s="210" t="s">
        <v>616</v>
      </c>
      <c r="K213" s="211">
        <f t="shared" si="62"/>
        <v>25</v>
      </c>
      <c r="L213" s="212">
        <f t="shared" si="63"/>
        <v>0.2109704641350211</v>
      </c>
      <c r="M213" s="207" t="s">
        <v>594</v>
      </c>
      <c r="N213" s="213">
        <v>43097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14">
        <v>108</v>
      </c>
      <c r="B214" s="215">
        <v>43090</v>
      </c>
      <c r="C214" s="215"/>
      <c r="D214" s="216" t="s">
        <v>436</v>
      </c>
      <c r="E214" s="217" t="s">
        <v>626</v>
      </c>
      <c r="F214" s="218">
        <v>715</v>
      </c>
      <c r="G214" s="218"/>
      <c r="H214" s="219">
        <v>500</v>
      </c>
      <c r="I214" s="219">
        <v>872</v>
      </c>
      <c r="J214" s="220" t="s">
        <v>766</v>
      </c>
      <c r="K214" s="221">
        <f t="shared" si="62"/>
        <v>-215</v>
      </c>
      <c r="L214" s="222">
        <f t="shared" si="63"/>
        <v>-0.30069930069930068</v>
      </c>
      <c r="M214" s="218" t="s">
        <v>607</v>
      </c>
      <c r="N214" s="215">
        <v>43670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04">
        <v>109</v>
      </c>
      <c r="B215" s="205">
        <v>43098</v>
      </c>
      <c r="C215" s="205"/>
      <c r="D215" s="206" t="s">
        <v>609</v>
      </c>
      <c r="E215" s="207" t="s">
        <v>626</v>
      </c>
      <c r="F215" s="208">
        <v>435</v>
      </c>
      <c r="G215" s="207"/>
      <c r="H215" s="207">
        <v>542.5</v>
      </c>
      <c r="I215" s="209">
        <v>539</v>
      </c>
      <c r="J215" s="210" t="s">
        <v>684</v>
      </c>
      <c r="K215" s="211">
        <v>107.5</v>
      </c>
      <c r="L215" s="212">
        <v>0.247126436781609</v>
      </c>
      <c r="M215" s="207" t="s">
        <v>594</v>
      </c>
      <c r="N215" s="213">
        <v>43206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04">
        <v>110</v>
      </c>
      <c r="B216" s="205">
        <v>43098</v>
      </c>
      <c r="C216" s="205"/>
      <c r="D216" s="206" t="s">
        <v>565</v>
      </c>
      <c r="E216" s="207" t="s">
        <v>626</v>
      </c>
      <c r="F216" s="208">
        <v>885</v>
      </c>
      <c r="G216" s="207"/>
      <c r="H216" s="207">
        <v>1090</v>
      </c>
      <c r="I216" s="209">
        <v>1084</v>
      </c>
      <c r="J216" s="210" t="s">
        <v>684</v>
      </c>
      <c r="K216" s="211">
        <v>205</v>
      </c>
      <c r="L216" s="212">
        <v>0.23163841807909599</v>
      </c>
      <c r="M216" s="207" t="s">
        <v>594</v>
      </c>
      <c r="N216" s="213">
        <v>43213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44">
        <v>111</v>
      </c>
      <c r="B217" s="245">
        <v>43192</v>
      </c>
      <c r="C217" s="245"/>
      <c r="D217" s="223" t="s">
        <v>767</v>
      </c>
      <c r="E217" s="218" t="s">
        <v>626</v>
      </c>
      <c r="F217" s="246">
        <v>478.5</v>
      </c>
      <c r="G217" s="218"/>
      <c r="H217" s="218">
        <v>442</v>
      </c>
      <c r="I217" s="219">
        <v>613</v>
      </c>
      <c r="J217" s="220" t="s">
        <v>768</v>
      </c>
      <c r="K217" s="221">
        <f t="shared" ref="K217:K220" si="64">H217-F217</f>
        <v>-36.5</v>
      </c>
      <c r="L217" s="222">
        <f t="shared" ref="L217:L220" si="65">K217/F217</f>
        <v>-7.6280041797283177E-2</v>
      </c>
      <c r="M217" s="218" t="s">
        <v>607</v>
      </c>
      <c r="N217" s="215">
        <v>43762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14">
        <v>112</v>
      </c>
      <c r="B218" s="215">
        <v>43194</v>
      </c>
      <c r="C218" s="215"/>
      <c r="D218" s="216" t="s">
        <v>769</v>
      </c>
      <c r="E218" s="217" t="s">
        <v>626</v>
      </c>
      <c r="F218" s="218">
        <f>141.5-7.3</f>
        <v>134.19999999999999</v>
      </c>
      <c r="G218" s="218"/>
      <c r="H218" s="219">
        <v>77</v>
      </c>
      <c r="I218" s="219">
        <v>180</v>
      </c>
      <c r="J218" s="220" t="s">
        <v>770</v>
      </c>
      <c r="K218" s="221">
        <f t="shared" si="64"/>
        <v>-57.199999999999989</v>
      </c>
      <c r="L218" s="222">
        <f t="shared" si="65"/>
        <v>-0.42622950819672129</v>
      </c>
      <c r="M218" s="218" t="s">
        <v>607</v>
      </c>
      <c r="N218" s="215">
        <v>43522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14">
        <v>113</v>
      </c>
      <c r="B219" s="215">
        <v>43209</v>
      </c>
      <c r="C219" s="215"/>
      <c r="D219" s="216" t="s">
        <v>771</v>
      </c>
      <c r="E219" s="217" t="s">
        <v>626</v>
      </c>
      <c r="F219" s="218">
        <v>430</v>
      </c>
      <c r="G219" s="218"/>
      <c r="H219" s="219">
        <v>220</v>
      </c>
      <c r="I219" s="219">
        <v>537</v>
      </c>
      <c r="J219" s="220" t="s">
        <v>772</v>
      </c>
      <c r="K219" s="221">
        <f t="shared" si="64"/>
        <v>-210</v>
      </c>
      <c r="L219" s="222">
        <f t="shared" si="65"/>
        <v>-0.48837209302325579</v>
      </c>
      <c r="M219" s="218" t="s">
        <v>607</v>
      </c>
      <c r="N219" s="215">
        <v>43252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35">
        <v>114</v>
      </c>
      <c r="B220" s="236">
        <v>43220</v>
      </c>
      <c r="C220" s="236"/>
      <c r="D220" s="237" t="s">
        <v>391</v>
      </c>
      <c r="E220" s="238" t="s">
        <v>626</v>
      </c>
      <c r="F220" s="238">
        <v>153.5</v>
      </c>
      <c r="G220" s="238"/>
      <c r="H220" s="238">
        <v>196</v>
      </c>
      <c r="I220" s="240">
        <v>196</v>
      </c>
      <c r="J220" s="210" t="s">
        <v>773</v>
      </c>
      <c r="K220" s="211">
        <f t="shared" si="64"/>
        <v>42.5</v>
      </c>
      <c r="L220" s="212">
        <f t="shared" si="65"/>
        <v>0.27687296416938112</v>
      </c>
      <c r="M220" s="207" t="s">
        <v>594</v>
      </c>
      <c r="N220" s="213">
        <v>43605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14">
        <v>115</v>
      </c>
      <c r="B221" s="215">
        <v>43306</v>
      </c>
      <c r="C221" s="215"/>
      <c r="D221" s="216" t="s">
        <v>743</v>
      </c>
      <c r="E221" s="217" t="s">
        <v>626</v>
      </c>
      <c r="F221" s="218">
        <v>27.5</v>
      </c>
      <c r="G221" s="218"/>
      <c r="H221" s="219">
        <v>13.1</v>
      </c>
      <c r="I221" s="219">
        <v>60</v>
      </c>
      <c r="J221" s="220" t="s">
        <v>774</v>
      </c>
      <c r="K221" s="221">
        <v>-14.4</v>
      </c>
      <c r="L221" s="222">
        <v>-0.52363636363636401</v>
      </c>
      <c r="M221" s="218" t="s">
        <v>607</v>
      </c>
      <c r="N221" s="215">
        <v>43138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44">
        <v>116</v>
      </c>
      <c r="B222" s="245">
        <v>43318</v>
      </c>
      <c r="C222" s="245"/>
      <c r="D222" s="223" t="s">
        <v>775</v>
      </c>
      <c r="E222" s="218" t="s">
        <v>626</v>
      </c>
      <c r="F222" s="218">
        <v>148.5</v>
      </c>
      <c r="G222" s="218"/>
      <c r="H222" s="218">
        <v>102</v>
      </c>
      <c r="I222" s="219">
        <v>182</v>
      </c>
      <c r="J222" s="220" t="s">
        <v>776</v>
      </c>
      <c r="K222" s="221">
        <f>H222-F222</f>
        <v>-46.5</v>
      </c>
      <c r="L222" s="222">
        <f>K222/F222</f>
        <v>-0.31313131313131315</v>
      </c>
      <c r="M222" s="218" t="s">
        <v>607</v>
      </c>
      <c r="N222" s="215">
        <v>43661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04">
        <v>117</v>
      </c>
      <c r="B223" s="205">
        <v>43335</v>
      </c>
      <c r="C223" s="205"/>
      <c r="D223" s="206" t="s">
        <v>777</v>
      </c>
      <c r="E223" s="207" t="s">
        <v>626</v>
      </c>
      <c r="F223" s="238">
        <v>285</v>
      </c>
      <c r="G223" s="207"/>
      <c r="H223" s="207">
        <v>355</v>
      </c>
      <c r="I223" s="209">
        <v>364</v>
      </c>
      <c r="J223" s="210" t="s">
        <v>778</v>
      </c>
      <c r="K223" s="211">
        <v>70</v>
      </c>
      <c r="L223" s="212">
        <v>0.24561403508771901</v>
      </c>
      <c r="M223" s="207" t="s">
        <v>594</v>
      </c>
      <c r="N223" s="213">
        <v>43455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04">
        <v>118</v>
      </c>
      <c r="B224" s="205">
        <v>43341</v>
      </c>
      <c r="C224" s="205"/>
      <c r="D224" s="206" t="s">
        <v>379</v>
      </c>
      <c r="E224" s="207" t="s">
        <v>626</v>
      </c>
      <c r="F224" s="238">
        <v>525</v>
      </c>
      <c r="G224" s="207"/>
      <c r="H224" s="207">
        <v>585</v>
      </c>
      <c r="I224" s="209">
        <v>635</v>
      </c>
      <c r="J224" s="210" t="s">
        <v>779</v>
      </c>
      <c r="K224" s="211">
        <f t="shared" ref="K224:K241" si="66">H224-F224</f>
        <v>60</v>
      </c>
      <c r="L224" s="212">
        <f t="shared" ref="L224:L241" si="67">K224/F224</f>
        <v>0.11428571428571428</v>
      </c>
      <c r="M224" s="207" t="s">
        <v>594</v>
      </c>
      <c r="N224" s="213">
        <v>43662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04">
        <v>119</v>
      </c>
      <c r="B225" s="205">
        <v>43395</v>
      </c>
      <c r="C225" s="205"/>
      <c r="D225" s="206" t="s">
        <v>365</v>
      </c>
      <c r="E225" s="207" t="s">
        <v>626</v>
      </c>
      <c r="F225" s="238">
        <v>475</v>
      </c>
      <c r="G225" s="207"/>
      <c r="H225" s="207">
        <v>574</v>
      </c>
      <c r="I225" s="209">
        <v>570</v>
      </c>
      <c r="J225" s="210" t="s">
        <v>684</v>
      </c>
      <c r="K225" s="211">
        <f t="shared" si="66"/>
        <v>99</v>
      </c>
      <c r="L225" s="212">
        <f t="shared" si="67"/>
        <v>0.20842105263157895</v>
      </c>
      <c r="M225" s="207" t="s">
        <v>594</v>
      </c>
      <c r="N225" s="213">
        <v>43403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35">
        <v>120</v>
      </c>
      <c r="B226" s="236">
        <v>43397</v>
      </c>
      <c r="C226" s="236"/>
      <c r="D226" s="237" t="s">
        <v>386</v>
      </c>
      <c r="E226" s="238" t="s">
        <v>626</v>
      </c>
      <c r="F226" s="238">
        <v>707.5</v>
      </c>
      <c r="G226" s="238"/>
      <c r="H226" s="238">
        <v>872</v>
      </c>
      <c r="I226" s="240">
        <v>872</v>
      </c>
      <c r="J226" s="241" t="s">
        <v>684</v>
      </c>
      <c r="K226" s="211">
        <f t="shared" si="66"/>
        <v>164.5</v>
      </c>
      <c r="L226" s="242">
        <f t="shared" si="67"/>
        <v>0.23250883392226149</v>
      </c>
      <c r="M226" s="238" t="s">
        <v>594</v>
      </c>
      <c r="N226" s="243">
        <v>43482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35">
        <v>121</v>
      </c>
      <c r="B227" s="236">
        <v>43398</v>
      </c>
      <c r="C227" s="236"/>
      <c r="D227" s="237" t="s">
        <v>780</v>
      </c>
      <c r="E227" s="238" t="s">
        <v>626</v>
      </c>
      <c r="F227" s="238">
        <v>162</v>
      </c>
      <c r="G227" s="238"/>
      <c r="H227" s="238">
        <v>204</v>
      </c>
      <c r="I227" s="240">
        <v>209</v>
      </c>
      <c r="J227" s="241" t="s">
        <v>781</v>
      </c>
      <c r="K227" s="211">
        <f t="shared" si="66"/>
        <v>42</v>
      </c>
      <c r="L227" s="242">
        <f t="shared" si="67"/>
        <v>0.25925925925925924</v>
      </c>
      <c r="M227" s="238" t="s">
        <v>594</v>
      </c>
      <c r="N227" s="243">
        <v>43539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35">
        <v>122</v>
      </c>
      <c r="B228" s="236">
        <v>43399</v>
      </c>
      <c r="C228" s="236"/>
      <c r="D228" s="237" t="s">
        <v>484</v>
      </c>
      <c r="E228" s="238" t="s">
        <v>626</v>
      </c>
      <c r="F228" s="238">
        <v>240</v>
      </c>
      <c r="G228" s="238"/>
      <c r="H228" s="238">
        <v>297</v>
      </c>
      <c r="I228" s="240">
        <v>297</v>
      </c>
      <c r="J228" s="241" t="s">
        <v>684</v>
      </c>
      <c r="K228" s="247">
        <f t="shared" si="66"/>
        <v>57</v>
      </c>
      <c r="L228" s="242">
        <f t="shared" si="67"/>
        <v>0.23749999999999999</v>
      </c>
      <c r="M228" s="238" t="s">
        <v>594</v>
      </c>
      <c r="N228" s="243">
        <v>43417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04">
        <v>123</v>
      </c>
      <c r="B229" s="205">
        <v>43439</v>
      </c>
      <c r="C229" s="205"/>
      <c r="D229" s="206" t="s">
        <v>782</v>
      </c>
      <c r="E229" s="207" t="s">
        <v>626</v>
      </c>
      <c r="F229" s="207">
        <v>202.5</v>
      </c>
      <c r="G229" s="207"/>
      <c r="H229" s="207">
        <v>255</v>
      </c>
      <c r="I229" s="209">
        <v>252</v>
      </c>
      <c r="J229" s="210" t="s">
        <v>684</v>
      </c>
      <c r="K229" s="211">
        <f t="shared" si="66"/>
        <v>52.5</v>
      </c>
      <c r="L229" s="212">
        <f t="shared" si="67"/>
        <v>0.25925925925925924</v>
      </c>
      <c r="M229" s="207" t="s">
        <v>594</v>
      </c>
      <c r="N229" s="213">
        <v>43542</v>
      </c>
      <c r="O229" s="1"/>
      <c r="P229" s="1"/>
      <c r="Q229" s="1"/>
      <c r="R229" s="6" t="s">
        <v>783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35">
        <v>124</v>
      </c>
      <c r="B230" s="236">
        <v>43465</v>
      </c>
      <c r="C230" s="205"/>
      <c r="D230" s="237" t="s">
        <v>418</v>
      </c>
      <c r="E230" s="238" t="s">
        <v>626</v>
      </c>
      <c r="F230" s="238">
        <v>710</v>
      </c>
      <c r="G230" s="238"/>
      <c r="H230" s="238">
        <v>866</v>
      </c>
      <c r="I230" s="240">
        <v>866</v>
      </c>
      <c r="J230" s="241" t="s">
        <v>684</v>
      </c>
      <c r="K230" s="211">
        <f t="shared" si="66"/>
        <v>156</v>
      </c>
      <c r="L230" s="212">
        <f t="shared" si="67"/>
        <v>0.21971830985915494</v>
      </c>
      <c r="M230" s="207" t="s">
        <v>594</v>
      </c>
      <c r="N230" s="213">
        <v>43553</v>
      </c>
      <c r="O230" s="1"/>
      <c r="P230" s="1"/>
      <c r="Q230" s="1"/>
      <c r="R230" s="6" t="s">
        <v>783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35">
        <v>125</v>
      </c>
      <c r="B231" s="236">
        <v>43522</v>
      </c>
      <c r="C231" s="236"/>
      <c r="D231" s="237" t="s">
        <v>153</v>
      </c>
      <c r="E231" s="238" t="s">
        <v>626</v>
      </c>
      <c r="F231" s="238">
        <v>337.25</v>
      </c>
      <c r="G231" s="238"/>
      <c r="H231" s="238">
        <v>398.5</v>
      </c>
      <c r="I231" s="240">
        <v>411</v>
      </c>
      <c r="J231" s="210" t="s">
        <v>784</v>
      </c>
      <c r="K231" s="211">
        <f t="shared" si="66"/>
        <v>61.25</v>
      </c>
      <c r="L231" s="212">
        <f t="shared" si="67"/>
        <v>0.1816160118606375</v>
      </c>
      <c r="M231" s="207" t="s">
        <v>594</v>
      </c>
      <c r="N231" s="213">
        <v>43760</v>
      </c>
      <c r="O231" s="1"/>
      <c r="P231" s="1"/>
      <c r="Q231" s="1"/>
      <c r="R231" s="6" t="s">
        <v>783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48">
        <v>126</v>
      </c>
      <c r="B232" s="249">
        <v>43559</v>
      </c>
      <c r="C232" s="249"/>
      <c r="D232" s="250" t="s">
        <v>785</v>
      </c>
      <c r="E232" s="251" t="s">
        <v>626</v>
      </c>
      <c r="F232" s="251">
        <v>130</v>
      </c>
      <c r="G232" s="251"/>
      <c r="H232" s="251">
        <v>65</v>
      </c>
      <c r="I232" s="252">
        <v>158</v>
      </c>
      <c r="J232" s="220" t="s">
        <v>786</v>
      </c>
      <c r="K232" s="221">
        <f t="shared" si="66"/>
        <v>-65</v>
      </c>
      <c r="L232" s="222">
        <f t="shared" si="67"/>
        <v>-0.5</v>
      </c>
      <c r="M232" s="218" t="s">
        <v>607</v>
      </c>
      <c r="N232" s="215">
        <v>43726</v>
      </c>
      <c r="O232" s="1"/>
      <c r="P232" s="1"/>
      <c r="Q232" s="1"/>
      <c r="R232" s="6" t="s">
        <v>787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35">
        <v>127</v>
      </c>
      <c r="B233" s="236">
        <v>43017</v>
      </c>
      <c r="C233" s="236"/>
      <c r="D233" s="237" t="s">
        <v>186</v>
      </c>
      <c r="E233" s="238" t="s">
        <v>626</v>
      </c>
      <c r="F233" s="238">
        <v>141.5</v>
      </c>
      <c r="G233" s="238"/>
      <c r="H233" s="238">
        <v>183.5</v>
      </c>
      <c r="I233" s="240">
        <v>210</v>
      </c>
      <c r="J233" s="210" t="s">
        <v>781</v>
      </c>
      <c r="K233" s="211">
        <f t="shared" si="66"/>
        <v>42</v>
      </c>
      <c r="L233" s="212">
        <f t="shared" si="67"/>
        <v>0.29681978798586572</v>
      </c>
      <c r="M233" s="207" t="s">
        <v>594</v>
      </c>
      <c r="N233" s="213">
        <v>43042</v>
      </c>
      <c r="O233" s="1"/>
      <c r="P233" s="1"/>
      <c r="Q233" s="1"/>
      <c r="R233" s="6" t="s">
        <v>787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48">
        <v>128</v>
      </c>
      <c r="B234" s="249">
        <v>43074</v>
      </c>
      <c r="C234" s="249"/>
      <c r="D234" s="250" t="s">
        <v>788</v>
      </c>
      <c r="E234" s="251" t="s">
        <v>626</v>
      </c>
      <c r="F234" s="246">
        <v>172</v>
      </c>
      <c r="G234" s="251"/>
      <c r="H234" s="251">
        <v>155.25</v>
      </c>
      <c r="I234" s="252">
        <v>230</v>
      </c>
      <c r="J234" s="220" t="s">
        <v>789</v>
      </c>
      <c r="K234" s="221">
        <f t="shared" si="66"/>
        <v>-16.75</v>
      </c>
      <c r="L234" s="222">
        <f t="shared" si="67"/>
        <v>-9.7383720930232565E-2</v>
      </c>
      <c r="M234" s="218" t="s">
        <v>607</v>
      </c>
      <c r="N234" s="215">
        <v>43787</v>
      </c>
      <c r="O234" s="1"/>
      <c r="P234" s="1"/>
      <c r="Q234" s="1"/>
      <c r="R234" s="6" t="s">
        <v>787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35">
        <v>129</v>
      </c>
      <c r="B235" s="236">
        <v>43398</v>
      </c>
      <c r="C235" s="236"/>
      <c r="D235" s="237" t="s">
        <v>108</v>
      </c>
      <c r="E235" s="238" t="s">
        <v>626</v>
      </c>
      <c r="F235" s="238">
        <v>698.5</v>
      </c>
      <c r="G235" s="238"/>
      <c r="H235" s="238">
        <v>890</v>
      </c>
      <c r="I235" s="240">
        <v>890</v>
      </c>
      <c r="J235" s="210" t="s">
        <v>790</v>
      </c>
      <c r="K235" s="211">
        <f t="shared" si="66"/>
        <v>191.5</v>
      </c>
      <c r="L235" s="212">
        <f t="shared" si="67"/>
        <v>0.27415891195418757</v>
      </c>
      <c r="M235" s="207" t="s">
        <v>594</v>
      </c>
      <c r="N235" s="213">
        <v>44328</v>
      </c>
      <c r="O235" s="1"/>
      <c r="P235" s="1"/>
      <c r="Q235" s="1"/>
      <c r="R235" s="6" t="s">
        <v>783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35">
        <v>130</v>
      </c>
      <c r="B236" s="236">
        <v>42877</v>
      </c>
      <c r="C236" s="236"/>
      <c r="D236" s="237" t="s">
        <v>378</v>
      </c>
      <c r="E236" s="238" t="s">
        <v>626</v>
      </c>
      <c r="F236" s="238">
        <v>127.6</v>
      </c>
      <c r="G236" s="238"/>
      <c r="H236" s="238">
        <v>138</v>
      </c>
      <c r="I236" s="240">
        <v>190</v>
      </c>
      <c r="J236" s="210" t="s">
        <v>791</v>
      </c>
      <c r="K236" s="211">
        <f t="shared" si="66"/>
        <v>10.400000000000006</v>
      </c>
      <c r="L236" s="212">
        <f t="shared" si="67"/>
        <v>8.1504702194357417E-2</v>
      </c>
      <c r="M236" s="207" t="s">
        <v>594</v>
      </c>
      <c r="N236" s="213">
        <v>43774</v>
      </c>
      <c r="O236" s="1"/>
      <c r="P236" s="1"/>
      <c r="Q236" s="1"/>
      <c r="R236" s="6" t="s">
        <v>787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35">
        <v>131</v>
      </c>
      <c r="B237" s="236">
        <v>43158</v>
      </c>
      <c r="C237" s="236"/>
      <c r="D237" s="237" t="s">
        <v>792</v>
      </c>
      <c r="E237" s="238" t="s">
        <v>626</v>
      </c>
      <c r="F237" s="238">
        <v>317</v>
      </c>
      <c r="G237" s="238"/>
      <c r="H237" s="238">
        <v>382.5</v>
      </c>
      <c r="I237" s="240">
        <v>398</v>
      </c>
      <c r="J237" s="210" t="s">
        <v>793</v>
      </c>
      <c r="K237" s="211">
        <f t="shared" si="66"/>
        <v>65.5</v>
      </c>
      <c r="L237" s="212">
        <f t="shared" si="67"/>
        <v>0.20662460567823343</v>
      </c>
      <c r="M237" s="207" t="s">
        <v>594</v>
      </c>
      <c r="N237" s="213">
        <v>44238</v>
      </c>
      <c r="O237" s="1"/>
      <c r="P237" s="1"/>
      <c r="Q237" s="1"/>
      <c r="R237" s="6" t="s">
        <v>787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48">
        <v>132</v>
      </c>
      <c r="B238" s="249">
        <v>43164</v>
      </c>
      <c r="C238" s="249"/>
      <c r="D238" s="250" t="s">
        <v>145</v>
      </c>
      <c r="E238" s="251" t="s">
        <v>626</v>
      </c>
      <c r="F238" s="246">
        <f>510-14.4</f>
        <v>495.6</v>
      </c>
      <c r="G238" s="251"/>
      <c r="H238" s="251">
        <v>350</v>
      </c>
      <c r="I238" s="252">
        <v>672</v>
      </c>
      <c r="J238" s="220" t="s">
        <v>794</v>
      </c>
      <c r="K238" s="221">
        <f t="shared" si="66"/>
        <v>-145.60000000000002</v>
      </c>
      <c r="L238" s="222">
        <f t="shared" si="67"/>
        <v>-0.29378531073446329</v>
      </c>
      <c r="M238" s="218" t="s">
        <v>607</v>
      </c>
      <c r="N238" s="215">
        <v>43887</v>
      </c>
      <c r="O238" s="1"/>
      <c r="P238" s="1"/>
      <c r="Q238" s="1"/>
      <c r="R238" s="6" t="s">
        <v>783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48">
        <v>133</v>
      </c>
      <c r="B239" s="249">
        <v>43237</v>
      </c>
      <c r="C239" s="249"/>
      <c r="D239" s="250" t="s">
        <v>476</v>
      </c>
      <c r="E239" s="251" t="s">
        <v>626</v>
      </c>
      <c r="F239" s="246">
        <v>230.3</v>
      </c>
      <c r="G239" s="251"/>
      <c r="H239" s="251">
        <v>102.5</v>
      </c>
      <c r="I239" s="252">
        <v>348</v>
      </c>
      <c r="J239" s="220" t="s">
        <v>795</v>
      </c>
      <c r="K239" s="221">
        <f t="shared" si="66"/>
        <v>-127.80000000000001</v>
      </c>
      <c r="L239" s="222">
        <f t="shared" si="67"/>
        <v>-0.55492835432045162</v>
      </c>
      <c r="M239" s="218" t="s">
        <v>607</v>
      </c>
      <c r="N239" s="215">
        <v>43896</v>
      </c>
      <c r="O239" s="1"/>
      <c r="P239" s="1"/>
      <c r="Q239" s="1"/>
      <c r="R239" s="6" t="s">
        <v>783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35">
        <v>134</v>
      </c>
      <c r="B240" s="236">
        <v>43258</v>
      </c>
      <c r="C240" s="236"/>
      <c r="D240" s="237" t="s">
        <v>441</v>
      </c>
      <c r="E240" s="238" t="s">
        <v>626</v>
      </c>
      <c r="F240" s="238">
        <f>342.5-5.1</f>
        <v>337.4</v>
      </c>
      <c r="G240" s="238"/>
      <c r="H240" s="238">
        <v>412.5</v>
      </c>
      <c r="I240" s="240">
        <v>439</v>
      </c>
      <c r="J240" s="210" t="s">
        <v>796</v>
      </c>
      <c r="K240" s="211">
        <f t="shared" si="66"/>
        <v>75.100000000000023</v>
      </c>
      <c r="L240" s="212">
        <f t="shared" si="67"/>
        <v>0.22258446947243635</v>
      </c>
      <c r="M240" s="207" t="s">
        <v>594</v>
      </c>
      <c r="N240" s="213">
        <v>44230</v>
      </c>
      <c r="O240" s="1"/>
      <c r="P240" s="1"/>
      <c r="Q240" s="1"/>
      <c r="R240" s="6" t="s">
        <v>787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29">
        <v>135</v>
      </c>
      <c r="B241" s="228">
        <v>43285</v>
      </c>
      <c r="C241" s="228"/>
      <c r="D241" s="229" t="s">
        <v>55</v>
      </c>
      <c r="E241" s="230" t="s">
        <v>626</v>
      </c>
      <c r="F241" s="230">
        <f>127.5-5.53</f>
        <v>121.97</v>
      </c>
      <c r="G241" s="231"/>
      <c r="H241" s="231">
        <v>122.5</v>
      </c>
      <c r="I241" s="231">
        <v>170</v>
      </c>
      <c r="J241" s="232" t="s">
        <v>829</v>
      </c>
      <c r="K241" s="233">
        <f t="shared" si="66"/>
        <v>0.53000000000000114</v>
      </c>
      <c r="L241" s="234">
        <f t="shared" si="67"/>
        <v>4.3453308190538747E-3</v>
      </c>
      <c r="M241" s="230" t="s">
        <v>717</v>
      </c>
      <c r="N241" s="228">
        <v>44431</v>
      </c>
      <c r="O241" s="1"/>
      <c r="P241" s="1"/>
      <c r="Q241" s="1"/>
      <c r="R241" s="6" t="s">
        <v>783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48">
        <v>136</v>
      </c>
      <c r="B242" s="249">
        <v>43294</v>
      </c>
      <c r="C242" s="249"/>
      <c r="D242" s="250" t="s">
        <v>367</v>
      </c>
      <c r="E242" s="251" t="s">
        <v>626</v>
      </c>
      <c r="F242" s="246">
        <v>46.5</v>
      </c>
      <c r="G242" s="251"/>
      <c r="H242" s="251">
        <v>17</v>
      </c>
      <c r="I242" s="252">
        <v>59</v>
      </c>
      <c r="J242" s="220" t="s">
        <v>797</v>
      </c>
      <c r="K242" s="221">
        <f t="shared" ref="K242:K250" si="68">H242-F242</f>
        <v>-29.5</v>
      </c>
      <c r="L242" s="222">
        <f t="shared" ref="L242:L250" si="69">K242/F242</f>
        <v>-0.63440860215053763</v>
      </c>
      <c r="M242" s="218" t="s">
        <v>607</v>
      </c>
      <c r="N242" s="215">
        <v>43887</v>
      </c>
      <c r="O242" s="1"/>
      <c r="P242" s="1"/>
      <c r="Q242" s="1"/>
      <c r="R242" s="6" t="s">
        <v>783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35">
        <v>137</v>
      </c>
      <c r="B243" s="236">
        <v>43396</v>
      </c>
      <c r="C243" s="236"/>
      <c r="D243" s="237" t="s">
        <v>420</v>
      </c>
      <c r="E243" s="238" t="s">
        <v>626</v>
      </c>
      <c r="F243" s="238">
        <v>156.5</v>
      </c>
      <c r="G243" s="238"/>
      <c r="H243" s="238">
        <v>207.5</v>
      </c>
      <c r="I243" s="240">
        <v>191</v>
      </c>
      <c r="J243" s="210" t="s">
        <v>684</v>
      </c>
      <c r="K243" s="211">
        <f t="shared" si="68"/>
        <v>51</v>
      </c>
      <c r="L243" s="212">
        <f t="shared" si="69"/>
        <v>0.32587859424920129</v>
      </c>
      <c r="M243" s="207" t="s">
        <v>594</v>
      </c>
      <c r="N243" s="213">
        <v>44369</v>
      </c>
      <c r="O243" s="1"/>
      <c r="P243" s="1"/>
      <c r="Q243" s="1"/>
      <c r="R243" s="6" t="s">
        <v>783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35">
        <v>138</v>
      </c>
      <c r="B244" s="236">
        <v>43439</v>
      </c>
      <c r="C244" s="236"/>
      <c r="D244" s="237" t="s">
        <v>329</v>
      </c>
      <c r="E244" s="238" t="s">
        <v>626</v>
      </c>
      <c r="F244" s="238">
        <v>259.5</v>
      </c>
      <c r="G244" s="238"/>
      <c r="H244" s="238">
        <v>320</v>
      </c>
      <c r="I244" s="240">
        <v>320</v>
      </c>
      <c r="J244" s="210" t="s">
        <v>684</v>
      </c>
      <c r="K244" s="211">
        <f t="shared" si="68"/>
        <v>60.5</v>
      </c>
      <c r="L244" s="212">
        <f t="shared" si="69"/>
        <v>0.23314065510597304</v>
      </c>
      <c r="M244" s="207" t="s">
        <v>594</v>
      </c>
      <c r="N244" s="213">
        <v>44323</v>
      </c>
      <c r="O244" s="1"/>
      <c r="P244" s="1"/>
      <c r="Q244" s="1"/>
      <c r="R244" s="6" t="s">
        <v>783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48">
        <v>139</v>
      </c>
      <c r="B245" s="249">
        <v>43439</v>
      </c>
      <c r="C245" s="249"/>
      <c r="D245" s="250" t="s">
        <v>798</v>
      </c>
      <c r="E245" s="251" t="s">
        <v>626</v>
      </c>
      <c r="F245" s="251">
        <v>715</v>
      </c>
      <c r="G245" s="251"/>
      <c r="H245" s="251">
        <v>445</v>
      </c>
      <c r="I245" s="252">
        <v>840</v>
      </c>
      <c r="J245" s="220" t="s">
        <v>799</v>
      </c>
      <c r="K245" s="221">
        <f t="shared" si="68"/>
        <v>-270</v>
      </c>
      <c r="L245" s="222">
        <f t="shared" si="69"/>
        <v>-0.3776223776223776</v>
      </c>
      <c r="M245" s="218" t="s">
        <v>607</v>
      </c>
      <c r="N245" s="215">
        <v>43800</v>
      </c>
      <c r="O245" s="1"/>
      <c r="P245" s="1"/>
      <c r="Q245" s="1"/>
      <c r="R245" s="6" t="s">
        <v>783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35">
        <v>140</v>
      </c>
      <c r="B246" s="236">
        <v>43469</v>
      </c>
      <c r="C246" s="236"/>
      <c r="D246" s="237" t="s">
        <v>158</v>
      </c>
      <c r="E246" s="238" t="s">
        <v>626</v>
      </c>
      <c r="F246" s="238">
        <v>875</v>
      </c>
      <c r="G246" s="238"/>
      <c r="H246" s="238">
        <v>1165</v>
      </c>
      <c r="I246" s="240">
        <v>1185</v>
      </c>
      <c r="J246" s="210" t="s">
        <v>800</v>
      </c>
      <c r="K246" s="211">
        <f t="shared" si="68"/>
        <v>290</v>
      </c>
      <c r="L246" s="212">
        <f t="shared" si="69"/>
        <v>0.33142857142857141</v>
      </c>
      <c r="M246" s="207" t="s">
        <v>594</v>
      </c>
      <c r="N246" s="213">
        <v>43847</v>
      </c>
      <c r="O246" s="1"/>
      <c r="P246" s="1"/>
      <c r="Q246" s="1"/>
      <c r="R246" s="6" t="s">
        <v>783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35">
        <v>141</v>
      </c>
      <c r="B247" s="236">
        <v>43559</v>
      </c>
      <c r="C247" s="236"/>
      <c r="D247" s="237" t="s">
        <v>345</v>
      </c>
      <c r="E247" s="238" t="s">
        <v>626</v>
      </c>
      <c r="F247" s="238">
        <f>387-14.63</f>
        <v>372.37</v>
      </c>
      <c r="G247" s="238"/>
      <c r="H247" s="238">
        <v>490</v>
      </c>
      <c r="I247" s="240">
        <v>490</v>
      </c>
      <c r="J247" s="210" t="s">
        <v>684</v>
      </c>
      <c r="K247" s="211">
        <f t="shared" si="68"/>
        <v>117.63</v>
      </c>
      <c r="L247" s="212">
        <f t="shared" si="69"/>
        <v>0.31589548030185027</v>
      </c>
      <c r="M247" s="207" t="s">
        <v>594</v>
      </c>
      <c r="N247" s="213">
        <v>43850</v>
      </c>
      <c r="O247" s="1"/>
      <c r="P247" s="1"/>
      <c r="Q247" s="1"/>
      <c r="R247" s="6" t="s">
        <v>783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48">
        <v>142</v>
      </c>
      <c r="B248" s="249">
        <v>43578</v>
      </c>
      <c r="C248" s="249"/>
      <c r="D248" s="250" t="s">
        <v>801</v>
      </c>
      <c r="E248" s="251" t="s">
        <v>596</v>
      </c>
      <c r="F248" s="251">
        <v>220</v>
      </c>
      <c r="G248" s="251"/>
      <c r="H248" s="251">
        <v>127.5</v>
      </c>
      <c r="I248" s="252">
        <v>284</v>
      </c>
      <c r="J248" s="220" t="s">
        <v>802</v>
      </c>
      <c r="K248" s="221">
        <f t="shared" si="68"/>
        <v>-92.5</v>
      </c>
      <c r="L248" s="222">
        <f t="shared" si="69"/>
        <v>-0.42045454545454547</v>
      </c>
      <c r="M248" s="218" t="s">
        <v>607</v>
      </c>
      <c r="N248" s="215">
        <v>43896</v>
      </c>
      <c r="O248" s="1"/>
      <c r="P248" s="1"/>
      <c r="Q248" s="1"/>
      <c r="R248" s="6" t="s">
        <v>783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35">
        <v>143</v>
      </c>
      <c r="B249" s="236">
        <v>43622</v>
      </c>
      <c r="C249" s="236"/>
      <c r="D249" s="237" t="s">
        <v>485</v>
      </c>
      <c r="E249" s="238" t="s">
        <v>596</v>
      </c>
      <c r="F249" s="238">
        <v>332.8</v>
      </c>
      <c r="G249" s="238"/>
      <c r="H249" s="238">
        <v>405</v>
      </c>
      <c r="I249" s="240">
        <v>419</v>
      </c>
      <c r="J249" s="210" t="s">
        <v>803</v>
      </c>
      <c r="K249" s="211">
        <f t="shared" si="68"/>
        <v>72.199999999999989</v>
      </c>
      <c r="L249" s="212">
        <f t="shared" si="69"/>
        <v>0.21694711538461534</v>
      </c>
      <c r="M249" s="207" t="s">
        <v>594</v>
      </c>
      <c r="N249" s="213">
        <v>43860</v>
      </c>
      <c r="O249" s="1"/>
      <c r="P249" s="1"/>
      <c r="Q249" s="1"/>
      <c r="R249" s="6" t="s">
        <v>787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29">
        <v>144</v>
      </c>
      <c r="B250" s="228">
        <v>43641</v>
      </c>
      <c r="C250" s="228"/>
      <c r="D250" s="229" t="s">
        <v>151</v>
      </c>
      <c r="E250" s="230" t="s">
        <v>626</v>
      </c>
      <c r="F250" s="230">
        <v>386</v>
      </c>
      <c r="G250" s="231"/>
      <c r="H250" s="231">
        <v>395</v>
      </c>
      <c r="I250" s="231">
        <v>452</v>
      </c>
      <c r="J250" s="232" t="s">
        <v>804</v>
      </c>
      <c r="K250" s="233">
        <f t="shared" si="68"/>
        <v>9</v>
      </c>
      <c r="L250" s="234">
        <f t="shared" si="69"/>
        <v>2.3316062176165803E-2</v>
      </c>
      <c r="M250" s="230" t="s">
        <v>717</v>
      </c>
      <c r="N250" s="228">
        <v>43868</v>
      </c>
      <c r="O250" s="1"/>
      <c r="P250" s="1"/>
      <c r="Q250" s="1"/>
      <c r="R250" s="6" t="s">
        <v>787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29">
        <v>145</v>
      </c>
      <c r="B251" s="228">
        <v>43707</v>
      </c>
      <c r="C251" s="228"/>
      <c r="D251" s="229" t="s">
        <v>131</v>
      </c>
      <c r="E251" s="230" t="s">
        <v>626</v>
      </c>
      <c r="F251" s="230">
        <v>137.5</v>
      </c>
      <c r="G251" s="231"/>
      <c r="H251" s="231">
        <v>138.5</v>
      </c>
      <c r="I251" s="231">
        <v>190</v>
      </c>
      <c r="J251" s="232" t="s">
        <v>828</v>
      </c>
      <c r="K251" s="233">
        <f t="shared" ref="K251" si="70">H251-F251</f>
        <v>1</v>
      </c>
      <c r="L251" s="234">
        <f t="shared" ref="L251" si="71">K251/F251</f>
        <v>7.2727272727272727E-3</v>
      </c>
      <c r="M251" s="230" t="s">
        <v>717</v>
      </c>
      <c r="N251" s="228">
        <v>44432</v>
      </c>
      <c r="O251" s="1"/>
      <c r="P251" s="1"/>
      <c r="Q251" s="1"/>
      <c r="R251" s="6" t="s">
        <v>783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35">
        <v>146</v>
      </c>
      <c r="B252" s="236">
        <v>43731</v>
      </c>
      <c r="C252" s="236"/>
      <c r="D252" s="237" t="s">
        <v>432</v>
      </c>
      <c r="E252" s="238" t="s">
        <v>626</v>
      </c>
      <c r="F252" s="238">
        <v>235</v>
      </c>
      <c r="G252" s="238"/>
      <c r="H252" s="238">
        <v>295</v>
      </c>
      <c r="I252" s="240">
        <v>296</v>
      </c>
      <c r="J252" s="210" t="s">
        <v>805</v>
      </c>
      <c r="K252" s="211">
        <f t="shared" ref="K252:K257" si="72">H252-F252</f>
        <v>60</v>
      </c>
      <c r="L252" s="212">
        <f t="shared" ref="L252:L257" si="73">K252/F252</f>
        <v>0.25531914893617019</v>
      </c>
      <c r="M252" s="207" t="s">
        <v>594</v>
      </c>
      <c r="N252" s="213">
        <v>43844</v>
      </c>
      <c r="O252" s="1"/>
      <c r="P252" s="1"/>
      <c r="Q252" s="1"/>
      <c r="R252" s="6" t="s">
        <v>787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35">
        <v>147</v>
      </c>
      <c r="B253" s="236">
        <v>43752</v>
      </c>
      <c r="C253" s="236"/>
      <c r="D253" s="237" t="s">
        <v>806</v>
      </c>
      <c r="E253" s="238" t="s">
        <v>626</v>
      </c>
      <c r="F253" s="238">
        <v>277.5</v>
      </c>
      <c r="G253" s="238"/>
      <c r="H253" s="238">
        <v>333</v>
      </c>
      <c r="I253" s="240">
        <v>333</v>
      </c>
      <c r="J253" s="210" t="s">
        <v>807</v>
      </c>
      <c r="K253" s="211">
        <f t="shared" si="72"/>
        <v>55.5</v>
      </c>
      <c r="L253" s="212">
        <f t="shared" si="73"/>
        <v>0.2</v>
      </c>
      <c r="M253" s="207" t="s">
        <v>594</v>
      </c>
      <c r="N253" s="213">
        <v>43846</v>
      </c>
      <c r="O253" s="1"/>
      <c r="P253" s="1"/>
      <c r="Q253" s="1"/>
      <c r="R253" s="6" t="s">
        <v>783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35">
        <v>148</v>
      </c>
      <c r="B254" s="236">
        <v>43752</v>
      </c>
      <c r="C254" s="236"/>
      <c r="D254" s="237" t="s">
        <v>808</v>
      </c>
      <c r="E254" s="238" t="s">
        <v>626</v>
      </c>
      <c r="F254" s="238">
        <v>930</v>
      </c>
      <c r="G254" s="238"/>
      <c r="H254" s="238">
        <v>1165</v>
      </c>
      <c r="I254" s="240">
        <v>1200</v>
      </c>
      <c r="J254" s="210" t="s">
        <v>809</v>
      </c>
      <c r="K254" s="211">
        <f t="shared" si="72"/>
        <v>235</v>
      </c>
      <c r="L254" s="212">
        <f t="shared" si="73"/>
        <v>0.25268817204301075</v>
      </c>
      <c r="M254" s="207" t="s">
        <v>594</v>
      </c>
      <c r="N254" s="213">
        <v>43847</v>
      </c>
      <c r="O254" s="1"/>
      <c r="P254" s="1"/>
      <c r="Q254" s="1"/>
      <c r="R254" s="6" t="s">
        <v>787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35">
        <v>149</v>
      </c>
      <c r="B255" s="236">
        <v>43753</v>
      </c>
      <c r="C255" s="236"/>
      <c r="D255" s="237" t="s">
        <v>810</v>
      </c>
      <c r="E255" s="238" t="s">
        <v>626</v>
      </c>
      <c r="F255" s="208">
        <v>111</v>
      </c>
      <c r="G255" s="238"/>
      <c r="H255" s="238">
        <v>141</v>
      </c>
      <c r="I255" s="240">
        <v>141</v>
      </c>
      <c r="J255" s="210" t="s">
        <v>610</v>
      </c>
      <c r="K255" s="211">
        <f t="shared" si="72"/>
        <v>30</v>
      </c>
      <c r="L255" s="212">
        <f t="shared" si="73"/>
        <v>0.27027027027027029</v>
      </c>
      <c r="M255" s="207" t="s">
        <v>594</v>
      </c>
      <c r="N255" s="213">
        <v>44328</v>
      </c>
      <c r="O255" s="1"/>
      <c r="P255" s="1"/>
      <c r="Q255" s="1"/>
      <c r="R255" s="6" t="s">
        <v>787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35">
        <v>150</v>
      </c>
      <c r="B256" s="236">
        <v>43753</v>
      </c>
      <c r="C256" s="236"/>
      <c r="D256" s="237" t="s">
        <v>811</v>
      </c>
      <c r="E256" s="238" t="s">
        <v>626</v>
      </c>
      <c r="F256" s="208">
        <v>296</v>
      </c>
      <c r="G256" s="238"/>
      <c r="H256" s="238">
        <v>370</v>
      </c>
      <c r="I256" s="240">
        <v>370</v>
      </c>
      <c r="J256" s="210" t="s">
        <v>684</v>
      </c>
      <c r="K256" s="211">
        <f t="shared" si="72"/>
        <v>74</v>
      </c>
      <c r="L256" s="212">
        <f t="shared" si="73"/>
        <v>0.25</v>
      </c>
      <c r="M256" s="207" t="s">
        <v>594</v>
      </c>
      <c r="N256" s="213">
        <v>43853</v>
      </c>
      <c r="O256" s="1"/>
      <c r="P256" s="1"/>
      <c r="Q256" s="1"/>
      <c r="R256" s="6" t="s">
        <v>787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35">
        <v>151</v>
      </c>
      <c r="B257" s="236">
        <v>43754</v>
      </c>
      <c r="C257" s="236"/>
      <c r="D257" s="237" t="s">
        <v>812</v>
      </c>
      <c r="E257" s="238" t="s">
        <v>626</v>
      </c>
      <c r="F257" s="208">
        <v>300</v>
      </c>
      <c r="G257" s="238"/>
      <c r="H257" s="238">
        <v>382.5</v>
      </c>
      <c r="I257" s="240">
        <v>344</v>
      </c>
      <c r="J257" s="210" t="s">
        <v>813</v>
      </c>
      <c r="K257" s="211">
        <f t="shared" si="72"/>
        <v>82.5</v>
      </c>
      <c r="L257" s="212">
        <f t="shared" si="73"/>
        <v>0.27500000000000002</v>
      </c>
      <c r="M257" s="207" t="s">
        <v>594</v>
      </c>
      <c r="N257" s="213">
        <v>44238</v>
      </c>
      <c r="O257" s="1"/>
      <c r="P257" s="1"/>
      <c r="Q257" s="1"/>
      <c r="R257" s="6" t="s">
        <v>787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54">
        <v>152</v>
      </c>
      <c r="B258" s="255">
        <v>43832</v>
      </c>
      <c r="C258" s="255"/>
      <c r="D258" s="256" t="s">
        <v>814</v>
      </c>
      <c r="E258" s="56" t="s">
        <v>626</v>
      </c>
      <c r="F258" s="257" t="s">
        <v>815</v>
      </c>
      <c r="G258" s="56"/>
      <c r="H258" s="56"/>
      <c r="I258" s="258">
        <v>590</v>
      </c>
      <c r="J258" s="253" t="s">
        <v>597</v>
      </c>
      <c r="K258" s="253"/>
      <c r="L258" s="259"/>
      <c r="M258" s="260" t="s">
        <v>597</v>
      </c>
      <c r="N258" s="261"/>
      <c r="O258" s="1"/>
      <c r="P258" s="1"/>
      <c r="Q258" s="1"/>
      <c r="R258" s="6" t="s">
        <v>787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35">
        <v>153</v>
      </c>
      <c r="B259" s="236">
        <v>43966</v>
      </c>
      <c r="C259" s="236"/>
      <c r="D259" s="237" t="s">
        <v>71</v>
      </c>
      <c r="E259" s="238" t="s">
        <v>626</v>
      </c>
      <c r="F259" s="208">
        <v>67.5</v>
      </c>
      <c r="G259" s="238"/>
      <c r="H259" s="238">
        <v>86</v>
      </c>
      <c r="I259" s="240">
        <v>86</v>
      </c>
      <c r="J259" s="210" t="s">
        <v>816</v>
      </c>
      <c r="K259" s="211">
        <f t="shared" ref="K259:K266" si="74">H259-F259</f>
        <v>18.5</v>
      </c>
      <c r="L259" s="212">
        <f t="shared" ref="L259:L266" si="75">K259/F259</f>
        <v>0.27407407407407408</v>
      </c>
      <c r="M259" s="207" t="s">
        <v>594</v>
      </c>
      <c r="N259" s="213">
        <v>44008</v>
      </c>
      <c r="O259" s="1"/>
      <c r="P259" s="1"/>
      <c r="Q259" s="1"/>
      <c r="R259" s="6" t="s">
        <v>787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35">
        <v>154</v>
      </c>
      <c r="B260" s="236">
        <v>44035</v>
      </c>
      <c r="C260" s="236"/>
      <c r="D260" s="237" t="s">
        <v>484</v>
      </c>
      <c r="E260" s="238" t="s">
        <v>626</v>
      </c>
      <c r="F260" s="208">
        <v>231</v>
      </c>
      <c r="G260" s="238"/>
      <c r="H260" s="238">
        <v>281</v>
      </c>
      <c r="I260" s="240">
        <v>281</v>
      </c>
      <c r="J260" s="210" t="s">
        <v>684</v>
      </c>
      <c r="K260" s="211">
        <f t="shared" si="74"/>
        <v>50</v>
      </c>
      <c r="L260" s="212">
        <f t="shared" si="75"/>
        <v>0.21645021645021645</v>
      </c>
      <c r="M260" s="207" t="s">
        <v>594</v>
      </c>
      <c r="N260" s="213">
        <v>44358</v>
      </c>
      <c r="O260" s="1"/>
      <c r="P260" s="1"/>
      <c r="Q260" s="1"/>
      <c r="R260" s="6" t="s">
        <v>787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35">
        <v>155</v>
      </c>
      <c r="B261" s="236">
        <v>44092</v>
      </c>
      <c r="C261" s="236"/>
      <c r="D261" s="237" t="s">
        <v>409</v>
      </c>
      <c r="E261" s="238" t="s">
        <v>626</v>
      </c>
      <c r="F261" s="238">
        <v>206</v>
      </c>
      <c r="G261" s="238"/>
      <c r="H261" s="238">
        <v>248</v>
      </c>
      <c r="I261" s="240">
        <v>248</v>
      </c>
      <c r="J261" s="210" t="s">
        <v>684</v>
      </c>
      <c r="K261" s="211">
        <f t="shared" si="74"/>
        <v>42</v>
      </c>
      <c r="L261" s="212">
        <f t="shared" si="75"/>
        <v>0.20388349514563106</v>
      </c>
      <c r="M261" s="207" t="s">
        <v>594</v>
      </c>
      <c r="N261" s="213">
        <v>44214</v>
      </c>
      <c r="O261" s="1"/>
      <c r="P261" s="1"/>
      <c r="Q261" s="1"/>
      <c r="R261" s="6" t="s">
        <v>787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35">
        <v>156</v>
      </c>
      <c r="B262" s="236">
        <v>44140</v>
      </c>
      <c r="C262" s="236"/>
      <c r="D262" s="237" t="s">
        <v>409</v>
      </c>
      <c r="E262" s="238" t="s">
        <v>626</v>
      </c>
      <c r="F262" s="238">
        <v>182.5</v>
      </c>
      <c r="G262" s="238"/>
      <c r="H262" s="238">
        <v>248</v>
      </c>
      <c r="I262" s="240">
        <v>248</v>
      </c>
      <c r="J262" s="210" t="s">
        <v>684</v>
      </c>
      <c r="K262" s="211">
        <f t="shared" si="74"/>
        <v>65.5</v>
      </c>
      <c r="L262" s="212">
        <f t="shared" si="75"/>
        <v>0.35890410958904112</v>
      </c>
      <c r="M262" s="207" t="s">
        <v>594</v>
      </c>
      <c r="N262" s="213">
        <v>44214</v>
      </c>
      <c r="O262" s="1"/>
      <c r="P262" s="1"/>
      <c r="Q262" s="1"/>
      <c r="R262" s="6" t="s">
        <v>787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35">
        <v>157</v>
      </c>
      <c r="B263" s="236">
        <v>44140</v>
      </c>
      <c r="C263" s="236"/>
      <c r="D263" s="237" t="s">
        <v>329</v>
      </c>
      <c r="E263" s="238" t="s">
        <v>626</v>
      </c>
      <c r="F263" s="238">
        <v>247.5</v>
      </c>
      <c r="G263" s="238"/>
      <c r="H263" s="238">
        <v>320</v>
      </c>
      <c r="I263" s="240">
        <v>320</v>
      </c>
      <c r="J263" s="210" t="s">
        <v>684</v>
      </c>
      <c r="K263" s="211">
        <f t="shared" si="74"/>
        <v>72.5</v>
      </c>
      <c r="L263" s="212">
        <f t="shared" si="75"/>
        <v>0.29292929292929293</v>
      </c>
      <c r="M263" s="207" t="s">
        <v>594</v>
      </c>
      <c r="N263" s="213">
        <v>44323</v>
      </c>
      <c r="O263" s="1"/>
      <c r="P263" s="1"/>
      <c r="Q263" s="1"/>
      <c r="R263" s="6" t="s">
        <v>787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35">
        <v>158</v>
      </c>
      <c r="B264" s="236">
        <v>44140</v>
      </c>
      <c r="C264" s="236"/>
      <c r="D264" s="237" t="s">
        <v>272</v>
      </c>
      <c r="E264" s="238" t="s">
        <v>626</v>
      </c>
      <c r="F264" s="208">
        <v>925</v>
      </c>
      <c r="G264" s="238"/>
      <c r="H264" s="238">
        <v>1095</v>
      </c>
      <c r="I264" s="240">
        <v>1093</v>
      </c>
      <c r="J264" s="210" t="s">
        <v>817</v>
      </c>
      <c r="K264" s="211">
        <f t="shared" si="74"/>
        <v>170</v>
      </c>
      <c r="L264" s="212">
        <f t="shared" si="75"/>
        <v>0.18378378378378379</v>
      </c>
      <c r="M264" s="207" t="s">
        <v>594</v>
      </c>
      <c r="N264" s="213">
        <v>44201</v>
      </c>
      <c r="O264" s="1"/>
      <c r="P264" s="1"/>
      <c r="Q264" s="1"/>
      <c r="R264" s="6" t="s">
        <v>787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35">
        <v>159</v>
      </c>
      <c r="B265" s="236">
        <v>44140</v>
      </c>
      <c r="C265" s="236"/>
      <c r="D265" s="237" t="s">
        <v>345</v>
      </c>
      <c r="E265" s="238" t="s">
        <v>626</v>
      </c>
      <c r="F265" s="208">
        <v>332.5</v>
      </c>
      <c r="G265" s="238"/>
      <c r="H265" s="238">
        <v>393</v>
      </c>
      <c r="I265" s="240">
        <v>406</v>
      </c>
      <c r="J265" s="210" t="s">
        <v>818</v>
      </c>
      <c r="K265" s="211">
        <f t="shared" si="74"/>
        <v>60.5</v>
      </c>
      <c r="L265" s="212">
        <f t="shared" si="75"/>
        <v>0.18195488721804512</v>
      </c>
      <c r="M265" s="207" t="s">
        <v>594</v>
      </c>
      <c r="N265" s="213">
        <v>44256</v>
      </c>
      <c r="O265" s="1"/>
      <c r="P265" s="1"/>
      <c r="Q265" s="1"/>
      <c r="R265" s="6" t="s">
        <v>787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35">
        <v>160</v>
      </c>
      <c r="B266" s="236">
        <v>44141</v>
      </c>
      <c r="C266" s="236"/>
      <c r="D266" s="237" t="s">
        <v>484</v>
      </c>
      <c r="E266" s="238" t="s">
        <v>626</v>
      </c>
      <c r="F266" s="208">
        <v>231</v>
      </c>
      <c r="G266" s="238"/>
      <c r="H266" s="238">
        <v>281</v>
      </c>
      <c r="I266" s="240">
        <v>281</v>
      </c>
      <c r="J266" s="210" t="s">
        <v>684</v>
      </c>
      <c r="K266" s="211">
        <f t="shared" si="74"/>
        <v>50</v>
      </c>
      <c r="L266" s="212">
        <f t="shared" si="75"/>
        <v>0.21645021645021645</v>
      </c>
      <c r="M266" s="207" t="s">
        <v>594</v>
      </c>
      <c r="N266" s="213">
        <v>44358</v>
      </c>
      <c r="O266" s="1"/>
      <c r="P266" s="1"/>
      <c r="Q266" s="1"/>
      <c r="R266" s="6" t="s">
        <v>787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62">
        <v>161</v>
      </c>
      <c r="B267" s="255">
        <v>44187</v>
      </c>
      <c r="C267" s="255"/>
      <c r="D267" s="256" t="s">
        <v>457</v>
      </c>
      <c r="E267" s="56" t="s">
        <v>626</v>
      </c>
      <c r="F267" s="257" t="s">
        <v>819</v>
      </c>
      <c r="G267" s="56"/>
      <c r="H267" s="56"/>
      <c r="I267" s="258">
        <v>239</v>
      </c>
      <c r="J267" s="253" t="s">
        <v>597</v>
      </c>
      <c r="K267" s="253"/>
      <c r="L267" s="259"/>
      <c r="M267" s="260"/>
      <c r="N267" s="261"/>
      <c r="O267" s="1"/>
      <c r="P267" s="1"/>
      <c r="Q267" s="1"/>
      <c r="R267" s="6" t="s">
        <v>787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62">
        <v>162</v>
      </c>
      <c r="B268" s="255">
        <v>44258</v>
      </c>
      <c r="C268" s="255"/>
      <c r="D268" s="256" t="s">
        <v>814</v>
      </c>
      <c r="E268" s="56" t="s">
        <v>626</v>
      </c>
      <c r="F268" s="257" t="s">
        <v>815</v>
      </c>
      <c r="G268" s="56"/>
      <c r="H268" s="56"/>
      <c r="I268" s="258">
        <v>590</v>
      </c>
      <c r="J268" s="253" t="s">
        <v>597</v>
      </c>
      <c r="K268" s="253"/>
      <c r="L268" s="259"/>
      <c r="M268" s="260"/>
      <c r="N268" s="261"/>
      <c r="O268" s="1"/>
      <c r="P268" s="1"/>
      <c r="R268" s="6" t="s">
        <v>787</v>
      </c>
    </row>
    <row r="269" spans="1:26" ht="12.75" customHeight="1">
      <c r="A269" s="235">
        <v>163</v>
      </c>
      <c r="B269" s="236">
        <v>44274</v>
      </c>
      <c r="C269" s="236"/>
      <c r="D269" s="237" t="s">
        <v>345</v>
      </c>
      <c r="E269" s="238" t="s">
        <v>626</v>
      </c>
      <c r="F269" s="208">
        <v>355</v>
      </c>
      <c r="G269" s="238"/>
      <c r="H269" s="238">
        <v>422.5</v>
      </c>
      <c r="I269" s="240">
        <v>420</v>
      </c>
      <c r="J269" s="210" t="s">
        <v>820</v>
      </c>
      <c r="K269" s="211">
        <f t="shared" ref="K269:K272" si="76">H269-F269</f>
        <v>67.5</v>
      </c>
      <c r="L269" s="212">
        <f t="shared" ref="L269:L272" si="77">K269/F269</f>
        <v>0.19014084507042253</v>
      </c>
      <c r="M269" s="207" t="s">
        <v>594</v>
      </c>
      <c r="N269" s="213">
        <v>44361</v>
      </c>
      <c r="O269" s="1"/>
      <c r="R269" s="263" t="s">
        <v>787</v>
      </c>
    </row>
    <row r="270" spans="1:26" ht="12.75" customHeight="1">
      <c r="A270" s="235">
        <v>164</v>
      </c>
      <c r="B270" s="236">
        <v>44295</v>
      </c>
      <c r="C270" s="236"/>
      <c r="D270" s="237" t="s">
        <v>821</v>
      </c>
      <c r="E270" s="238" t="s">
        <v>626</v>
      </c>
      <c r="F270" s="208">
        <v>555</v>
      </c>
      <c r="G270" s="238"/>
      <c r="H270" s="238">
        <v>663</v>
      </c>
      <c r="I270" s="240">
        <v>663</v>
      </c>
      <c r="J270" s="210" t="s">
        <v>822</v>
      </c>
      <c r="K270" s="211">
        <f t="shared" si="76"/>
        <v>108</v>
      </c>
      <c r="L270" s="212">
        <f t="shared" si="77"/>
        <v>0.19459459459459461</v>
      </c>
      <c r="M270" s="207" t="s">
        <v>594</v>
      </c>
      <c r="N270" s="213">
        <v>44321</v>
      </c>
      <c r="O270" s="1"/>
      <c r="P270" s="1"/>
      <c r="Q270" s="1"/>
      <c r="R270" s="263" t="s">
        <v>787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35">
        <v>165</v>
      </c>
      <c r="B271" s="236">
        <v>44308</v>
      </c>
      <c r="C271" s="236"/>
      <c r="D271" s="237" t="s">
        <v>378</v>
      </c>
      <c r="E271" s="238" t="s">
        <v>626</v>
      </c>
      <c r="F271" s="208">
        <v>126.5</v>
      </c>
      <c r="G271" s="238"/>
      <c r="H271" s="238">
        <v>155</v>
      </c>
      <c r="I271" s="240">
        <v>155</v>
      </c>
      <c r="J271" s="210" t="s">
        <v>684</v>
      </c>
      <c r="K271" s="211">
        <f t="shared" si="76"/>
        <v>28.5</v>
      </c>
      <c r="L271" s="212">
        <f t="shared" si="77"/>
        <v>0.22529644268774704</v>
      </c>
      <c r="M271" s="207" t="s">
        <v>594</v>
      </c>
      <c r="N271" s="213">
        <v>44362</v>
      </c>
      <c r="O271" s="1"/>
      <c r="R271" s="263" t="s">
        <v>787</v>
      </c>
    </row>
    <row r="272" spans="1:26" ht="12.75" customHeight="1">
      <c r="A272" s="461">
        <v>166</v>
      </c>
      <c r="B272" s="462">
        <v>44368</v>
      </c>
      <c r="C272" s="462"/>
      <c r="D272" s="463" t="s">
        <v>396</v>
      </c>
      <c r="E272" s="464" t="s">
        <v>626</v>
      </c>
      <c r="F272" s="465">
        <v>287.5</v>
      </c>
      <c r="G272" s="464"/>
      <c r="H272" s="464">
        <v>245</v>
      </c>
      <c r="I272" s="466">
        <v>344</v>
      </c>
      <c r="J272" s="220" t="s">
        <v>920</v>
      </c>
      <c r="K272" s="221">
        <f t="shared" si="76"/>
        <v>-42.5</v>
      </c>
      <c r="L272" s="222">
        <f t="shared" si="77"/>
        <v>-0.14782608695652175</v>
      </c>
      <c r="M272" s="218" t="s">
        <v>607</v>
      </c>
      <c r="N272" s="215">
        <v>44508</v>
      </c>
      <c r="O272" s="1"/>
      <c r="R272" s="263" t="s">
        <v>787</v>
      </c>
    </row>
    <row r="273" spans="1:18" ht="12.75" customHeight="1">
      <c r="A273" s="262">
        <v>167</v>
      </c>
      <c r="B273" s="255">
        <v>44368</v>
      </c>
      <c r="C273" s="255"/>
      <c r="D273" s="256" t="s">
        <v>484</v>
      </c>
      <c r="E273" s="56" t="s">
        <v>626</v>
      </c>
      <c r="F273" s="257" t="s">
        <v>823</v>
      </c>
      <c r="G273" s="56"/>
      <c r="H273" s="56"/>
      <c r="I273" s="258">
        <v>320</v>
      </c>
      <c r="J273" s="253" t="s">
        <v>597</v>
      </c>
      <c r="K273" s="262"/>
      <c r="L273" s="255"/>
      <c r="M273" s="255"/>
      <c r="N273" s="256"/>
      <c r="O273" s="44"/>
      <c r="R273" s="263" t="s">
        <v>787</v>
      </c>
    </row>
    <row r="274" spans="1:18" ht="12.75" customHeight="1">
      <c r="A274" s="262">
        <v>168</v>
      </c>
      <c r="B274" s="255">
        <v>44406</v>
      </c>
      <c r="C274" s="255"/>
      <c r="D274" s="256" t="s">
        <v>378</v>
      </c>
      <c r="E274" s="56" t="s">
        <v>626</v>
      </c>
      <c r="F274" s="257" t="s">
        <v>826</v>
      </c>
      <c r="G274" s="56"/>
      <c r="H274" s="56"/>
      <c r="I274" s="56">
        <v>200</v>
      </c>
      <c r="J274" s="253" t="s">
        <v>597</v>
      </c>
      <c r="K274" s="262"/>
      <c r="L274" s="255"/>
      <c r="M274" s="255"/>
      <c r="N274" s="256"/>
      <c r="O274" s="44"/>
      <c r="R274" s="263" t="s">
        <v>787</v>
      </c>
    </row>
    <row r="275" spans="1:18" ht="12.75" customHeight="1">
      <c r="A275" s="262">
        <v>169</v>
      </c>
      <c r="B275" s="255">
        <v>44462</v>
      </c>
      <c r="C275" s="255"/>
      <c r="D275" s="256" t="s">
        <v>833</v>
      </c>
      <c r="E275" s="56" t="s">
        <v>626</v>
      </c>
      <c r="F275" s="257" t="s">
        <v>834</v>
      </c>
      <c r="G275" s="56"/>
      <c r="H275" s="56"/>
      <c r="I275" s="56">
        <v>1500</v>
      </c>
      <c r="J275" s="253" t="s">
        <v>597</v>
      </c>
      <c r="K275" s="262"/>
      <c r="L275" s="255"/>
      <c r="M275" s="255"/>
      <c r="N275" s="256"/>
      <c r="O275" s="44"/>
      <c r="R275" s="263" t="s">
        <v>787</v>
      </c>
    </row>
    <row r="276" spans="1:18" ht="12.75" customHeight="1">
      <c r="A276" s="349">
        <v>170</v>
      </c>
      <c r="B276" s="350">
        <v>44480</v>
      </c>
      <c r="C276" s="350"/>
      <c r="D276" s="351" t="s">
        <v>840</v>
      </c>
      <c r="E276" s="352" t="s">
        <v>626</v>
      </c>
      <c r="F276" s="353" t="s">
        <v>846</v>
      </c>
      <c r="G276" s="352"/>
      <c r="H276" s="352"/>
      <c r="I276" s="352">
        <v>145</v>
      </c>
      <c r="J276" s="354" t="s">
        <v>597</v>
      </c>
      <c r="K276" s="349"/>
      <c r="L276" s="350"/>
      <c r="M276" s="350"/>
      <c r="N276" s="351"/>
      <c r="O276" s="44"/>
      <c r="R276" s="263" t="s">
        <v>787</v>
      </c>
    </row>
    <row r="277" spans="1:18" ht="12.75" customHeight="1">
      <c r="A277" s="355">
        <v>171</v>
      </c>
      <c r="B277" s="356">
        <v>44481</v>
      </c>
      <c r="C277" s="356"/>
      <c r="D277" s="357" t="s">
        <v>261</v>
      </c>
      <c r="E277" s="358" t="s">
        <v>626</v>
      </c>
      <c r="F277" s="359" t="s">
        <v>843</v>
      </c>
      <c r="G277" s="358"/>
      <c r="H277" s="358"/>
      <c r="I277" s="358">
        <v>380</v>
      </c>
      <c r="J277" s="360" t="s">
        <v>597</v>
      </c>
      <c r="K277" s="355"/>
      <c r="L277" s="356"/>
      <c r="M277" s="356"/>
      <c r="N277" s="357"/>
      <c r="O277" s="44"/>
      <c r="R277" s="263" t="s">
        <v>787</v>
      </c>
    </row>
    <row r="278" spans="1:18" ht="12.75" customHeight="1">
      <c r="A278" s="355">
        <v>172</v>
      </c>
      <c r="B278" s="356">
        <v>44481</v>
      </c>
      <c r="C278" s="356"/>
      <c r="D278" s="357" t="s">
        <v>404</v>
      </c>
      <c r="E278" s="358" t="s">
        <v>626</v>
      </c>
      <c r="F278" s="359" t="s">
        <v>844</v>
      </c>
      <c r="G278" s="358"/>
      <c r="H278" s="358"/>
      <c r="I278" s="358">
        <v>56</v>
      </c>
      <c r="J278" s="360" t="s">
        <v>597</v>
      </c>
      <c r="K278" s="355"/>
      <c r="L278" s="356"/>
      <c r="M278" s="356"/>
      <c r="N278" s="357"/>
      <c r="O278" s="44"/>
      <c r="R278" s="263"/>
    </row>
    <row r="279" spans="1:18" ht="12.75" customHeight="1">
      <c r="A279" s="361"/>
      <c r="B279" s="361"/>
      <c r="C279" s="361"/>
      <c r="D279" s="361"/>
      <c r="E279" s="361"/>
      <c r="F279" s="358"/>
      <c r="G279" s="358"/>
      <c r="H279" s="358"/>
      <c r="I279" s="358"/>
      <c r="J279" s="362"/>
      <c r="K279" s="358"/>
      <c r="L279" s="358"/>
      <c r="M279" s="358"/>
      <c r="N279" s="361"/>
      <c r="O279" s="44"/>
      <c r="R279" s="263"/>
    </row>
    <row r="280" spans="1:18" ht="12.75" customHeight="1">
      <c r="F280" s="59"/>
      <c r="G280" s="59"/>
      <c r="H280" s="59"/>
      <c r="I280" s="59"/>
      <c r="J280" s="44"/>
      <c r="K280" s="59"/>
      <c r="L280" s="59"/>
      <c r="M280" s="59"/>
      <c r="O280" s="44"/>
      <c r="R280" s="263"/>
    </row>
    <row r="281" spans="1:18" ht="12.75" customHeight="1">
      <c r="A281" s="262"/>
      <c r="B281" s="264" t="s">
        <v>824</v>
      </c>
      <c r="F281" s="59"/>
      <c r="G281" s="59"/>
      <c r="H281" s="59"/>
      <c r="I281" s="59"/>
      <c r="J281" s="44"/>
      <c r="K281" s="59"/>
      <c r="L281" s="59"/>
      <c r="M281" s="59"/>
      <c r="O281" s="44"/>
      <c r="R281" s="263"/>
    </row>
    <row r="282" spans="1:18" ht="12.75" customHeight="1">
      <c r="F282" s="59"/>
      <c r="G282" s="59"/>
      <c r="H282" s="59"/>
      <c r="I282" s="59"/>
      <c r="J282" s="44"/>
      <c r="K282" s="59"/>
      <c r="L282" s="59"/>
      <c r="M282" s="59"/>
      <c r="O282" s="44"/>
      <c r="R282" s="59"/>
    </row>
    <row r="283" spans="1:18" ht="12.75" customHeight="1">
      <c r="F283" s="59"/>
      <c r="G283" s="59"/>
      <c r="H283" s="59"/>
      <c r="I283" s="59"/>
      <c r="J283" s="44"/>
      <c r="K283" s="59"/>
      <c r="L283" s="59"/>
      <c r="M283" s="59"/>
      <c r="O283" s="44"/>
      <c r="R283" s="59"/>
    </row>
    <row r="284" spans="1:18" ht="12.75" customHeight="1">
      <c r="F284" s="59"/>
      <c r="G284" s="59"/>
      <c r="H284" s="59"/>
      <c r="I284" s="59"/>
      <c r="J284" s="44"/>
      <c r="K284" s="59"/>
      <c r="L284" s="59"/>
      <c r="M284" s="59"/>
      <c r="O284" s="44"/>
      <c r="R284" s="59"/>
    </row>
    <row r="285" spans="1:18" ht="12.75" customHeight="1">
      <c r="F285" s="59"/>
      <c r="G285" s="59"/>
      <c r="H285" s="59"/>
      <c r="I285" s="59"/>
      <c r="J285" s="44"/>
      <c r="K285" s="59"/>
      <c r="L285" s="59"/>
      <c r="M285" s="59"/>
      <c r="O285" s="44"/>
      <c r="R285" s="59"/>
    </row>
    <row r="286" spans="1:18" ht="12.75" customHeight="1">
      <c r="F286" s="59"/>
      <c r="G286" s="59"/>
      <c r="H286" s="59"/>
      <c r="I286" s="59"/>
      <c r="J286" s="44"/>
      <c r="K286" s="59"/>
      <c r="L286" s="59"/>
      <c r="M286" s="59"/>
      <c r="O286" s="44"/>
      <c r="R286" s="59"/>
    </row>
    <row r="287" spans="1:18" ht="12.75" customHeight="1">
      <c r="F287" s="59"/>
      <c r="G287" s="59"/>
      <c r="H287" s="59"/>
      <c r="I287" s="59"/>
      <c r="J287" s="44"/>
      <c r="K287" s="59"/>
      <c r="L287" s="59"/>
      <c r="M287" s="59"/>
      <c r="O287" s="44"/>
      <c r="R287" s="59"/>
    </row>
    <row r="288" spans="1:18" ht="12.75" customHeight="1">
      <c r="F288" s="59"/>
      <c r="G288" s="59"/>
      <c r="H288" s="59"/>
      <c r="I288" s="59"/>
      <c r="J288" s="44"/>
      <c r="K288" s="59"/>
      <c r="L288" s="59"/>
      <c r="M288" s="59"/>
      <c r="O288" s="44"/>
      <c r="R288" s="59"/>
    </row>
    <row r="289" spans="1:18" ht="12.75" customHeight="1">
      <c r="F289" s="59"/>
      <c r="G289" s="59"/>
      <c r="H289" s="59"/>
      <c r="I289" s="59"/>
      <c r="J289" s="44"/>
      <c r="K289" s="59"/>
      <c r="L289" s="59"/>
      <c r="M289" s="59"/>
      <c r="O289" s="44"/>
      <c r="R289" s="59"/>
    </row>
    <row r="290" spans="1:18" ht="12.75" customHeight="1">
      <c r="F290" s="59"/>
      <c r="G290" s="59"/>
      <c r="H290" s="59"/>
      <c r="I290" s="59"/>
      <c r="J290" s="44"/>
      <c r="K290" s="59"/>
      <c r="L290" s="59"/>
      <c r="M290" s="59"/>
      <c r="O290" s="44"/>
      <c r="R290" s="59"/>
    </row>
    <row r="291" spans="1:18" ht="12.75" customHeight="1">
      <c r="A291" s="265"/>
      <c r="F291" s="59"/>
      <c r="G291" s="59"/>
      <c r="H291" s="59"/>
      <c r="I291" s="59"/>
      <c r="J291" s="44"/>
      <c r="K291" s="59"/>
      <c r="L291" s="59"/>
      <c r="M291" s="59"/>
      <c r="O291" s="44"/>
      <c r="R291" s="59"/>
    </row>
    <row r="292" spans="1:18" ht="12.75" customHeight="1">
      <c r="A292" s="265"/>
      <c r="F292" s="59"/>
      <c r="G292" s="59"/>
      <c r="H292" s="59"/>
      <c r="I292" s="59"/>
      <c r="J292" s="44"/>
      <c r="K292" s="59"/>
      <c r="L292" s="59"/>
      <c r="M292" s="59"/>
      <c r="O292" s="44"/>
      <c r="R292" s="59"/>
    </row>
    <row r="293" spans="1:18" ht="12.75" customHeight="1">
      <c r="A293" s="56"/>
      <c r="F293" s="59"/>
      <c r="G293" s="59"/>
      <c r="H293" s="59"/>
      <c r="I293" s="59"/>
      <c r="J293" s="44"/>
      <c r="K293" s="59"/>
      <c r="L293" s="59"/>
      <c r="M293" s="59"/>
      <c r="O293" s="44"/>
      <c r="R293" s="59"/>
    </row>
    <row r="294" spans="1:18" ht="12.75" customHeight="1">
      <c r="F294" s="59"/>
      <c r="G294" s="59"/>
      <c r="H294" s="59"/>
      <c r="I294" s="59"/>
      <c r="J294" s="44"/>
      <c r="K294" s="59"/>
      <c r="L294" s="59"/>
      <c r="M294" s="59"/>
      <c r="O294" s="44"/>
      <c r="R294" s="59"/>
    </row>
    <row r="295" spans="1:18" ht="12.75" customHeight="1">
      <c r="F295" s="59"/>
      <c r="G295" s="59"/>
      <c r="H295" s="59"/>
      <c r="I295" s="59"/>
      <c r="J295" s="44"/>
      <c r="K295" s="59"/>
      <c r="L295" s="59"/>
      <c r="M295" s="59"/>
      <c r="O295" s="44"/>
      <c r="R295" s="59"/>
    </row>
    <row r="296" spans="1:18" ht="12.75" customHeight="1">
      <c r="F296" s="59"/>
      <c r="G296" s="59"/>
      <c r="H296" s="59"/>
      <c r="I296" s="59"/>
      <c r="J296" s="44"/>
      <c r="K296" s="59"/>
      <c r="L296" s="59"/>
      <c r="M296" s="59"/>
      <c r="O296" s="44"/>
      <c r="R296" s="59"/>
    </row>
    <row r="297" spans="1:18" ht="12.75" customHeight="1">
      <c r="F297" s="59"/>
      <c r="G297" s="59"/>
      <c r="H297" s="59"/>
      <c r="I297" s="59"/>
      <c r="J297" s="44"/>
      <c r="K297" s="59"/>
      <c r="L297" s="59"/>
      <c r="M297" s="59"/>
      <c r="O297" s="44"/>
      <c r="R297" s="59"/>
    </row>
    <row r="298" spans="1:18" ht="12.75" customHeight="1">
      <c r="F298" s="59"/>
      <c r="G298" s="59"/>
      <c r="H298" s="59"/>
      <c r="I298" s="59"/>
      <c r="J298" s="44"/>
      <c r="K298" s="59"/>
      <c r="L298" s="59"/>
      <c r="M298" s="59"/>
      <c r="O298" s="44"/>
      <c r="R298" s="59"/>
    </row>
    <row r="299" spans="1:18" ht="12.75" customHeight="1">
      <c r="F299" s="59"/>
      <c r="G299" s="59"/>
      <c r="H299" s="59"/>
      <c r="I299" s="59"/>
      <c r="J299" s="44"/>
      <c r="K299" s="59"/>
      <c r="L299" s="59"/>
      <c r="M299" s="59"/>
      <c r="O299" s="44"/>
      <c r="R299" s="59"/>
    </row>
    <row r="300" spans="1:18" ht="12.75" customHeight="1">
      <c r="F300" s="59"/>
      <c r="G300" s="59"/>
      <c r="H300" s="59"/>
      <c r="I300" s="59"/>
      <c r="J300" s="44"/>
      <c r="K300" s="59"/>
      <c r="L300" s="59"/>
      <c r="M300" s="59"/>
      <c r="O300" s="44"/>
      <c r="R300" s="59"/>
    </row>
    <row r="301" spans="1:18" ht="12.75" customHeight="1">
      <c r="F301" s="59"/>
      <c r="G301" s="59"/>
      <c r="H301" s="59"/>
      <c r="I301" s="59"/>
      <c r="J301" s="44"/>
      <c r="K301" s="59"/>
      <c r="L301" s="59"/>
      <c r="M301" s="59"/>
      <c r="O301" s="44"/>
      <c r="R301" s="59"/>
    </row>
    <row r="302" spans="1:18" ht="12.75" customHeight="1">
      <c r="F302" s="59"/>
      <c r="G302" s="59"/>
      <c r="H302" s="59"/>
      <c r="I302" s="59"/>
      <c r="J302" s="44"/>
      <c r="K302" s="59"/>
      <c r="L302" s="59"/>
      <c r="M302" s="59"/>
      <c r="O302" s="44"/>
      <c r="R302" s="59"/>
    </row>
    <row r="303" spans="1:18" ht="12.75" customHeight="1">
      <c r="F303" s="59"/>
      <c r="G303" s="59"/>
      <c r="H303" s="59"/>
      <c r="I303" s="59"/>
      <c r="J303" s="44"/>
      <c r="K303" s="59"/>
      <c r="L303" s="59"/>
      <c r="M303" s="59"/>
      <c r="O303" s="44"/>
      <c r="R303" s="59"/>
    </row>
    <row r="304" spans="1:18" ht="12.75" customHeight="1">
      <c r="F304" s="59"/>
      <c r="G304" s="59"/>
      <c r="H304" s="59"/>
      <c r="I304" s="59"/>
      <c r="J304" s="44"/>
      <c r="K304" s="59"/>
      <c r="L304" s="59"/>
      <c r="M304" s="59"/>
      <c r="O304" s="44"/>
      <c r="R304" s="59"/>
    </row>
    <row r="305" spans="6:18" ht="12.75" customHeight="1">
      <c r="F305" s="59"/>
      <c r="G305" s="59"/>
      <c r="H305" s="59"/>
      <c r="I305" s="59"/>
      <c r="J305" s="44"/>
      <c r="K305" s="59"/>
      <c r="L305" s="59"/>
      <c r="M305" s="59"/>
      <c r="O305" s="44"/>
      <c r="R305" s="59"/>
    </row>
    <row r="306" spans="6:18" ht="12.75" customHeight="1">
      <c r="F306" s="59"/>
      <c r="G306" s="59"/>
      <c r="H306" s="59"/>
      <c r="I306" s="59"/>
      <c r="J306" s="44"/>
      <c r="K306" s="59"/>
      <c r="L306" s="59"/>
      <c r="M306" s="59"/>
      <c r="O306" s="44"/>
      <c r="R306" s="59"/>
    </row>
    <row r="307" spans="6:18" ht="12.75" customHeight="1">
      <c r="F307" s="59"/>
      <c r="G307" s="59"/>
      <c r="H307" s="59"/>
      <c r="I307" s="59"/>
      <c r="J307" s="44"/>
      <c r="K307" s="59"/>
      <c r="L307" s="59"/>
      <c r="M307" s="59"/>
      <c r="O307" s="44"/>
      <c r="R307" s="59"/>
    </row>
    <row r="308" spans="6:18" ht="12.75" customHeight="1">
      <c r="F308" s="59"/>
      <c r="G308" s="59"/>
      <c r="H308" s="59"/>
      <c r="I308" s="59"/>
      <c r="J308" s="44"/>
      <c r="K308" s="59"/>
      <c r="L308" s="59"/>
      <c r="M308" s="59"/>
      <c r="O308" s="44"/>
      <c r="R308" s="59"/>
    </row>
    <row r="309" spans="6:18" ht="12.75" customHeight="1">
      <c r="F309" s="59"/>
      <c r="G309" s="59"/>
      <c r="H309" s="59"/>
      <c r="I309" s="59"/>
      <c r="J309" s="44"/>
      <c r="K309" s="59"/>
      <c r="L309" s="59"/>
      <c r="M309" s="59"/>
      <c r="O309" s="44"/>
      <c r="R309" s="59"/>
    </row>
    <row r="310" spans="6:18" ht="12.75" customHeight="1">
      <c r="F310" s="59"/>
      <c r="G310" s="59"/>
      <c r="H310" s="59"/>
      <c r="I310" s="59"/>
      <c r="J310" s="44"/>
      <c r="K310" s="59"/>
      <c r="L310" s="59"/>
      <c r="M310" s="59"/>
      <c r="O310" s="44"/>
      <c r="R310" s="59"/>
    </row>
    <row r="311" spans="6:18" ht="12.75" customHeight="1">
      <c r="F311" s="59"/>
      <c r="G311" s="59"/>
      <c r="H311" s="59"/>
      <c r="I311" s="59"/>
      <c r="J311" s="44"/>
      <c r="K311" s="59"/>
      <c r="L311" s="59"/>
      <c r="M311" s="59"/>
      <c r="O311" s="44"/>
      <c r="R311" s="59"/>
    </row>
    <row r="312" spans="6:18" ht="12.75" customHeight="1">
      <c r="F312" s="59"/>
      <c r="G312" s="59"/>
      <c r="H312" s="59"/>
      <c r="I312" s="59"/>
      <c r="J312" s="44"/>
      <c r="K312" s="59"/>
      <c r="L312" s="59"/>
      <c r="M312" s="59"/>
      <c r="O312" s="44"/>
      <c r="R312" s="59"/>
    </row>
    <row r="313" spans="6:18" ht="12.75" customHeight="1">
      <c r="F313" s="59"/>
      <c r="G313" s="59"/>
      <c r="H313" s="59"/>
      <c r="I313" s="59"/>
      <c r="J313" s="44"/>
      <c r="K313" s="59"/>
      <c r="L313" s="59"/>
      <c r="M313" s="59"/>
      <c r="O313" s="44"/>
      <c r="R313" s="59"/>
    </row>
    <row r="314" spans="6:18" ht="12.75" customHeight="1">
      <c r="F314" s="59"/>
      <c r="G314" s="59"/>
      <c r="H314" s="59"/>
      <c r="I314" s="59"/>
      <c r="J314" s="44"/>
      <c r="K314" s="59"/>
      <c r="L314" s="59"/>
      <c r="M314" s="59"/>
      <c r="O314" s="44"/>
      <c r="R314" s="59"/>
    </row>
    <row r="315" spans="6:18" ht="12.75" customHeight="1">
      <c r="F315" s="59"/>
      <c r="G315" s="59"/>
      <c r="H315" s="59"/>
      <c r="I315" s="59"/>
      <c r="J315" s="44"/>
      <c r="K315" s="59"/>
      <c r="L315" s="59"/>
      <c r="M315" s="59"/>
      <c r="O315" s="44"/>
      <c r="R315" s="59"/>
    </row>
    <row r="316" spans="6:18" ht="12.75" customHeight="1">
      <c r="F316" s="59"/>
      <c r="G316" s="59"/>
      <c r="H316" s="59"/>
      <c r="I316" s="59"/>
      <c r="J316" s="44"/>
      <c r="K316" s="59"/>
      <c r="L316" s="59"/>
      <c r="M316" s="59"/>
      <c r="O316" s="44"/>
      <c r="R316" s="59"/>
    </row>
    <row r="317" spans="6:18" ht="12.75" customHeight="1">
      <c r="F317" s="59"/>
      <c r="G317" s="59"/>
      <c r="H317" s="59"/>
      <c r="I317" s="59"/>
      <c r="J317" s="44"/>
      <c r="K317" s="59"/>
      <c r="L317" s="59"/>
      <c r="M317" s="59"/>
      <c r="O317" s="44"/>
      <c r="R317" s="59"/>
    </row>
    <row r="318" spans="6:18" ht="12.75" customHeight="1">
      <c r="F318" s="59"/>
      <c r="G318" s="59"/>
      <c r="H318" s="59"/>
      <c r="I318" s="59"/>
      <c r="J318" s="44"/>
      <c r="K318" s="59"/>
      <c r="L318" s="59"/>
      <c r="M318" s="59"/>
      <c r="O318" s="44"/>
      <c r="R318" s="59"/>
    </row>
    <row r="319" spans="6:18" ht="12.75" customHeight="1">
      <c r="F319" s="59"/>
      <c r="G319" s="59"/>
      <c r="H319" s="59"/>
      <c r="I319" s="59"/>
      <c r="J319" s="44"/>
      <c r="K319" s="59"/>
      <c r="L319" s="59"/>
      <c r="M319" s="59"/>
      <c r="O319" s="44"/>
      <c r="R319" s="59"/>
    </row>
    <row r="320" spans="6:18" ht="12.75" customHeight="1">
      <c r="F320" s="59"/>
      <c r="G320" s="59"/>
      <c r="H320" s="59"/>
      <c r="I320" s="59"/>
      <c r="J320" s="44"/>
      <c r="K320" s="59"/>
      <c r="L320" s="59"/>
      <c r="M320" s="59"/>
      <c r="O320" s="44"/>
      <c r="R320" s="59"/>
    </row>
    <row r="321" spans="6:18" ht="12.75" customHeight="1">
      <c r="F321" s="59"/>
      <c r="G321" s="59"/>
      <c r="H321" s="59"/>
      <c r="I321" s="59"/>
      <c r="J321" s="44"/>
      <c r="K321" s="59"/>
      <c r="L321" s="59"/>
      <c r="M321" s="59"/>
      <c r="O321" s="44"/>
      <c r="R321" s="59"/>
    </row>
    <row r="322" spans="6:18" ht="12.75" customHeight="1">
      <c r="F322" s="59"/>
      <c r="G322" s="59"/>
      <c r="H322" s="59"/>
      <c r="I322" s="59"/>
      <c r="J322" s="44"/>
      <c r="K322" s="59"/>
      <c r="L322" s="59"/>
      <c r="M322" s="59"/>
      <c r="O322" s="44"/>
      <c r="R322" s="59"/>
    </row>
    <row r="323" spans="6:18" ht="12.75" customHeight="1">
      <c r="F323" s="59"/>
      <c r="G323" s="59"/>
      <c r="H323" s="59"/>
      <c r="I323" s="59"/>
      <c r="J323" s="44"/>
      <c r="K323" s="59"/>
      <c r="L323" s="59"/>
      <c r="M323" s="59"/>
      <c r="O323" s="44"/>
      <c r="R323" s="59"/>
    </row>
    <row r="324" spans="6:18" ht="12.75" customHeight="1">
      <c r="F324" s="59"/>
      <c r="G324" s="59"/>
      <c r="H324" s="59"/>
      <c r="I324" s="59"/>
      <c r="J324" s="44"/>
      <c r="K324" s="59"/>
      <c r="L324" s="59"/>
      <c r="M324" s="59"/>
      <c r="O324" s="44"/>
      <c r="R324" s="59"/>
    </row>
    <row r="325" spans="6:18" ht="12.75" customHeight="1">
      <c r="F325" s="59"/>
      <c r="G325" s="59"/>
      <c r="H325" s="59"/>
      <c r="I325" s="59"/>
      <c r="J325" s="44"/>
      <c r="K325" s="59"/>
      <c r="L325" s="59"/>
      <c r="M325" s="59"/>
      <c r="O325" s="44"/>
      <c r="R325" s="59"/>
    </row>
    <row r="326" spans="6:18" ht="12.75" customHeight="1">
      <c r="F326" s="59"/>
      <c r="G326" s="59"/>
      <c r="H326" s="59"/>
      <c r="I326" s="59"/>
      <c r="J326" s="44"/>
      <c r="K326" s="59"/>
      <c r="L326" s="59"/>
      <c r="M326" s="59"/>
      <c r="O326" s="44"/>
      <c r="R326" s="59"/>
    </row>
    <row r="327" spans="6:18" ht="12.75" customHeight="1">
      <c r="F327" s="59"/>
      <c r="G327" s="59"/>
      <c r="H327" s="59"/>
      <c r="I327" s="59"/>
      <c r="J327" s="44"/>
      <c r="K327" s="59"/>
      <c r="L327" s="59"/>
      <c r="M327" s="59"/>
      <c r="O327" s="44"/>
      <c r="R327" s="59"/>
    </row>
    <row r="328" spans="6:18" ht="12.75" customHeight="1">
      <c r="F328" s="59"/>
      <c r="G328" s="59"/>
      <c r="H328" s="59"/>
      <c r="I328" s="59"/>
      <c r="J328" s="44"/>
      <c r="K328" s="59"/>
      <c r="L328" s="59"/>
      <c r="M328" s="59"/>
      <c r="O328" s="44"/>
      <c r="R328" s="59"/>
    </row>
    <row r="329" spans="6:18" ht="12.75" customHeight="1">
      <c r="F329" s="59"/>
      <c r="G329" s="59"/>
      <c r="H329" s="59"/>
      <c r="I329" s="59"/>
      <c r="J329" s="44"/>
      <c r="K329" s="59"/>
      <c r="L329" s="59"/>
      <c r="M329" s="59"/>
      <c r="O329" s="44"/>
      <c r="R329" s="59"/>
    </row>
    <row r="330" spans="6:18" ht="12.75" customHeight="1">
      <c r="F330" s="59"/>
      <c r="G330" s="59"/>
      <c r="H330" s="59"/>
      <c r="I330" s="59"/>
      <c r="J330" s="44"/>
      <c r="K330" s="59"/>
      <c r="L330" s="59"/>
      <c r="M330" s="59"/>
      <c r="O330" s="44"/>
      <c r="R330" s="59"/>
    </row>
    <row r="331" spans="6:18" ht="12.75" customHeight="1">
      <c r="F331" s="59"/>
      <c r="G331" s="59"/>
      <c r="H331" s="59"/>
      <c r="I331" s="59"/>
      <c r="J331" s="44"/>
      <c r="K331" s="59"/>
      <c r="L331" s="59"/>
      <c r="M331" s="59"/>
      <c r="O331" s="44"/>
      <c r="R331" s="59"/>
    </row>
    <row r="332" spans="6:18" ht="12.75" customHeight="1">
      <c r="F332" s="59"/>
      <c r="G332" s="59"/>
      <c r="H332" s="59"/>
      <c r="I332" s="59"/>
      <c r="J332" s="44"/>
      <c r="K332" s="59"/>
      <c r="L332" s="59"/>
      <c r="M332" s="59"/>
      <c r="O332" s="44"/>
      <c r="R332" s="59"/>
    </row>
    <row r="333" spans="6:18" ht="12.75" customHeight="1">
      <c r="F333" s="59"/>
      <c r="G333" s="59"/>
      <c r="H333" s="59"/>
      <c r="I333" s="59"/>
      <c r="J333" s="44"/>
      <c r="K333" s="59"/>
      <c r="L333" s="59"/>
      <c r="M333" s="59"/>
      <c r="O333" s="44"/>
      <c r="R333" s="59"/>
    </row>
    <row r="334" spans="6:18" ht="12.75" customHeight="1">
      <c r="F334" s="59"/>
      <c r="G334" s="59"/>
      <c r="H334" s="59"/>
      <c r="I334" s="59"/>
      <c r="J334" s="44"/>
      <c r="K334" s="59"/>
      <c r="L334" s="59"/>
      <c r="M334" s="59"/>
      <c r="O334" s="44"/>
      <c r="R334" s="59"/>
    </row>
    <row r="335" spans="6:18" ht="12.75" customHeight="1">
      <c r="F335" s="59"/>
      <c r="G335" s="59"/>
      <c r="H335" s="59"/>
      <c r="I335" s="59"/>
      <c r="J335" s="44"/>
      <c r="K335" s="59"/>
      <c r="L335" s="59"/>
      <c r="M335" s="59"/>
      <c r="O335" s="44"/>
      <c r="R335" s="59"/>
    </row>
    <row r="336" spans="6:18" ht="12.75" customHeight="1">
      <c r="F336" s="59"/>
      <c r="G336" s="59"/>
      <c r="H336" s="59"/>
      <c r="I336" s="59"/>
      <c r="J336" s="44"/>
      <c r="K336" s="59"/>
      <c r="L336" s="59"/>
      <c r="M336" s="59"/>
      <c r="O336" s="44"/>
      <c r="R336" s="59"/>
    </row>
    <row r="337" spans="6:18" ht="12.75" customHeight="1">
      <c r="F337" s="59"/>
      <c r="G337" s="59"/>
      <c r="H337" s="59"/>
      <c r="I337" s="59"/>
      <c r="J337" s="44"/>
      <c r="K337" s="59"/>
      <c r="L337" s="59"/>
      <c r="M337" s="59"/>
      <c r="O337" s="44"/>
      <c r="R337" s="59"/>
    </row>
    <row r="338" spans="6:18" ht="12.75" customHeight="1">
      <c r="F338" s="59"/>
      <c r="G338" s="59"/>
      <c r="H338" s="59"/>
      <c r="I338" s="59"/>
      <c r="J338" s="44"/>
      <c r="K338" s="59"/>
      <c r="L338" s="59"/>
      <c r="M338" s="59"/>
      <c r="O338" s="44"/>
      <c r="R338" s="59"/>
    </row>
    <row r="339" spans="6:18" ht="12.75" customHeight="1">
      <c r="F339" s="59"/>
      <c r="G339" s="59"/>
      <c r="H339" s="59"/>
      <c r="I339" s="59"/>
      <c r="J339" s="44"/>
      <c r="K339" s="59"/>
      <c r="L339" s="59"/>
      <c r="M339" s="59"/>
      <c r="O339" s="44"/>
      <c r="R339" s="59"/>
    </row>
    <row r="340" spans="6:18" ht="12.75" customHeight="1">
      <c r="F340" s="59"/>
      <c r="G340" s="59"/>
      <c r="H340" s="59"/>
      <c r="I340" s="59"/>
      <c r="J340" s="44"/>
      <c r="K340" s="59"/>
      <c r="L340" s="59"/>
      <c r="M340" s="59"/>
      <c r="O340" s="44"/>
      <c r="R340" s="59"/>
    </row>
    <row r="341" spans="6:18" ht="12.75" customHeight="1">
      <c r="F341" s="59"/>
      <c r="G341" s="59"/>
      <c r="H341" s="59"/>
      <c r="I341" s="59"/>
      <c r="J341" s="44"/>
      <c r="K341" s="59"/>
      <c r="L341" s="59"/>
      <c r="M341" s="59"/>
      <c r="O341" s="44"/>
      <c r="R341" s="59"/>
    </row>
    <row r="342" spans="6:18" ht="12.75" customHeight="1">
      <c r="F342" s="59"/>
      <c r="G342" s="59"/>
      <c r="H342" s="59"/>
      <c r="I342" s="59"/>
      <c r="J342" s="44"/>
      <c r="K342" s="59"/>
      <c r="L342" s="59"/>
      <c r="M342" s="59"/>
      <c r="O342" s="44"/>
      <c r="R342" s="59"/>
    </row>
    <row r="343" spans="6:18" ht="12.75" customHeight="1">
      <c r="F343" s="59"/>
      <c r="G343" s="59"/>
      <c r="H343" s="59"/>
      <c r="I343" s="59"/>
      <c r="J343" s="44"/>
      <c r="K343" s="59"/>
      <c r="L343" s="59"/>
      <c r="M343" s="59"/>
      <c r="O343" s="44"/>
      <c r="R343" s="59"/>
    </row>
    <row r="344" spans="6:18" ht="12.75" customHeight="1">
      <c r="F344" s="59"/>
      <c r="G344" s="59"/>
      <c r="H344" s="59"/>
      <c r="I344" s="59"/>
      <c r="J344" s="44"/>
      <c r="K344" s="59"/>
      <c r="L344" s="59"/>
      <c r="M344" s="59"/>
      <c r="O344" s="44"/>
      <c r="R344" s="59"/>
    </row>
    <row r="345" spans="6:18" ht="12.75" customHeight="1">
      <c r="F345" s="59"/>
      <c r="G345" s="59"/>
      <c r="H345" s="59"/>
      <c r="I345" s="59"/>
      <c r="J345" s="44"/>
      <c r="K345" s="59"/>
      <c r="L345" s="59"/>
      <c r="M345" s="59"/>
      <c r="O345" s="44"/>
      <c r="R345" s="59"/>
    </row>
    <row r="346" spans="6:18" ht="12.75" customHeight="1">
      <c r="F346" s="59"/>
      <c r="G346" s="59"/>
      <c r="H346" s="59"/>
      <c r="I346" s="59"/>
      <c r="J346" s="44"/>
      <c r="K346" s="59"/>
      <c r="L346" s="59"/>
      <c r="M346" s="59"/>
      <c r="O346" s="44"/>
      <c r="R346" s="59"/>
    </row>
    <row r="347" spans="6:18" ht="12.75" customHeight="1">
      <c r="F347" s="59"/>
      <c r="G347" s="59"/>
      <c r="H347" s="59"/>
      <c r="I347" s="59"/>
      <c r="J347" s="44"/>
      <c r="K347" s="59"/>
      <c r="L347" s="59"/>
      <c r="M347" s="59"/>
      <c r="O347" s="44"/>
      <c r="R347" s="59"/>
    </row>
    <row r="348" spans="6:18" ht="12.75" customHeight="1">
      <c r="F348" s="59"/>
      <c r="G348" s="59"/>
      <c r="H348" s="59"/>
      <c r="I348" s="59"/>
      <c r="J348" s="44"/>
      <c r="K348" s="59"/>
      <c r="L348" s="59"/>
      <c r="M348" s="59"/>
      <c r="O348" s="44"/>
      <c r="R348" s="59"/>
    </row>
    <row r="349" spans="6:18" ht="12.75" customHeight="1">
      <c r="F349" s="59"/>
      <c r="G349" s="59"/>
      <c r="H349" s="59"/>
      <c r="I349" s="59"/>
      <c r="J349" s="44"/>
      <c r="K349" s="59"/>
      <c r="L349" s="59"/>
      <c r="M349" s="59"/>
      <c r="O349" s="44"/>
      <c r="R349" s="59"/>
    </row>
    <row r="350" spans="6:18" ht="12.75" customHeight="1">
      <c r="F350" s="59"/>
      <c r="G350" s="59"/>
      <c r="H350" s="59"/>
      <c r="I350" s="59"/>
      <c r="J350" s="44"/>
      <c r="K350" s="59"/>
      <c r="L350" s="59"/>
      <c r="M350" s="59"/>
      <c r="O350" s="44"/>
      <c r="R350" s="59"/>
    </row>
    <row r="351" spans="6:18" ht="12.75" customHeight="1">
      <c r="F351" s="59"/>
      <c r="G351" s="59"/>
      <c r="H351" s="59"/>
      <c r="I351" s="59"/>
      <c r="J351" s="44"/>
      <c r="K351" s="59"/>
      <c r="L351" s="59"/>
      <c r="M351" s="59"/>
      <c r="O351" s="44"/>
      <c r="R351" s="59"/>
    </row>
    <row r="352" spans="6:18" ht="12.75" customHeight="1">
      <c r="F352" s="59"/>
      <c r="G352" s="59"/>
      <c r="H352" s="59"/>
      <c r="I352" s="59"/>
      <c r="J352" s="44"/>
      <c r="K352" s="59"/>
      <c r="L352" s="59"/>
      <c r="M352" s="59"/>
      <c r="O352" s="44"/>
      <c r="R352" s="59"/>
    </row>
    <row r="353" spans="6:18" ht="12.75" customHeight="1">
      <c r="F353" s="59"/>
      <c r="G353" s="59"/>
      <c r="H353" s="59"/>
      <c r="I353" s="59"/>
      <c r="J353" s="44"/>
      <c r="K353" s="59"/>
      <c r="L353" s="59"/>
      <c r="M353" s="59"/>
      <c r="O353" s="44"/>
      <c r="R353" s="59"/>
    </row>
    <row r="354" spans="6:18" ht="12.75" customHeight="1">
      <c r="F354" s="59"/>
      <c r="G354" s="59"/>
      <c r="H354" s="59"/>
      <c r="I354" s="59"/>
      <c r="J354" s="44"/>
      <c r="K354" s="59"/>
      <c r="L354" s="59"/>
      <c r="M354" s="59"/>
      <c r="O354" s="44"/>
      <c r="R354" s="59"/>
    </row>
    <row r="355" spans="6:18" ht="12.75" customHeight="1">
      <c r="F355" s="59"/>
      <c r="G355" s="59"/>
      <c r="H355" s="59"/>
      <c r="I355" s="59"/>
      <c r="J355" s="44"/>
      <c r="K355" s="59"/>
      <c r="L355" s="59"/>
      <c r="M355" s="59"/>
      <c r="O355" s="44"/>
      <c r="R355" s="59"/>
    </row>
    <row r="356" spans="6:18" ht="12.75" customHeight="1">
      <c r="F356" s="59"/>
      <c r="G356" s="59"/>
      <c r="H356" s="59"/>
      <c r="I356" s="59"/>
      <c r="J356" s="44"/>
      <c r="K356" s="59"/>
      <c r="L356" s="59"/>
      <c r="M356" s="59"/>
      <c r="O356" s="44"/>
      <c r="R356" s="59"/>
    </row>
    <row r="357" spans="6:18" ht="12.75" customHeight="1">
      <c r="F357" s="59"/>
      <c r="G357" s="59"/>
      <c r="H357" s="59"/>
      <c r="I357" s="59"/>
      <c r="J357" s="44"/>
      <c r="K357" s="59"/>
      <c r="L357" s="59"/>
      <c r="M357" s="59"/>
      <c r="O357" s="44"/>
      <c r="R357" s="59"/>
    </row>
    <row r="358" spans="6:18" ht="12.75" customHeight="1">
      <c r="F358" s="59"/>
      <c r="G358" s="59"/>
      <c r="H358" s="59"/>
      <c r="I358" s="59"/>
      <c r="J358" s="44"/>
      <c r="K358" s="59"/>
      <c r="L358" s="59"/>
      <c r="M358" s="59"/>
      <c r="O358" s="44"/>
      <c r="R358" s="59"/>
    </row>
    <row r="359" spans="6:18" ht="12.75" customHeight="1">
      <c r="F359" s="59"/>
      <c r="G359" s="59"/>
      <c r="H359" s="59"/>
      <c r="I359" s="59"/>
      <c r="J359" s="44"/>
      <c r="K359" s="59"/>
      <c r="L359" s="59"/>
      <c r="M359" s="59"/>
      <c r="O359" s="44"/>
      <c r="R359" s="59"/>
    </row>
    <row r="360" spans="6:18" ht="12.75" customHeight="1">
      <c r="F360" s="59"/>
      <c r="G360" s="59"/>
      <c r="H360" s="59"/>
      <c r="I360" s="59"/>
      <c r="J360" s="44"/>
      <c r="K360" s="59"/>
      <c r="L360" s="59"/>
      <c r="M360" s="59"/>
      <c r="O360" s="44"/>
      <c r="R360" s="59"/>
    </row>
    <row r="361" spans="6:18" ht="12.75" customHeight="1">
      <c r="F361" s="59"/>
      <c r="G361" s="59"/>
      <c r="H361" s="59"/>
      <c r="I361" s="59"/>
      <c r="J361" s="44"/>
      <c r="K361" s="59"/>
      <c r="L361" s="59"/>
      <c r="M361" s="59"/>
      <c r="O361" s="44"/>
      <c r="R361" s="59"/>
    </row>
    <row r="362" spans="6:18" ht="12.75" customHeight="1">
      <c r="F362" s="59"/>
      <c r="G362" s="59"/>
      <c r="H362" s="59"/>
      <c r="I362" s="59"/>
      <c r="J362" s="44"/>
      <c r="K362" s="59"/>
      <c r="L362" s="59"/>
      <c r="M362" s="59"/>
      <c r="O362" s="44"/>
      <c r="R362" s="59"/>
    </row>
    <row r="363" spans="6:18" ht="12.75" customHeight="1">
      <c r="F363" s="59"/>
      <c r="G363" s="59"/>
      <c r="H363" s="59"/>
      <c r="I363" s="59"/>
      <c r="J363" s="44"/>
      <c r="K363" s="59"/>
      <c r="L363" s="59"/>
      <c r="M363" s="59"/>
      <c r="O363" s="44"/>
      <c r="R363" s="59"/>
    </row>
    <row r="364" spans="6:18" ht="12.75" customHeight="1">
      <c r="F364" s="59"/>
      <c r="G364" s="59"/>
      <c r="H364" s="59"/>
      <c r="I364" s="59"/>
      <c r="J364" s="44"/>
      <c r="K364" s="59"/>
      <c r="L364" s="59"/>
      <c r="M364" s="59"/>
      <c r="O364" s="44"/>
      <c r="R364" s="59"/>
    </row>
    <row r="365" spans="6:18" ht="12.75" customHeight="1">
      <c r="F365" s="59"/>
      <c r="G365" s="59"/>
      <c r="H365" s="59"/>
      <c r="I365" s="59"/>
      <c r="J365" s="44"/>
      <c r="K365" s="59"/>
      <c r="L365" s="59"/>
      <c r="M365" s="59"/>
      <c r="O365" s="44"/>
      <c r="R365" s="59"/>
    </row>
    <row r="366" spans="6:18" ht="12.75" customHeight="1">
      <c r="F366" s="59"/>
      <c r="G366" s="59"/>
      <c r="H366" s="59"/>
      <c r="I366" s="59"/>
      <c r="J366" s="44"/>
      <c r="K366" s="59"/>
      <c r="L366" s="59"/>
      <c r="M366" s="59"/>
      <c r="O366" s="44"/>
      <c r="R366" s="59"/>
    </row>
    <row r="367" spans="6:18" ht="12.75" customHeight="1">
      <c r="F367" s="59"/>
      <c r="G367" s="59"/>
      <c r="H367" s="59"/>
      <c r="I367" s="59"/>
      <c r="J367" s="44"/>
      <c r="K367" s="59"/>
      <c r="L367" s="59"/>
      <c r="M367" s="59"/>
      <c r="O367" s="44"/>
      <c r="R367" s="59"/>
    </row>
    <row r="368" spans="6:18" ht="12.75" customHeight="1">
      <c r="F368" s="59"/>
      <c r="G368" s="59"/>
      <c r="H368" s="59"/>
      <c r="I368" s="59"/>
      <c r="J368" s="44"/>
      <c r="K368" s="59"/>
      <c r="L368" s="59"/>
      <c r="M368" s="59"/>
      <c r="O368" s="44"/>
      <c r="R368" s="59"/>
    </row>
    <row r="369" spans="6:18" ht="12.75" customHeight="1">
      <c r="F369" s="59"/>
      <c r="G369" s="59"/>
      <c r="H369" s="59"/>
      <c r="I369" s="59"/>
      <c r="J369" s="44"/>
      <c r="K369" s="59"/>
      <c r="L369" s="59"/>
      <c r="M369" s="59"/>
      <c r="O369" s="44"/>
      <c r="R369" s="59"/>
    </row>
    <row r="370" spans="6:18" ht="12.75" customHeight="1">
      <c r="F370" s="59"/>
      <c r="G370" s="59"/>
      <c r="H370" s="59"/>
      <c r="I370" s="59"/>
      <c r="J370" s="44"/>
      <c r="K370" s="59"/>
      <c r="L370" s="59"/>
      <c r="M370" s="59"/>
      <c r="O370" s="44"/>
      <c r="R370" s="59"/>
    </row>
    <row r="371" spans="6:18" ht="12.75" customHeight="1">
      <c r="F371" s="59"/>
      <c r="G371" s="59"/>
      <c r="H371" s="59"/>
      <c r="I371" s="59"/>
      <c r="J371" s="44"/>
      <c r="K371" s="59"/>
      <c r="L371" s="59"/>
      <c r="M371" s="59"/>
      <c r="O371" s="44"/>
      <c r="R371" s="59"/>
    </row>
    <row r="372" spans="6:18" ht="12.75" customHeight="1">
      <c r="F372" s="59"/>
      <c r="G372" s="59"/>
      <c r="H372" s="59"/>
      <c r="I372" s="59"/>
      <c r="J372" s="44"/>
      <c r="K372" s="59"/>
      <c r="L372" s="59"/>
      <c r="M372" s="59"/>
      <c r="O372" s="44"/>
      <c r="R372" s="59"/>
    </row>
    <row r="373" spans="6:18" ht="12.75" customHeight="1">
      <c r="F373" s="59"/>
      <c r="G373" s="59"/>
      <c r="H373" s="59"/>
      <c r="I373" s="59"/>
      <c r="J373" s="44"/>
      <c r="K373" s="59"/>
      <c r="L373" s="59"/>
      <c r="M373" s="59"/>
      <c r="O373" s="44"/>
      <c r="R373" s="59"/>
    </row>
    <row r="374" spans="6:18" ht="12.75" customHeight="1">
      <c r="F374" s="59"/>
      <c r="G374" s="59"/>
      <c r="H374" s="59"/>
      <c r="I374" s="59"/>
      <c r="J374" s="44"/>
      <c r="K374" s="59"/>
      <c r="L374" s="59"/>
      <c r="M374" s="59"/>
      <c r="O374" s="44"/>
      <c r="R374" s="59"/>
    </row>
    <row r="375" spans="6:18" ht="12.75" customHeight="1">
      <c r="F375" s="59"/>
      <c r="G375" s="59"/>
      <c r="H375" s="59"/>
      <c r="I375" s="59"/>
      <c r="J375" s="44"/>
      <c r="K375" s="59"/>
      <c r="L375" s="59"/>
      <c r="M375" s="59"/>
      <c r="O375" s="44"/>
      <c r="R375" s="59"/>
    </row>
    <row r="376" spans="6:18" ht="12.75" customHeight="1">
      <c r="F376" s="59"/>
      <c r="G376" s="59"/>
      <c r="H376" s="59"/>
      <c r="I376" s="59"/>
      <c r="J376" s="44"/>
      <c r="K376" s="59"/>
      <c r="L376" s="59"/>
      <c r="M376" s="59"/>
      <c r="O376" s="44"/>
      <c r="R376" s="59"/>
    </row>
    <row r="377" spans="6:18" ht="12.75" customHeight="1">
      <c r="F377" s="59"/>
      <c r="G377" s="59"/>
      <c r="H377" s="59"/>
      <c r="I377" s="59"/>
      <c r="J377" s="44"/>
      <c r="K377" s="59"/>
      <c r="L377" s="59"/>
      <c r="M377" s="59"/>
      <c r="O377" s="44"/>
      <c r="R377" s="59"/>
    </row>
    <row r="378" spans="6:18" ht="12.75" customHeight="1">
      <c r="F378" s="59"/>
      <c r="G378" s="59"/>
      <c r="H378" s="59"/>
      <c r="I378" s="59"/>
      <c r="J378" s="44"/>
      <c r="K378" s="59"/>
      <c r="L378" s="59"/>
      <c r="M378" s="59"/>
      <c r="O378" s="44"/>
      <c r="R378" s="59"/>
    </row>
    <row r="379" spans="6:18" ht="12.75" customHeight="1">
      <c r="F379" s="59"/>
      <c r="G379" s="59"/>
      <c r="H379" s="59"/>
      <c r="I379" s="59"/>
      <c r="J379" s="44"/>
      <c r="K379" s="59"/>
      <c r="L379" s="59"/>
      <c r="M379" s="59"/>
      <c r="O379" s="44"/>
      <c r="R379" s="59"/>
    </row>
    <row r="380" spans="6:18" ht="12.75" customHeight="1">
      <c r="F380" s="59"/>
      <c r="G380" s="59"/>
      <c r="H380" s="59"/>
      <c r="I380" s="59"/>
      <c r="J380" s="44"/>
      <c r="K380" s="59"/>
      <c r="L380" s="59"/>
      <c r="M380" s="59"/>
      <c r="O380" s="44"/>
      <c r="R380" s="59"/>
    </row>
    <row r="381" spans="6:18" ht="12.75" customHeight="1">
      <c r="F381" s="59"/>
      <c r="G381" s="59"/>
      <c r="H381" s="59"/>
      <c r="I381" s="59"/>
      <c r="J381" s="44"/>
      <c r="K381" s="59"/>
      <c r="L381" s="59"/>
      <c r="M381" s="59"/>
      <c r="O381" s="44"/>
      <c r="R381" s="59"/>
    </row>
    <row r="382" spans="6:18" ht="12.75" customHeight="1">
      <c r="F382" s="59"/>
      <c r="G382" s="59"/>
      <c r="H382" s="59"/>
      <c r="I382" s="59"/>
      <c r="J382" s="44"/>
      <c r="K382" s="59"/>
      <c r="L382" s="59"/>
      <c r="M382" s="59"/>
      <c r="O382" s="44"/>
      <c r="R382" s="59"/>
    </row>
    <row r="383" spans="6:18" ht="12.75" customHeight="1">
      <c r="F383" s="59"/>
      <c r="G383" s="59"/>
      <c r="H383" s="59"/>
      <c r="I383" s="59"/>
      <c r="J383" s="44"/>
      <c r="K383" s="59"/>
      <c r="L383" s="59"/>
      <c r="M383" s="59"/>
      <c r="O383" s="44"/>
      <c r="R383" s="59"/>
    </row>
    <row r="384" spans="6:18" ht="12.75" customHeight="1">
      <c r="F384" s="59"/>
      <c r="G384" s="59"/>
      <c r="H384" s="59"/>
      <c r="I384" s="59"/>
      <c r="J384" s="44"/>
      <c r="K384" s="59"/>
      <c r="L384" s="59"/>
      <c r="M384" s="59"/>
      <c r="O384" s="44"/>
      <c r="R384" s="59"/>
    </row>
    <row r="385" spans="6:18" ht="12.75" customHeight="1">
      <c r="F385" s="59"/>
      <c r="G385" s="59"/>
      <c r="H385" s="59"/>
      <c r="I385" s="59"/>
      <c r="J385" s="44"/>
      <c r="K385" s="59"/>
      <c r="L385" s="59"/>
      <c r="M385" s="59"/>
      <c r="O385" s="44"/>
      <c r="R385" s="59"/>
    </row>
    <row r="386" spans="6:18" ht="12.75" customHeight="1">
      <c r="F386" s="59"/>
      <c r="G386" s="59"/>
      <c r="H386" s="59"/>
      <c r="I386" s="59"/>
      <c r="J386" s="44"/>
      <c r="K386" s="59"/>
      <c r="L386" s="59"/>
      <c r="M386" s="59"/>
      <c r="O386" s="44"/>
      <c r="R386" s="59"/>
    </row>
    <row r="387" spans="6:18" ht="12.75" customHeight="1">
      <c r="F387" s="59"/>
      <c r="G387" s="59"/>
      <c r="H387" s="59"/>
      <c r="I387" s="59"/>
      <c r="J387" s="44"/>
      <c r="K387" s="59"/>
      <c r="L387" s="59"/>
      <c r="M387" s="59"/>
      <c r="O387" s="44"/>
      <c r="R387" s="59"/>
    </row>
    <row r="388" spans="6:18" ht="12.75" customHeight="1">
      <c r="F388" s="59"/>
      <c r="G388" s="59"/>
      <c r="H388" s="59"/>
      <c r="I388" s="59"/>
      <c r="J388" s="44"/>
      <c r="K388" s="59"/>
      <c r="L388" s="59"/>
      <c r="M388" s="59"/>
      <c r="O388" s="44"/>
      <c r="R388" s="59"/>
    </row>
    <row r="389" spans="6:18" ht="12.75" customHeight="1">
      <c r="F389" s="59"/>
      <c r="G389" s="59"/>
      <c r="H389" s="59"/>
      <c r="I389" s="59"/>
      <c r="J389" s="44"/>
      <c r="K389" s="59"/>
      <c r="L389" s="59"/>
      <c r="M389" s="59"/>
      <c r="O389" s="44"/>
      <c r="R389" s="59"/>
    </row>
    <row r="390" spans="6:18" ht="12.75" customHeight="1">
      <c r="F390" s="59"/>
      <c r="G390" s="59"/>
      <c r="H390" s="59"/>
      <c r="I390" s="59"/>
      <c r="J390" s="44"/>
      <c r="K390" s="59"/>
      <c r="L390" s="59"/>
      <c r="M390" s="59"/>
      <c r="O390" s="44"/>
      <c r="R390" s="59"/>
    </row>
    <row r="391" spans="6:18" ht="12.75" customHeight="1">
      <c r="F391" s="59"/>
      <c r="G391" s="59"/>
      <c r="H391" s="59"/>
      <c r="I391" s="59"/>
      <c r="J391" s="44"/>
      <c r="K391" s="59"/>
      <c r="L391" s="59"/>
      <c r="M391" s="59"/>
      <c r="O391" s="44"/>
      <c r="R391" s="59"/>
    </row>
    <row r="392" spans="6:18" ht="12.75" customHeight="1">
      <c r="F392" s="59"/>
      <c r="G392" s="59"/>
      <c r="H392" s="59"/>
      <c r="I392" s="59"/>
      <c r="J392" s="44"/>
      <c r="K392" s="59"/>
      <c r="L392" s="59"/>
      <c r="M392" s="59"/>
      <c r="O392" s="44"/>
      <c r="R392" s="59"/>
    </row>
    <row r="393" spans="6:18" ht="12.75" customHeight="1">
      <c r="F393" s="59"/>
      <c r="G393" s="59"/>
      <c r="H393" s="59"/>
      <c r="I393" s="59"/>
      <c r="J393" s="44"/>
      <c r="K393" s="59"/>
      <c r="L393" s="59"/>
      <c r="M393" s="59"/>
      <c r="O393" s="44"/>
      <c r="R393" s="59"/>
    </row>
    <row r="394" spans="6:18" ht="12.75" customHeight="1">
      <c r="F394" s="59"/>
      <c r="G394" s="59"/>
      <c r="H394" s="59"/>
      <c r="I394" s="59"/>
      <c r="J394" s="44"/>
      <c r="K394" s="59"/>
      <c r="L394" s="59"/>
      <c r="M394" s="59"/>
      <c r="O394" s="44"/>
      <c r="R394" s="59"/>
    </row>
    <row r="395" spans="6:18" ht="12.75" customHeight="1">
      <c r="F395" s="59"/>
      <c r="G395" s="59"/>
      <c r="H395" s="59"/>
      <c r="I395" s="59"/>
      <c r="J395" s="44"/>
      <c r="K395" s="59"/>
      <c r="L395" s="59"/>
      <c r="M395" s="59"/>
      <c r="O395" s="44"/>
      <c r="R395" s="59"/>
    </row>
    <row r="396" spans="6:18" ht="12.75" customHeight="1">
      <c r="F396" s="59"/>
      <c r="G396" s="59"/>
      <c r="H396" s="59"/>
      <c r="I396" s="59"/>
      <c r="J396" s="44"/>
      <c r="K396" s="59"/>
      <c r="L396" s="59"/>
      <c r="M396" s="59"/>
      <c r="O396" s="44"/>
      <c r="R396" s="59"/>
    </row>
    <row r="397" spans="6:18" ht="12.75" customHeight="1">
      <c r="F397" s="59"/>
      <c r="G397" s="59"/>
      <c r="H397" s="59"/>
      <c r="I397" s="59"/>
      <c r="J397" s="44"/>
      <c r="K397" s="59"/>
      <c r="L397" s="59"/>
      <c r="M397" s="59"/>
      <c r="O397" s="44"/>
      <c r="R397" s="59"/>
    </row>
    <row r="398" spans="6:18" ht="12.75" customHeight="1">
      <c r="F398" s="59"/>
      <c r="G398" s="59"/>
      <c r="H398" s="59"/>
      <c r="I398" s="59"/>
      <c r="J398" s="44"/>
      <c r="K398" s="59"/>
      <c r="L398" s="59"/>
      <c r="M398" s="59"/>
      <c r="O398" s="44"/>
      <c r="R398" s="59"/>
    </row>
    <row r="399" spans="6:18" ht="12.75" customHeight="1">
      <c r="F399" s="59"/>
      <c r="G399" s="59"/>
      <c r="H399" s="59"/>
      <c r="I399" s="59"/>
      <c r="J399" s="44"/>
      <c r="K399" s="59"/>
      <c r="L399" s="59"/>
      <c r="M399" s="59"/>
      <c r="O399" s="44"/>
      <c r="R399" s="59"/>
    </row>
    <row r="400" spans="6:18" ht="12.75" customHeight="1">
      <c r="F400" s="59"/>
      <c r="G400" s="59"/>
      <c r="H400" s="59"/>
      <c r="I400" s="59"/>
      <c r="J400" s="44"/>
      <c r="K400" s="59"/>
      <c r="L400" s="59"/>
      <c r="M400" s="59"/>
      <c r="O400" s="44"/>
      <c r="R400" s="59"/>
    </row>
    <row r="401" spans="6:18" ht="12.75" customHeight="1">
      <c r="F401" s="59"/>
      <c r="G401" s="59"/>
      <c r="H401" s="59"/>
      <c r="I401" s="59"/>
      <c r="J401" s="44"/>
      <c r="K401" s="59"/>
      <c r="L401" s="59"/>
      <c r="M401" s="59"/>
      <c r="O401" s="44"/>
      <c r="R401" s="59"/>
    </row>
    <row r="402" spans="6:18" ht="12.75" customHeight="1">
      <c r="F402" s="59"/>
      <c r="G402" s="59"/>
      <c r="H402" s="59"/>
      <c r="I402" s="59"/>
      <c r="J402" s="44"/>
      <c r="K402" s="59"/>
      <c r="L402" s="59"/>
      <c r="M402" s="59"/>
      <c r="O402" s="44"/>
      <c r="R402" s="59"/>
    </row>
    <row r="403" spans="6:18" ht="12.75" customHeight="1">
      <c r="F403" s="59"/>
      <c r="G403" s="59"/>
      <c r="H403" s="59"/>
      <c r="I403" s="59"/>
      <c r="J403" s="44"/>
      <c r="K403" s="59"/>
      <c r="L403" s="59"/>
      <c r="M403" s="59"/>
      <c r="O403" s="44"/>
      <c r="R403" s="59"/>
    </row>
    <row r="404" spans="6:18" ht="12.75" customHeight="1">
      <c r="F404" s="59"/>
      <c r="G404" s="59"/>
      <c r="H404" s="59"/>
      <c r="I404" s="59"/>
      <c r="J404" s="44"/>
      <c r="K404" s="59"/>
      <c r="L404" s="59"/>
      <c r="M404" s="59"/>
      <c r="O404" s="44"/>
      <c r="R404" s="59"/>
    </row>
    <row r="405" spans="6:18" ht="12.75" customHeight="1">
      <c r="F405" s="59"/>
      <c r="G405" s="59"/>
      <c r="H405" s="59"/>
      <c r="I405" s="59"/>
      <c r="J405" s="44"/>
      <c r="K405" s="59"/>
      <c r="L405" s="59"/>
      <c r="M405" s="59"/>
      <c r="O405" s="44"/>
      <c r="R405" s="59"/>
    </row>
    <row r="406" spans="6:18" ht="12.75" customHeight="1">
      <c r="F406" s="59"/>
      <c r="G406" s="59"/>
      <c r="H406" s="59"/>
      <c r="I406" s="59"/>
      <c r="J406" s="44"/>
      <c r="K406" s="59"/>
      <c r="L406" s="59"/>
      <c r="M406" s="59"/>
      <c r="O406" s="44"/>
      <c r="R406" s="59"/>
    </row>
    <row r="407" spans="6:18" ht="12.75" customHeight="1">
      <c r="F407" s="59"/>
      <c r="G407" s="59"/>
      <c r="H407" s="59"/>
      <c r="I407" s="59"/>
      <c r="J407" s="44"/>
      <c r="K407" s="59"/>
      <c r="L407" s="59"/>
      <c r="M407" s="59"/>
      <c r="O407" s="44"/>
      <c r="R407" s="59"/>
    </row>
    <row r="408" spans="6:18" ht="12.75" customHeight="1">
      <c r="F408" s="59"/>
      <c r="G408" s="59"/>
      <c r="H408" s="59"/>
      <c r="I408" s="59"/>
      <c r="J408" s="44"/>
      <c r="K408" s="59"/>
      <c r="L408" s="59"/>
      <c r="M408" s="59"/>
      <c r="O408" s="44"/>
      <c r="R408" s="59"/>
    </row>
    <row r="409" spans="6:18" ht="12.75" customHeight="1">
      <c r="F409" s="59"/>
      <c r="G409" s="59"/>
      <c r="H409" s="59"/>
      <c r="I409" s="59"/>
      <c r="J409" s="44"/>
      <c r="K409" s="59"/>
      <c r="L409" s="59"/>
      <c r="M409" s="59"/>
      <c r="O409" s="44"/>
      <c r="R409" s="59"/>
    </row>
    <row r="410" spans="6:18" ht="12.75" customHeight="1">
      <c r="F410" s="59"/>
      <c r="G410" s="59"/>
      <c r="H410" s="59"/>
      <c r="I410" s="59"/>
      <c r="J410" s="44"/>
      <c r="K410" s="59"/>
      <c r="L410" s="59"/>
      <c r="M410" s="59"/>
      <c r="O410" s="44"/>
      <c r="R410" s="59"/>
    </row>
    <row r="411" spans="6:18" ht="12.75" customHeight="1">
      <c r="F411" s="59"/>
      <c r="G411" s="59"/>
      <c r="H411" s="59"/>
      <c r="I411" s="59"/>
      <c r="J411" s="44"/>
      <c r="K411" s="59"/>
      <c r="L411" s="59"/>
      <c r="M411" s="59"/>
      <c r="O411" s="44"/>
      <c r="R411" s="59"/>
    </row>
    <row r="412" spans="6:18" ht="12.75" customHeight="1">
      <c r="F412" s="59"/>
      <c r="G412" s="59"/>
      <c r="H412" s="59"/>
      <c r="I412" s="59"/>
      <c r="J412" s="44"/>
      <c r="K412" s="59"/>
      <c r="L412" s="59"/>
      <c r="M412" s="59"/>
      <c r="O412" s="44"/>
      <c r="R412" s="59"/>
    </row>
    <row r="413" spans="6:18" ht="12.75" customHeight="1">
      <c r="F413" s="59"/>
      <c r="G413" s="59"/>
      <c r="H413" s="59"/>
      <c r="I413" s="59"/>
      <c r="J413" s="44"/>
      <c r="K413" s="59"/>
      <c r="L413" s="59"/>
      <c r="M413" s="59"/>
      <c r="O413" s="44"/>
      <c r="R413" s="59"/>
    </row>
    <row r="414" spans="6:18" ht="12.75" customHeight="1">
      <c r="F414" s="59"/>
      <c r="G414" s="59"/>
      <c r="H414" s="59"/>
      <c r="I414" s="59"/>
      <c r="J414" s="44"/>
      <c r="K414" s="59"/>
      <c r="L414" s="59"/>
      <c r="M414" s="59"/>
      <c r="O414" s="44"/>
      <c r="R414" s="59"/>
    </row>
    <row r="415" spans="6:18" ht="12.75" customHeight="1">
      <c r="F415" s="59"/>
      <c r="G415" s="59"/>
      <c r="H415" s="59"/>
      <c r="I415" s="59"/>
      <c r="J415" s="44"/>
      <c r="K415" s="59"/>
      <c r="L415" s="59"/>
      <c r="M415" s="59"/>
      <c r="O415" s="44"/>
      <c r="R415" s="59"/>
    </row>
    <row r="416" spans="6:18" ht="12.75" customHeight="1">
      <c r="F416" s="59"/>
      <c r="G416" s="59"/>
      <c r="H416" s="59"/>
      <c r="I416" s="59"/>
      <c r="J416" s="44"/>
      <c r="K416" s="59"/>
      <c r="L416" s="59"/>
      <c r="M416" s="59"/>
      <c r="O416" s="44"/>
      <c r="R416" s="59"/>
    </row>
    <row r="417" spans="6:18" ht="12.75" customHeight="1">
      <c r="F417" s="59"/>
      <c r="G417" s="59"/>
      <c r="H417" s="59"/>
      <c r="I417" s="59"/>
      <c r="J417" s="44"/>
      <c r="K417" s="59"/>
      <c r="L417" s="59"/>
      <c r="M417" s="59"/>
      <c r="O417" s="44"/>
      <c r="R417" s="59"/>
    </row>
    <row r="418" spans="6:18" ht="12.75" customHeight="1">
      <c r="F418" s="59"/>
      <c r="G418" s="59"/>
      <c r="H418" s="59"/>
      <c r="I418" s="59"/>
      <c r="J418" s="44"/>
      <c r="K418" s="59"/>
      <c r="L418" s="59"/>
      <c r="M418" s="59"/>
      <c r="O418" s="44"/>
      <c r="R418" s="59"/>
    </row>
    <row r="419" spans="6:18" ht="12.75" customHeight="1">
      <c r="F419" s="59"/>
      <c r="G419" s="59"/>
      <c r="H419" s="59"/>
      <c r="I419" s="59"/>
      <c r="J419" s="44"/>
      <c r="K419" s="59"/>
      <c r="L419" s="59"/>
      <c r="M419" s="59"/>
      <c r="O419" s="44"/>
      <c r="R419" s="59"/>
    </row>
    <row r="420" spans="6:18" ht="12.75" customHeight="1">
      <c r="F420" s="59"/>
      <c r="G420" s="59"/>
      <c r="H420" s="59"/>
      <c r="I420" s="59"/>
      <c r="J420" s="44"/>
      <c r="K420" s="59"/>
      <c r="L420" s="59"/>
      <c r="M420" s="59"/>
      <c r="O420" s="44"/>
      <c r="R420" s="59"/>
    </row>
    <row r="421" spans="6:18" ht="12.75" customHeight="1">
      <c r="F421" s="59"/>
      <c r="G421" s="59"/>
      <c r="H421" s="59"/>
      <c r="I421" s="59"/>
      <c r="J421" s="44"/>
      <c r="K421" s="59"/>
      <c r="L421" s="59"/>
      <c r="M421" s="59"/>
      <c r="O421" s="44"/>
      <c r="R421" s="59"/>
    </row>
    <row r="422" spans="6:18" ht="12.75" customHeight="1">
      <c r="F422" s="59"/>
      <c r="G422" s="59"/>
      <c r="H422" s="59"/>
      <c r="I422" s="59"/>
      <c r="J422" s="44"/>
      <c r="K422" s="59"/>
      <c r="L422" s="59"/>
      <c r="M422" s="59"/>
      <c r="O422" s="44"/>
      <c r="R422" s="59"/>
    </row>
    <row r="423" spans="6:18" ht="12.75" customHeight="1">
      <c r="F423" s="59"/>
      <c r="G423" s="59"/>
      <c r="H423" s="59"/>
      <c r="I423" s="59"/>
      <c r="J423" s="44"/>
      <c r="K423" s="59"/>
      <c r="L423" s="59"/>
      <c r="M423" s="59"/>
      <c r="O423" s="44"/>
      <c r="R423" s="59"/>
    </row>
    <row r="424" spans="6:18" ht="12.75" customHeight="1">
      <c r="F424" s="59"/>
      <c r="G424" s="59"/>
      <c r="H424" s="59"/>
      <c r="I424" s="59"/>
      <c r="J424" s="44"/>
      <c r="K424" s="59"/>
      <c r="L424" s="59"/>
      <c r="M424" s="59"/>
      <c r="O424" s="44"/>
      <c r="R424" s="59"/>
    </row>
    <row r="425" spans="6:18" ht="12.75" customHeight="1">
      <c r="F425" s="59"/>
      <c r="G425" s="59"/>
      <c r="H425" s="59"/>
      <c r="I425" s="59"/>
      <c r="J425" s="44"/>
      <c r="K425" s="59"/>
      <c r="L425" s="59"/>
      <c r="M425" s="59"/>
      <c r="O425" s="44"/>
      <c r="R425" s="59"/>
    </row>
    <row r="426" spans="6:18" ht="12.75" customHeight="1">
      <c r="F426" s="59"/>
      <c r="G426" s="59"/>
      <c r="H426" s="59"/>
      <c r="I426" s="59"/>
      <c r="J426" s="44"/>
      <c r="K426" s="59"/>
      <c r="L426" s="59"/>
      <c r="M426" s="59"/>
      <c r="O426" s="44"/>
      <c r="R426" s="59"/>
    </row>
    <row r="427" spans="6:18" ht="12.75" customHeight="1">
      <c r="F427" s="59"/>
      <c r="G427" s="59"/>
      <c r="H427" s="59"/>
      <c r="I427" s="59"/>
      <c r="J427" s="44"/>
      <c r="K427" s="59"/>
      <c r="L427" s="59"/>
      <c r="M427" s="59"/>
      <c r="O427" s="44"/>
      <c r="R427" s="59"/>
    </row>
    <row r="428" spans="6:18" ht="12.75" customHeight="1">
      <c r="F428" s="59"/>
      <c r="G428" s="59"/>
      <c r="H428" s="59"/>
      <c r="I428" s="59"/>
      <c r="J428" s="44"/>
      <c r="K428" s="59"/>
      <c r="L428" s="59"/>
      <c r="M428" s="59"/>
      <c r="O428" s="44"/>
      <c r="R428" s="59"/>
    </row>
    <row r="429" spans="6:18" ht="12.75" customHeight="1">
      <c r="F429" s="59"/>
      <c r="G429" s="59"/>
      <c r="H429" s="59"/>
      <c r="I429" s="59"/>
      <c r="J429" s="44"/>
      <c r="K429" s="59"/>
      <c r="L429" s="59"/>
      <c r="M429" s="59"/>
      <c r="O429" s="44"/>
      <c r="R429" s="59"/>
    </row>
    <row r="430" spans="6:18" ht="12.75" customHeight="1">
      <c r="F430" s="59"/>
      <c r="G430" s="59"/>
      <c r="H430" s="59"/>
      <c r="I430" s="59"/>
      <c r="J430" s="44"/>
      <c r="K430" s="59"/>
      <c r="L430" s="59"/>
      <c r="M430" s="59"/>
      <c r="O430" s="44"/>
      <c r="R430" s="59"/>
    </row>
    <row r="431" spans="6:18" ht="12.75" customHeight="1">
      <c r="F431" s="59"/>
      <c r="G431" s="59"/>
      <c r="H431" s="59"/>
      <c r="I431" s="59"/>
      <c r="J431" s="44"/>
      <c r="K431" s="59"/>
      <c r="L431" s="59"/>
      <c r="M431" s="59"/>
      <c r="O431" s="44"/>
      <c r="R431" s="59"/>
    </row>
    <row r="432" spans="6:18" ht="12.75" customHeight="1">
      <c r="F432" s="59"/>
      <c r="G432" s="59"/>
      <c r="H432" s="59"/>
      <c r="I432" s="59"/>
      <c r="J432" s="44"/>
      <c r="K432" s="59"/>
      <c r="L432" s="59"/>
      <c r="M432" s="59"/>
      <c r="O432" s="44"/>
      <c r="R432" s="59"/>
    </row>
    <row r="433" spans="6:18" ht="12.75" customHeight="1">
      <c r="F433" s="59"/>
      <c r="G433" s="59"/>
      <c r="H433" s="59"/>
      <c r="I433" s="59"/>
      <c r="J433" s="44"/>
      <c r="K433" s="59"/>
      <c r="L433" s="59"/>
      <c r="M433" s="59"/>
      <c r="O433" s="44"/>
      <c r="R433" s="59"/>
    </row>
    <row r="434" spans="6:18" ht="12.75" customHeight="1">
      <c r="F434" s="59"/>
      <c r="G434" s="59"/>
      <c r="H434" s="59"/>
      <c r="I434" s="59"/>
      <c r="J434" s="44"/>
      <c r="K434" s="59"/>
      <c r="L434" s="59"/>
      <c r="M434" s="59"/>
      <c r="O434" s="44"/>
      <c r="R434" s="59"/>
    </row>
    <row r="435" spans="6:18" ht="12.75" customHeight="1">
      <c r="F435" s="59"/>
      <c r="G435" s="59"/>
      <c r="H435" s="59"/>
      <c r="I435" s="59"/>
      <c r="J435" s="44"/>
      <c r="K435" s="59"/>
      <c r="L435" s="59"/>
      <c r="M435" s="59"/>
      <c r="O435" s="44"/>
      <c r="R435" s="59"/>
    </row>
    <row r="436" spans="6:18" ht="12.75" customHeight="1">
      <c r="F436" s="59"/>
      <c r="G436" s="59"/>
      <c r="H436" s="59"/>
      <c r="I436" s="59"/>
      <c r="J436" s="44"/>
      <c r="K436" s="59"/>
      <c r="L436" s="59"/>
      <c r="M436" s="59"/>
      <c r="O436" s="44"/>
      <c r="R436" s="59"/>
    </row>
    <row r="437" spans="6:18" ht="12.75" customHeight="1">
      <c r="F437" s="59"/>
      <c r="G437" s="59"/>
      <c r="H437" s="59"/>
      <c r="I437" s="59"/>
      <c r="J437" s="44"/>
      <c r="K437" s="59"/>
      <c r="L437" s="59"/>
      <c r="M437" s="59"/>
      <c r="O437" s="44"/>
      <c r="R437" s="59"/>
    </row>
    <row r="438" spans="6:18" ht="12.75" customHeight="1">
      <c r="F438" s="59"/>
      <c r="G438" s="59"/>
      <c r="H438" s="59"/>
      <c r="I438" s="59"/>
      <c r="J438" s="44"/>
      <c r="K438" s="59"/>
      <c r="L438" s="59"/>
      <c r="M438" s="59"/>
      <c r="O438" s="44"/>
      <c r="R438" s="59"/>
    </row>
    <row r="439" spans="6:18" ht="12.75" customHeight="1">
      <c r="F439" s="59"/>
      <c r="G439" s="59"/>
      <c r="H439" s="59"/>
      <c r="I439" s="59"/>
      <c r="J439" s="44"/>
      <c r="K439" s="59"/>
      <c r="L439" s="59"/>
      <c r="M439" s="59"/>
      <c r="O439" s="44"/>
      <c r="R439" s="59"/>
    </row>
    <row r="440" spans="6:18" ht="12.75" customHeight="1">
      <c r="F440" s="59"/>
      <c r="G440" s="59"/>
      <c r="H440" s="59"/>
      <c r="I440" s="59"/>
      <c r="J440" s="44"/>
      <c r="K440" s="59"/>
      <c r="L440" s="59"/>
      <c r="M440" s="59"/>
      <c r="O440" s="44"/>
      <c r="R440" s="59"/>
    </row>
    <row r="441" spans="6:18" ht="12.75" customHeight="1">
      <c r="F441" s="59"/>
      <c r="G441" s="59"/>
      <c r="H441" s="59"/>
      <c r="I441" s="59"/>
      <c r="J441" s="44"/>
      <c r="K441" s="59"/>
      <c r="L441" s="59"/>
      <c r="M441" s="59"/>
      <c r="O441" s="44"/>
      <c r="R441" s="59"/>
    </row>
    <row r="442" spans="6:18" ht="12.75" customHeight="1">
      <c r="F442" s="59"/>
      <c r="G442" s="59"/>
      <c r="H442" s="59"/>
      <c r="I442" s="59"/>
      <c r="J442" s="44"/>
      <c r="K442" s="59"/>
      <c r="L442" s="59"/>
      <c r="M442" s="59"/>
      <c r="O442" s="44"/>
      <c r="R442" s="59"/>
    </row>
    <row r="443" spans="6:18" ht="12.75" customHeight="1">
      <c r="F443" s="59"/>
      <c r="G443" s="59"/>
      <c r="H443" s="59"/>
      <c r="I443" s="59"/>
      <c r="J443" s="44"/>
      <c r="K443" s="59"/>
      <c r="L443" s="59"/>
      <c r="M443" s="59"/>
      <c r="O443" s="44"/>
      <c r="R443" s="59"/>
    </row>
    <row r="444" spans="6:18" ht="12.75" customHeight="1">
      <c r="F444" s="59"/>
      <c r="G444" s="59"/>
      <c r="H444" s="59"/>
      <c r="I444" s="59"/>
      <c r="J444" s="44"/>
      <c r="K444" s="59"/>
      <c r="L444" s="59"/>
      <c r="M444" s="59"/>
      <c r="O444" s="44"/>
      <c r="R444" s="59"/>
    </row>
    <row r="445" spans="6:18" ht="12.75" customHeight="1">
      <c r="F445" s="59"/>
      <c r="G445" s="59"/>
      <c r="H445" s="59"/>
      <c r="I445" s="59"/>
      <c r="J445" s="44"/>
      <c r="K445" s="59"/>
      <c r="L445" s="59"/>
      <c r="M445" s="59"/>
      <c r="O445" s="44"/>
      <c r="R445" s="59"/>
    </row>
    <row r="446" spans="6:18" ht="12.75" customHeight="1">
      <c r="F446" s="59"/>
      <c r="G446" s="59"/>
      <c r="H446" s="59"/>
      <c r="I446" s="59"/>
      <c r="J446" s="44"/>
      <c r="K446" s="59"/>
      <c r="L446" s="59"/>
      <c r="M446" s="59"/>
      <c r="O446" s="44"/>
      <c r="R446" s="59"/>
    </row>
    <row r="447" spans="6:18" ht="12.75" customHeight="1">
      <c r="F447" s="59"/>
      <c r="G447" s="59"/>
      <c r="H447" s="59"/>
      <c r="I447" s="59"/>
      <c r="J447" s="44"/>
      <c r="K447" s="59"/>
      <c r="L447" s="59"/>
      <c r="M447" s="59"/>
      <c r="O447" s="44"/>
      <c r="R447" s="59"/>
    </row>
    <row r="448" spans="6:18" ht="12.75" customHeight="1">
      <c r="F448" s="59"/>
      <c r="G448" s="59"/>
      <c r="H448" s="59"/>
      <c r="I448" s="59"/>
      <c r="J448" s="44"/>
      <c r="K448" s="59"/>
      <c r="L448" s="59"/>
      <c r="M448" s="59"/>
      <c r="O448" s="44"/>
      <c r="R448" s="59"/>
    </row>
    <row r="449" spans="6:18" ht="12.75" customHeight="1">
      <c r="F449" s="59"/>
      <c r="G449" s="59"/>
      <c r="H449" s="59"/>
      <c r="I449" s="59"/>
      <c r="J449" s="44"/>
      <c r="K449" s="59"/>
      <c r="L449" s="59"/>
      <c r="M449" s="59"/>
      <c r="O449" s="44"/>
      <c r="R449" s="59"/>
    </row>
    <row r="450" spans="6:18" ht="12.75" customHeight="1">
      <c r="F450" s="59"/>
      <c r="G450" s="59"/>
      <c r="H450" s="59"/>
      <c r="I450" s="59"/>
      <c r="J450" s="44"/>
      <c r="K450" s="59"/>
      <c r="L450" s="59"/>
      <c r="M450" s="59"/>
      <c r="O450" s="44"/>
      <c r="R450" s="59"/>
    </row>
    <row r="451" spans="6:18" ht="12.75" customHeight="1">
      <c r="F451" s="59"/>
      <c r="G451" s="59"/>
      <c r="H451" s="59"/>
      <c r="I451" s="59"/>
      <c r="J451" s="44"/>
      <c r="K451" s="59"/>
      <c r="L451" s="59"/>
      <c r="M451" s="59"/>
      <c r="O451" s="44"/>
      <c r="R451" s="59"/>
    </row>
    <row r="452" spans="6:18" ht="12.75" customHeight="1">
      <c r="F452" s="59"/>
      <c r="G452" s="59"/>
      <c r="H452" s="59"/>
      <c r="I452" s="59"/>
      <c r="J452" s="44"/>
      <c r="K452" s="59"/>
      <c r="L452" s="59"/>
      <c r="M452" s="59"/>
      <c r="O452" s="44"/>
      <c r="R452" s="59"/>
    </row>
    <row r="453" spans="6:18" ht="12.75" customHeight="1">
      <c r="F453" s="59"/>
      <c r="G453" s="59"/>
      <c r="H453" s="59"/>
      <c r="I453" s="59"/>
      <c r="J453" s="44"/>
      <c r="K453" s="59"/>
      <c r="L453" s="59"/>
      <c r="M453" s="59"/>
      <c r="O453" s="44"/>
      <c r="R453" s="59"/>
    </row>
    <row r="454" spans="6:18" ht="12.75" customHeight="1">
      <c r="F454" s="59"/>
      <c r="G454" s="59"/>
      <c r="H454" s="59"/>
      <c r="I454" s="59"/>
      <c r="J454" s="44"/>
      <c r="K454" s="59"/>
      <c r="L454" s="59"/>
      <c r="M454" s="59"/>
      <c r="O454" s="44"/>
      <c r="R454" s="59"/>
    </row>
    <row r="455" spans="6:18" ht="12.75" customHeight="1">
      <c r="F455" s="59"/>
      <c r="G455" s="59"/>
      <c r="H455" s="59"/>
      <c r="I455" s="59"/>
      <c r="J455" s="44"/>
      <c r="K455" s="59"/>
      <c r="L455" s="59"/>
      <c r="M455" s="59"/>
      <c r="O455" s="44"/>
      <c r="R455" s="59"/>
    </row>
    <row r="456" spans="6:18" ht="12.75" customHeight="1">
      <c r="F456" s="59"/>
      <c r="G456" s="59"/>
      <c r="H456" s="59"/>
      <c r="I456" s="59"/>
      <c r="J456" s="44"/>
      <c r="K456" s="59"/>
      <c r="L456" s="59"/>
      <c r="M456" s="59"/>
      <c r="O456" s="44"/>
      <c r="R456" s="59"/>
    </row>
    <row r="457" spans="6:18" ht="12.75" customHeight="1">
      <c r="F457" s="59"/>
      <c r="G457" s="59"/>
      <c r="H457" s="59"/>
      <c r="I457" s="59"/>
      <c r="J457" s="44"/>
      <c r="K457" s="59"/>
      <c r="L457" s="59"/>
      <c r="M457" s="59"/>
      <c r="O457" s="44"/>
      <c r="R457" s="59"/>
    </row>
    <row r="458" spans="6:18" ht="12.75" customHeight="1">
      <c r="F458" s="59"/>
      <c r="G458" s="59"/>
      <c r="H458" s="59"/>
      <c r="I458" s="59"/>
      <c r="J458" s="44"/>
      <c r="K458" s="59"/>
      <c r="L458" s="59"/>
      <c r="M458" s="59"/>
      <c r="O458" s="44"/>
      <c r="R458" s="59"/>
    </row>
    <row r="459" spans="6:18" ht="12.75" customHeight="1">
      <c r="F459" s="59"/>
      <c r="G459" s="59"/>
      <c r="H459" s="59"/>
      <c r="I459" s="59"/>
      <c r="J459" s="44"/>
      <c r="K459" s="59"/>
      <c r="L459" s="59"/>
      <c r="M459" s="59"/>
      <c r="O459" s="44"/>
      <c r="R459" s="59"/>
    </row>
    <row r="460" spans="6:18" ht="12.75" customHeight="1">
      <c r="F460" s="59"/>
      <c r="G460" s="59"/>
      <c r="H460" s="59"/>
      <c r="I460" s="59"/>
      <c r="J460" s="44"/>
      <c r="K460" s="59"/>
      <c r="L460" s="59"/>
      <c r="M460" s="59"/>
      <c r="O460" s="44"/>
      <c r="R460" s="59"/>
    </row>
    <row r="461" spans="6:18" ht="12.75" customHeight="1">
      <c r="F461" s="59"/>
      <c r="G461" s="59"/>
      <c r="H461" s="59"/>
      <c r="I461" s="59"/>
      <c r="J461" s="44"/>
      <c r="K461" s="59"/>
      <c r="L461" s="59"/>
      <c r="M461" s="59"/>
      <c r="O461" s="44"/>
      <c r="R461" s="59"/>
    </row>
    <row r="462" spans="6:18" ht="12.75" customHeight="1">
      <c r="F462" s="59"/>
      <c r="G462" s="59"/>
      <c r="H462" s="59"/>
      <c r="I462" s="59"/>
      <c r="J462" s="44"/>
      <c r="K462" s="59"/>
      <c r="L462" s="59"/>
      <c r="M462" s="59"/>
      <c r="O462" s="44"/>
      <c r="R462" s="59"/>
    </row>
    <row r="463" spans="6:18" ht="12.75" customHeight="1">
      <c r="F463" s="59"/>
      <c r="G463" s="59"/>
      <c r="H463" s="59"/>
      <c r="I463" s="59"/>
      <c r="J463" s="44"/>
      <c r="K463" s="59"/>
      <c r="L463" s="59"/>
      <c r="M463" s="59"/>
      <c r="O463" s="44"/>
      <c r="R463" s="59"/>
    </row>
    <row r="464" spans="6:18" ht="12.75" customHeight="1">
      <c r="F464" s="59"/>
      <c r="G464" s="59"/>
      <c r="H464" s="59"/>
      <c r="I464" s="59"/>
      <c r="J464" s="44"/>
      <c r="K464" s="59"/>
      <c r="L464" s="59"/>
      <c r="M464" s="59"/>
      <c r="O464" s="44"/>
      <c r="R464" s="59"/>
    </row>
    <row r="465" spans="6:18" ht="12.75" customHeight="1">
      <c r="F465" s="59"/>
      <c r="G465" s="59"/>
      <c r="H465" s="59"/>
      <c r="I465" s="59"/>
      <c r="J465" s="44"/>
      <c r="K465" s="59"/>
      <c r="L465" s="59"/>
      <c r="M465" s="59"/>
      <c r="O465" s="44"/>
      <c r="R465" s="59"/>
    </row>
    <row r="466" spans="6:18" ht="12.75" customHeight="1">
      <c r="F466" s="59"/>
      <c r="G466" s="59"/>
      <c r="H466" s="59"/>
      <c r="I466" s="59"/>
      <c r="J466" s="44"/>
      <c r="K466" s="59"/>
      <c r="L466" s="59"/>
      <c r="M466" s="59"/>
      <c r="O466" s="44"/>
      <c r="R466" s="59"/>
    </row>
  </sheetData>
  <autoFilter ref="R1:R289"/>
  <mergeCells count="6">
    <mergeCell ref="O58:O59"/>
    <mergeCell ref="P58:P59"/>
    <mergeCell ref="A58:A59"/>
    <mergeCell ref="B58:B59"/>
    <mergeCell ref="M58:M59"/>
    <mergeCell ref="N58:N5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2021-11-10T02:33:25Z</dcterms:modified>
</cp:coreProperties>
</file>