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F&amp;O)'!$R$1:$R$294</definedName>
  </definedNames>
  <calcPr calcId="124519"/>
</workbook>
</file>

<file path=xl/calcChain.xml><?xml version="1.0" encoding="utf-8"?>
<calcChain xmlns="http://schemas.openxmlformats.org/spreadsheetml/2006/main">
  <c r="L71" i="6"/>
  <c r="K71"/>
  <c r="L68"/>
  <c r="K68"/>
  <c r="K64"/>
  <c r="M64"/>
  <c r="L64"/>
  <c r="L63"/>
  <c r="K63"/>
  <c r="L66"/>
  <c r="K66"/>
  <c r="L67"/>
  <c r="K67"/>
  <c r="L65"/>
  <c r="K65"/>
  <c r="L58"/>
  <c r="K58"/>
  <c r="L40"/>
  <c r="K40"/>
  <c r="M40" s="1"/>
  <c r="L38"/>
  <c r="K38"/>
  <c r="M38" s="1"/>
  <c r="L34"/>
  <c r="K34"/>
  <c r="K83"/>
  <c r="M83" s="1"/>
  <c r="L11"/>
  <c r="K11"/>
  <c r="L39"/>
  <c r="K39"/>
  <c r="L37"/>
  <c r="K37"/>
  <c r="L62"/>
  <c r="K62"/>
  <c r="L60"/>
  <c r="K60"/>
  <c r="L61"/>
  <c r="K61"/>
  <c r="K81"/>
  <c r="M81" s="1"/>
  <c r="L59"/>
  <c r="K59"/>
  <c r="L35"/>
  <c r="K35"/>
  <c r="L29"/>
  <c r="M29" s="1"/>
  <c r="K29"/>
  <c r="L32"/>
  <c r="K32"/>
  <c r="L16"/>
  <c r="K16"/>
  <c r="K80"/>
  <c r="M80" s="1"/>
  <c r="M71" l="1"/>
  <c r="M68"/>
  <c r="M63"/>
  <c r="M66"/>
  <c r="M67"/>
  <c r="M65"/>
  <c r="M58"/>
  <c r="M34"/>
  <c r="M11"/>
  <c r="M37"/>
  <c r="M39"/>
  <c r="M61"/>
  <c r="M62"/>
  <c r="M60"/>
  <c r="M59"/>
  <c r="M35"/>
  <c r="M32"/>
  <c r="M16"/>
  <c r="L56"/>
  <c r="K56"/>
  <c r="L54"/>
  <c r="K54"/>
  <c r="L57"/>
  <c r="K57"/>
  <c r="L36"/>
  <c r="K36"/>
  <c r="L53"/>
  <c r="K53"/>
  <c r="L55"/>
  <c r="K55"/>
  <c r="M55" l="1"/>
  <c r="M36"/>
  <c r="M57"/>
  <c r="M56"/>
  <c r="M54"/>
  <c r="M53"/>
  <c r="L33" l="1"/>
  <c r="M33" s="1"/>
  <c r="K33"/>
  <c r="L31"/>
  <c r="K31"/>
  <c r="L30"/>
  <c r="K30"/>
  <c r="M31" l="1"/>
  <c r="M30"/>
  <c r="K278" l="1"/>
  <c r="L278" s="1"/>
  <c r="K277"/>
  <c r="L277" s="1"/>
  <c r="K276"/>
  <c r="L276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6"/>
  <c r="L256" s="1"/>
  <c r="K255"/>
  <c r="L255" s="1"/>
  <c r="F254"/>
  <c r="K254" s="1"/>
  <c r="L254" s="1"/>
  <c r="K253"/>
  <c r="L253" s="1"/>
  <c r="K252"/>
  <c r="L252" s="1"/>
  <c r="K251"/>
  <c r="L251" s="1"/>
  <c r="K250"/>
  <c r="L250" s="1"/>
  <c r="K249"/>
  <c r="L249" s="1"/>
  <c r="F248"/>
  <c r="F247"/>
  <c r="K247" s="1"/>
  <c r="L247" s="1"/>
  <c r="K246"/>
  <c r="L246" s="1"/>
  <c r="F245"/>
  <c r="K245" s="1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6"/>
  <c r="L226" s="1"/>
  <c r="F225"/>
  <c r="K225" s="1"/>
  <c r="L225" s="1"/>
  <c r="K224"/>
  <c r="L224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5"/>
  <c r="L195" s="1"/>
  <c r="K193"/>
  <c r="L193" s="1"/>
  <c r="K192"/>
  <c r="L192" s="1"/>
  <c r="K191"/>
  <c r="L191" s="1"/>
  <c r="K189"/>
  <c r="L189" s="1"/>
  <c r="K188"/>
  <c r="L188" s="1"/>
  <c r="K187"/>
  <c r="L187" s="1"/>
  <c r="K186"/>
  <c r="K185"/>
  <c r="L185" s="1"/>
  <c r="K184"/>
  <c r="L184" s="1"/>
  <c r="K182"/>
  <c r="L182" s="1"/>
  <c r="K181"/>
  <c r="L181" s="1"/>
  <c r="K180"/>
  <c r="L180" s="1"/>
  <c r="K179"/>
  <c r="L179" s="1"/>
  <c r="K178"/>
  <c r="L178" s="1"/>
  <c r="F177"/>
  <c r="K177" s="1"/>
  <c r="L177" s="1"/>
  <c r="H176"/>
  <c r="K176" s="1"/>
  <c r="L176" s="1"/>
  <c r="K173"/>
  <c r="L173" s="1"/>
  <c r="K172"/>
  <c r="L172" s="1"/>
  <c r="K171"/>
  <c r="L171" s="1"/>
  <c r="K170"/>
  <c r="L170" s="1"/>
  <c r="K169"/>
  <c r="L169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H142"/>
  <c r="K142" s="1"/>
  <c r="L142" s="1"/>
  <c r="F141"/>
  <c r="K141" s="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M7"/>
  <c r="D7" i="5"/>
  <c r="K6" i="4"/>
  <c r="K6" i="3"/>
  <c r="L6" i="2"/>
</calcChain>
</file>

<file path=xl/sharedStrings.xml><?xml version="1.0" encoding="utf-8"?>
<sst xmlns="http://schemas.openxmlformats.org/spreadsheetml/2006/main" count="3106" uniqueCount="1167">
  <si>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</si>
  <si>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</si>
  <si>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</si>
  <si>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</si>
  <si>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</si>
  <si>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</si>
  <si>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</si>
  <si>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</si>
  <si>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</si>
  <si>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</si>
  <si>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</si>
  <si>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</si>
  <si>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</si>
  <si>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</si>
  <si>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</si>
  <si>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</si>
  <si>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</si>
  <si>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</si>
  <si>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</si>
  <si>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</si>
  <si>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</si>
  <si>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</si>
  <si>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</si>
  <si>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</si>
  <si>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</si>
  <si>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</si>
  <si>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</si>
  <si>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</si>
  <si>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</si>
  <si>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</si>
  <si>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</si>
  <si>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</si>
  <si>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</si>
  <si>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</si>
  <si>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</si>
  <si>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</si>
  <si>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</si>
  <si>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</si>
  <si>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</si>
  <si>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</si>
  <si>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</si>
  <si>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</si>
  <si>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</si>
  <si>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</si>
  <si>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</si>
  <si>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</si>
  <si>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</si>
  <si>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</si>
  <si>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</si>
  <si>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</si>
  <si>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</si>
  <si>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</si>
  <si>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</si>
  <si>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</si>
  <si>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</si>
  <si>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</si>
  <si>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</si>
  <si>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</si>
  <si>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</si>
  <si>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</si>
  <si>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</si>
  <si>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</si>
  <si>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</si>
  <si>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</si>
  <si>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</si>
  <si>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</si>
  <si>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</si>
  <si>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</si>
  <si>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</si>
  <si>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</si>
  <si>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</si>
  <si>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</si>
  <si>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</si>
  <si>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</si>
  <si>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</si>
  <si>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</si>
  <si>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</si>
  <si>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</si>
  <si>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</si>
  <si>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</si>
  <si>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</si>
  <si>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</si>
  <si>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</si>
  <si>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</si>
  <si>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</si>
  <si>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</si>
  <si>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</si>
  <si>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</si>
  <si>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</si>
  <si>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</si>
  <si>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</si>
  <si>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</si>
  <si>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</si>
  <si>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</si>
  <si>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</si>
  <si>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</si>
  <si>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</si>
  <si>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</si>
  <si>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</si>
  <si>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</si>
  <si>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</si>
  <si>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</si>
  <si>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</si>
  <si>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</si>
  <si>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</si>
  <si>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</si>
  <si>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</si>
  <si>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</si>
  <si>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</si>
  <si>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</si>
  <si>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</si>
  <si>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</si>
  <si>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</si>
  <si>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</si>
  <si>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</si>
  <si>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</si>
  <si>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</si>
  <si>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</si>
  <si>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</si>
  <si>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</si>
  <si>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</si>
  <si>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</si>
  <si>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</si>
  <si>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</si>
  <si>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</si>
  <si>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</si>
  <si>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</si>
  <si>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</si>
  <si>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</si>
  <si>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</si>
  <si>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</si>
  <si>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</si>
  <si>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</si>
  <si>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</si>
  <si>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</si>
  <si>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</si>
  <si>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</si>
  <si>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</si>
  <si>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</si>
  <si>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</si>
  <si>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</si>
  <si>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</si>
  <si>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</si>
  <si>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</si>
  <si>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</si>
  <si>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</si>
  <si>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</si>
  <si>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</si>
  <si>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</si>
  <si>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</si>
  <si>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</si>
  <si>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</si>
  <si>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</si>
  <si>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</si>
  <si>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</si>
  <si>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</si>
  <si>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</si>
  <si>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</si>
  <si>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</si>
  <si>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</si>
  <si>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</si>
  <si>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</si>
  <si>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</si>
  <si>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</si>
  <si>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</si>
  <si>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</si>
  <si>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</si>
  <si>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</si>
  <si>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</si>
  <si>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</si>
  <si>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</si>
  <si>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</si>
  <si>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</si>
  <si>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</si>
  <si>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</si>
  <si>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</si>
  <si>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</si>
  <si>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</si>
  <si>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</si>
  <si>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</si>
  <si>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</si>
  <si>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</si>
  <si>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</si>
  <si>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</si>
  <si>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</si>
  <si>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</si>
  <si>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</si>
  <si>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</si>
  <si>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</si>
  <si>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</si>
  <si>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</si>
  <si>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</si>
  <si>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</si>
  <si>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</si>
  <si>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</si>
  <si>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</si>
  <si>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</si>
  <si>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</si>
  <si>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</si>
  <si>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</si>
  <si>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</si>
  <si>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</si>
  <si>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</si>
  <si>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</si>
  <si>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</si>
  <si>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</si>
  <si>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</si>
  <si>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</si>
  <si>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</si>
  <si>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</si>
  <si>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</si>
  <si>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</si>
  <si>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</si>
  <si>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</si>
  <si>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</si>
  <si>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</si>
  <si>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</si>
  <si>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</si>
  <si>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</si>
  <si>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</si>
  <si>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</si>
  <si>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</si>
  <si>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</si>
  <si>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</si>
  <si>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</si>
  <si>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</si>
  <si>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</si>
  <si>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</si>
  <si>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</si>
  <si>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</si>
  <si>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</si>
  <si>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</si>
  <si>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</si>
  <si>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</si>
  <si>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</si>
  <si>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</si>
  <si>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</si>
  <si>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</si>
  <si>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</si>
  <si>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</si>
  <si>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</si>
  <si>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</si>
  <si>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</si>
  <si>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</si>
  <si>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</si>
  <si>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</si>
  <si>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</si>
  <si>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</si>
  <si>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</si>
  <si>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</si>
  <si>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</si>
  <si>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</si>
  <si>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</si>
  <si>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</si>
  <si>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</si>
  <si>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</si>
  <si>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</si>
  <si>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</si>
  <si>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</si>
  <si>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</si>
  <si>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</si>
  <si>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</si>
  <si>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</si>
  <si>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</si>
  <si>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</si>
  <si>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</si>
  <si>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</si>
  <si>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</si>
  <si>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</si>
  <si>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</si>
  <si>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</si>
  <si>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</si>
  <si>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</si>
  <si>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</si>
  <si>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</si>
  <si>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</si>
  <si>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</si>
  <si>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</si>
  <si>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</si>
  <si>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</si>
  <si>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</si>
  <si>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</si>
  <si>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</si>
  <si>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</si>
  <si>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</si>
  <si>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</si>
  <si>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</si>
  <si>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</si>
  <si>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</si>
  <si>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</si>
  <si>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</si>
  <si>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</si>
  <si>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</si>
  <si>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</si>
  <si>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</si>
  <si>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</si>
  <si>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</si>
  <si>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</si>
  <si>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</si>
  <si>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</si>
  <si>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</si>
  <si>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</si>
  <si>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</si>
  <si>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</si>
  <si>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</si>
  <si>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</si>
  <si>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</si>
  <si>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</si>
  <si>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</si>
  <si>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</si>
  <si>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</si>
  <si>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</si>
  <si>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</si>
  <si>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</si>
  <si>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</si>
  <si>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</si>
  <si>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</si>
  <si>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</si>
  <si>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</si>
  <si>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</si>
  <si>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</si>
  <si>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</si>
  <si>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</si>
  <si>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</si>
  <si>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</si>
  <si>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</si>
  <si>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</si>
  <si>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</si>
  <si>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</si>
  <si>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</si>
  <si>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</si>
  <si>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</si>
  <si>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</si>
  <si>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</si>
  <si>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</si>
  <si>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</si>
  <si>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</si>
  <si>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</si>
  <si>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</si>
  <si>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</si>
  <si>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</si>
  <si>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</si>
  <si>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</si>
  <si>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</si>
  <si>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</si>
  <si>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</si>
  <si>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</si>
  <si>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</si>
  <si>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</si>
  <si>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</si>
  <si>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</si>
  <si>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</si>
  <si>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</si>
  <si>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</si>
  <si>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</si>
  <si>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</si>
  <si>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</si>
  <si>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</si>
  <si>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</si>
  <si>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</si>
  <si>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</si>
  <si>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</si>
  <si>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</si>
  <si>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</si>
  <si>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</si>
  <si>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</si>
  <si>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</si>
  <si>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</si>
  <si>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</si>
  <si>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</si>
  <si>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</si>
  <si>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</si>
  <si>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</si>
  <si>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</si>
  <si>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</si>
  <si>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</si>
  <si>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</si>
  <si>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</si>
  <si>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</si>
  <si>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</si>
  <si>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</si>
  <si>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</si>
  <si>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</si>
  <si>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</si>
  <si>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</si>
  <si>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</si>
  <si>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</si>
  <si>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</si>
  <si>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</si>
  <si>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</si>
  <si>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</si>
  <si>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</si>
  <si>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</si>
  <si>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</si>
  <si>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</si>
  <si>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</si>
  <si>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</si>
  <si>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</si>
  <si>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</si>
  <si>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</si>
  <si>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</si>
  <si>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</si>
  <si>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</si>
  <si>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</si>
  <si>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</si>
  <si>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</si>
  <si>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</si>
  <si>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</si>
  <si>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</si>
  <si>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</si>
  <si>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</si>
  <si>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</si>
  <si>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</si>
  <si>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</si>
  <si>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</si>
  <si>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</si>
  <si>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</si>
  <si>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</si>
  <si>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</si>
  <si>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</si>
  <si>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</si>
  <si>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</si>
  <si>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</si>
  <si>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</si>
  <si>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</si>
  <si>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</si>
  <si>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</si>
  <si>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</si>
  <si>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</si>
  <si>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</si>
  <si>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</si>
  <si>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</si>
  <si>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</si>
  <si>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</si>
  <si>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</si>
  <si>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</si>
  <si>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</si>
  <si>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</si>
  <si>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</si>
  <si>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</si>
  <si>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</si>
  <si>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</si>
  <si>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</si>
  <si>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</si>
  <si>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</si>
  <si>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</si>
  <si>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</si>
  <si>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</si>
  <si>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</si>
  <si>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</si>
  <si>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</si>
  <si>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</si>
  <si>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</si>
  <si>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</si>
  <si>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</si>
  <si>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</si>
  <si>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</si>
  <si>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</si>
  <si>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</si>
  <si>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</si>
  <si>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</si>
  <si>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</si>
  <si>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</si>
  <si>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</si>
  <si>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</si>
  <si>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</si>
  <si>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</si>
  <si>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</si>
  <si>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</si>
  <si>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</si>
  <si>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</si>
  <si>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</si>
  <si>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</si>
  <si>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</si>
  <si>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</si>
  <si>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</si>
  <si>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</si>
  <si>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</si>
  <si>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</si>
  <si>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</si>
  <si>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</si>
  <si>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</si>
  <si>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</si>
  <si>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</si>
  <si>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</si>
  <si>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</si>
  <si>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</si>
  <si>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</si>
  <si>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</si>
  <si>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</si>
  <si>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</si>
  <si>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</si>
  <si>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</si>
  <si>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</si>
  <si>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</si>
  <si>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</si>
  <si>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</si>
  <si>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</si>
  <si>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</si>
  <si>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</si>
  <si>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</si>
  <si>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</si>
  <si>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</si>
  <si>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</si>
  <si>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</si>
  <si>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</si>
  <si>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</si>
  <si>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</si>
  <si>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</si>
  <si>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</si>
  <si>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</si>
  <si>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</si>
  <si>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</si>
  <si>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</si>
  <si>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</si>
  <si>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</si>
  <si>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</si>
  <si>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</si>
  <si>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</si>
  <si>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</si>
  <si>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</si>
  <si>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</si>
  <si>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</si>
  <si>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</si>
  <si>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</si>
  <si>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</si>
  <si>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</si>
  <si>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</si>
  <si>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</si>
  <si>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</si>
  <si>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</si>
  <si>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</si>
  <si>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</si>
  <si>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</si>
  <si>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</si>
  <si>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</si>
  <si>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</si>
  <si>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</si>
  <si>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</si>
  <si>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</si>
  <si>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</si>
  <si>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</si>
  <si>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</si>
  <si>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</si>
  <si>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</si>
  <si>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</si>
  <si>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</si>
  <si>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</si>
  <si>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</si>
  <si>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</si>
  <si>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</si>
  <si>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</si>
  <si>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</si>
  <si>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</si>
  <si>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</si>
  <si>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</si>
  <si>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</si>
  <si>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</si>
  <si>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</si>
  <si>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</si>
  <si>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</si>
  <si>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</si>
  <si>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</si>
  <si>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</si>
  <si>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</si>
  <si>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</si>
  <si>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</si>
  <si>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</si>
  <si>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</si>
  <si>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</si>
  <si>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</si>
  <si>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</si>
  <si>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</si>
  <si>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</si>
  <si>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</si>
  <si>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</si>
  <si>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</si>
  <si>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</si>
  <si>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</si>
  <si>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</si>
  <si>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</si>
  <si>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</si>
  <si>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</si>
  <si>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</si>
  <si>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</si>
  <si>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</si>
  <si>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</si>
  <si>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</si>
  <si>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</si>
  <si>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</si>
  <si>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</si>
  <si>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</si>
  <si>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</si>
  <si>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</si>
  <si>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</si>
  <si>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</si>
  <si>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</si>
  <si>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</si>
  <si>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</si>
  <si>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</si>
  <si>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</si>
  <si>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</si>
  <si>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</si>
  <si>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</si>
  <si>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</si>
  <si>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</si>
  <si>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</si>
  <si>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</si>
  <si>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</si>
  <si>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</si>
  <si>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</si>
  <si>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</si>
  <si>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</si>
  <si>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</si>
  <si>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</si>
  <si>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</si>
  <si>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</si>
  <si>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</si>
  <si>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</si>
  <si>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</si>
  <si>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</si>
  <si>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3570-3600</t>
  </si>
  <si>
    <t>3900-4000</t>
  </si>
  <si>
    <t>N</t>
  </si>
  <si>
    <t>1300-1350</t>
  </si>
  <si>
    <t>2190-2210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</si>
  <si>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</si>
  <si>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</si>
  <si>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</si>
  <si>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</si>
  <si>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</si>
  <si>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</si>
  <si>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</si>
  <si>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</si>
  <si>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</si>
  <si>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</si>
  <si>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</si>
  <si>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</si>
  <si>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</si>
  <si>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</si>
  <si>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</si>
  <si>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</si>
  <si>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</si>
  <si>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</si>
  <si>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</si>
  <si>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</si>
  <si>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</si>
  <si>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</si>
  <si>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</si>
  <si>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</si>
  <si>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</si>
  <si>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</si>
  <si>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</si>
  <si>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</si>
  <si>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</si>
  <si>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</si>
  <si>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</si>
  <si>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</si>
  <si>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</si>
  <si>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</si>
  <si>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</si>
  <si>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</si>
  <si>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</si>
  <si>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</si>
  <si>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</si>
  <si>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</si>
  <si>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</si>
  <si>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</si>
  <si>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</si>
  <si>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</si>
  <si>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</si>
  <si>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</si>
  <si>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</si>
  <si>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</si>
  <si>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</si>
  <si>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</si>
  <si>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</si>
  <si>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</si>
  <si>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</si>
  <si>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</si>
  <si>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</si>
  <si>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</si>
  <si>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</si>
  <si>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</si>
  <si>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</si>
  <si>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</si>
  <si>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</si>
  <si>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</si>
  <si>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</si>
  <si>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</si>
  <si>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</si>
  <si>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</si>
  <si>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</si>
  <si>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</si>
  <si>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</si>
  <si>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</si>
  <si>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</si>
  <si>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</si>
  <si>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</si>
  <si>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</si>
  <si>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</si>
  <si>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</si>
  <si>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</si>
  <si>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</si>
  <si>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</si>
  <si>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</si>
  <si>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</si>
  <si>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</si>
  <si>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</si>
  <si>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</si>
  <si>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</si>
  <si>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</si>
  <si>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</si>
  <si>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</si>
  <si>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</si>
  <si>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</si>
  <si>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</si>
  <si>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</si>
  <si>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</si>
  <si>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</si>
  <si>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</si>
  <si>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</si>
  <si>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</si>
  <si>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</si>
  <si>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</si>
  <si>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</si>
  <si>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</si>
  <si>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</si>
  <si>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</si>
  <si>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</si>
  <si>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</si>
  <si>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</si>
  <si>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</si>
  <si>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</si>
  <si>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</si>
  <si>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</si>
  <si>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</si>
  <si>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</si>
  <si>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</si>
  <si>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</si>
  <si>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</si>
  <si>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</si>
  <si>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</si>
  <si>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</si>
  <si>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</si>
  <si>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</si>
  <si>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</si>
  <si>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</si>
  <si>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</si>
  <si>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</si>
  <si>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</si>
  <si>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</si>
  <si>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</si>
  <si>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</si>
  <si>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</si>
  <si>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</si>
  <si>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</si>
  <si>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</si>
  <si>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</si>
  <si>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</si>
  <si>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</si>
  <si>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</si>
  <si>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</si>
  <si>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</si>
  <si>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</si>
  <si>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</si>
  <si>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</si>
  <si>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</si>
  <si>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</si>
  <si>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</si>
  <si>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</si>
  <si>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</si>
  <si>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</si>
  <si>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</si>
  <si>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</si>
  <si>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</si>
  <si>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</si>
  <si>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</si>
  <si>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</si>
  <si>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</si>
  <si>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</si>
  <si>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</si>
  <si>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</si>
  <si>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</si>
  <si>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</si>
  <si>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</si>
  <si>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</si>
  <si>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</si>
  <si>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</si>
  <si>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</si>
  <si>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</si>
  <si>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</si>
  <si>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</si>
  <si>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</si>
  <si>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</si>
  <si>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</si>
  <si>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</si>
  <si>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</si>
  <si>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</si>
  <si>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</si>
  <si>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</si>
  <si>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</si>
  <si>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</si>
  <si>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</si>
  <si>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</si>
  <si>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</si>
  <si>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</si>
  <si>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</si>
  <si>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</si>
  <si>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</si>
  <si>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</si>
  <si>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</si>
  <si>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</si>
  <si>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</si>
  <si>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</si>
  <si>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</si>
  <si>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</si>
  <si>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</si>
  <si>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</si>
  <si>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</si>
  <si>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</si>
  <si>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</si>
  <si>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</si>
  <si>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</si>
  <si>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</si>
  <si>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</si>
  <si>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</si>
  <si>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</si>
  <si>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</si>
  <si>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</si>
  <si>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</si>
  <si>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</si>
  <si>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</si>
  <si>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</si>
  <si>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</si>
  <si>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</si>
  <si>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</si>
  <si>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</si>
  <si>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</si>
  <si>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</si>
  <si>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</si>
  <si>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</si>
  <si>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</si>
  <si>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</si>
  <si>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</si>
  <si>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</si>
  <si>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</si>
  <si>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</si>
  <si>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</si>
  <si>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</si>
  <si>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</si>
  <si>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</si>
  <si>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</si>
  <si>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</si>
  <si>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</si>
  <si>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</si>
  <si>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</si>
  <si>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</si>
  <si>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</si>
  <si>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</si>
  <si>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</si>
  <si>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</si>
  <si>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</si>
  <si>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</si>
  <si>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</si>
  <si>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</si>
  <si>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</si>
  <si>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2-2.20</t>
  </si>
  <si>
    <t>4-4.50</t>
  </si>
  <si>
    <t>.................</t>
  </si>
  <si>
    <t>ICICIGI AUG FUT</t>
  </si>
  <si>
    <t>1550-1560</t>
  </si>
  <si>
    <t>1200-1210</t>
  </si>
  <si>
    <t>MNIL</t>
  </si>
  <si>
    <t>HINDUNILVR AUG FUT</t>
  </si>
  <si>
    <t>2430-2450</t>
  </si>
  <si>
    <t>160-165</t>
  </si>
  <si>
    <t>195-197</t>
  </si>
  <si>
    <t>710-720</t>
  </si>
  <si>
    <t>780-800</t>
  </si>
  <si>
    <t>SBIN AUG FUT</t>
  </si>
  <si>
    <t>LT AUG FUT</t>
  </si>
  <si>
    <t>1650-1660</t>
  </si>
  <si>
    <t>BERGEPAINT AUG FUT</t>
  </si>
  <si>
    <t>DSML</t>
  </si>
  <si>
    <t>Debock Sale Marketing Ltd</t>
  </si>
  <si>
    <t>Profit of Rs.50.5/-</t>
  </si>
  <si>
    <t>MIRZAINT</t>
  </si>
  <si>
    <t>63-63.6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</si>
  <si>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</si>
  <si>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</si>
  <si>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</si>
  <si>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</si>
  <si>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</si>
  <si>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</si>
  <si>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</si>
  <si>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</si>
  <si>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</si>
  <si>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</si>
  <si>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</si>
  <si>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</si>
  <si>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</si>
  <si>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</si>
  <si>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</si>
  <si>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</si>
  <si>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</si>
  <si>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</si>
  <si>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</si>
  <si>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</si>
  <si>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</si>
  <si>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</si>
  <si>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</si>
  <si>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MANSI SHARES &amp; STOCK ADVISORS PVT LTD</t>
  </si>
  <si>
    <t>BRIGHT</t>
  </si>
  <si>
    <t>Bright Solar Limited</t>
  </si>
  <si>
    <t>Part profit of Rs.64.5/-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</si>
  <si>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</si>
  <si>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</si>
  <si>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</si>
  <si>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</si>
  <si>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</si>
  <si>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</si>
  <si>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</si>
  <si>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</si>
  <si>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</si>
  <si>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</si>
  <si>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</si>
  <si>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</si>
  <si>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</si>
  <si>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26-27</t>
  </si>
  <si>
    <t>45-50</t>
  </si>
  <si>
    <t>NIFTY 16250 PE 5-AUG</t>
  </si>
  <si>
    <t>100-120</t>
  </si>
  <si>
    <t>AAPLUSTRAD</t>
  </si>
  <si>
    <t>AKSHAY RAJENDRABHAI OSWAL</t>
  </si>
  <si>
    <t>AAYUSH</t>
  </si>
  <si>
    <t>SHRIDHAR FINANCIAL SERVICES LIMITED</t>
  </si>
  <si>
    <t>PALLAVI MITTAL</t>
  </si>
  <si>
    <t>PRAFULLA VRAJLAL NIRMAL</t>
  </si>
  <si>
    <t>Vodafone Idea Limited</t>
  </si>
  <si>
    <t>SHARE INDIA SECURITIES LIMITED</t>
  </si>
  <si>
    <t>Loss of Rs.74/-</t>
  </si>
  <si>
    <t>140-142</t>
  </si>
  <si>
    <t>Profit of Rs.3/-</t>
  </si>
  <si>
    <t>Part profit of Rs.62.75/-</t>
  </si>
  <si>
    <t>7305-7365</t>
  </si>
  <si>
    <t>Loss of Rs.43/-</t>
  </si>
  <si>
    <t>NAM-INDIA AUG FUT</t>
  </si>
  <si>
    <t>425-430</t>
  </si>
  <si>
    <t>HDFCLIFE AUG FUT</t>
  </si>
  <si>
    <t>688-692</t>
  </si>
  <si>
    <t>PARESH DHIRAJLAL SHAH</t>
  </si>
  <si>
    <t>SIPTL</t>
  </si>
  <si>
    <t>PRATIK RAMJIBHAI KAKADIA</t>
  </si>
  <si>
    <t>Loss of Rs.9/-</t>
  </si>
  <si>
    <t>1600-1620</t>
  </si>
  <si>
    <t>Loss of Rs.37/-</t>
  </si>
  <si>
    <t xml:space="preserve"> ITC AUG FUT</t>
  </si>
  <si>
    <t>CHOLAFIN AUG FUT</t>
  </si>
  <si>
    <t>Loss of Rs.10.5/-</t>
  </si>
  <si>
    <t>ACEWIN</t>
  </si>
  <si>
    <t>JESUDAS PREMKUMAR SEBASTIAN</t>
  </si>
  <si>
    <t>CHANDRAP</t>
  </si>
  <si>
    <t>RICHA ARNEJA</t>
  </si>
  <si>
    <t>KAPILRAJ</t>
  </si>
  <si>
    <t>PGFOILQ</t>
  </si>
  <si>
    <t>SHALPRO</t>
  </si>
  <si>
    <t>RUSHABH MUKESH VORA</t>
  </si>
  <si>
    <t>SUNGLOW LEASING AND FINANCE LTD</t>
  </si>
  <si>
    <t>TOPGAIN FINANCE PRIVATE LIMITED</t>
  </si>
  <si>
    <t>ANKITA VISHAL SHAH</t>
  </si>
  <si>
    <t>MULTIPLIER SHARE &amp; STOCK ADVISORS PRIVATE LIMITED</t>
  </si>
  <si>
    <t>CMICABLES</t>
  </si>
  <si>
    <t>CMI Limited</t>
  </si>
  <si>
    <t>RAVI KUMAR MEDURI</t>
  </si>
  <si>
    <t>SATISH RAMSEVAK PANDEY</t>
  </si>
  <si>
    <t>GLS</t>
  </si>
  <si>
    <t>Glenmark Life Science Ltd</t>
  </si>
  <si>
    <t>NK SECURITIES RESEARCH PRIVATE LIMITED</t>
  </si>
  <si>
    <t>GOODLUCK</t>
  </si>
  <si>
    <t>Goodluck India Limited</t>
  </si>
  <si>
    <t>LIBAS</t>
  </si>
  <si>
    <t>Libas Consu Products Ltd</t>
  </si>
  <si>
    <t>VAIBHAV STOCK AND DERIVATIVES BROKING PRIVATE LIMITED</t>
  </si>
  <si>
    <t>VENUSREM</t>
  </si>
  <si>
    <t>Venus Remedies Limited</t>
  </si>
  <si>
    <t>VIVIDHA</t>
  </si>
  <si>
    <t>Visagar Polytex Ltd</t>
  </si>
  <si>
    <t>PIYUSHKUMAR THUMAR</t>
  </si>
  <si>
    <t>SCAPDVR</t>
  </si>
  <si>
    <t>Stampede Capital Limited</t>
  </si>
  <si>
    <t>GAYI ADI MANAGEMENT AND TRENDS PRIVATE LIMITED</t>
  </si>
  <si>
    <t>Retail Research Technical Calls &amp; Fundamental Performance Report for the month of Aug-2021</t>
  </si>
  <si>
    <t>1034-1036</t>
  </si>
  <si>
    <t>177.5-178.5</t>
  </si>
  <si>
    <t>187-190</t>
  </si>
  <si>
    <t>699-703</t>
  </si>
  <si>
    <t>720-730</t>
  </si>
  <si>
    <t>Profit of Rs.3.25/-</t>
  </si>
  <si>
    <t>Loss of Rs.10/-</t>
  </si>
  <si>
    <t>Profit of Rs.7.5/-</t>
  </si>
  <si>
    <t>LUPIN AUG FUT</t>
  </si>
  <si>
    <t>Loss of Rs.16/-</t>
  </si>
  <si>
    <t>HDFC AUG FUT</t>
  </si>
  <si>
    <t>2630-2634</t>
  </si>
  <si>
    <t>2680-2700</t>
  </si>
  <si>
    <t>668-670</t>
  </si>
  <si>
    <t>685-690</t>
  </si>
  <si>
    <t>AARTIIND AUG FUT</t>
  </si>
  <si>
    <t>73.5-74.5</t>
  </si>
  <si>
    <t>80-83</t>
  </si>
  <si>
    <t>BAYABEN PARMAR</t>
  </si>
  <si>
    <t>ABANSENT</t>
  </si>
  <si>
    <t>ASTUTE FOODSTUFF TRADING L.L.C</t>
  </si>
  <si>
    <t>SHREEJI CORPORATE SOLUTIONS AND TRADE LLP .</t>
  </si>
  <si>
    <t>ADORMUL</t>
  </si>
  <si>
    <t>LINCOLN PETER COELHO</t>
  </si>
  <si>
    <t>ARTEMISELC</t>
  </si>
  <si>
    <t>VESPERA FUND LIMITED</t>
  </si>
  <si>
    <t>SACHET EXPORTS PRIVATE LIMITED</t>
  </si>
  <si>
    <t>ASITCFIN</t>
  </si>
  <si>
    <t>SUNIL SINGHAL</t>
  </si>
  <si>
    <t>TRUPTI KETAN KARANI</t>
  </si>
  <si>
    <t>BHATIA</t>
  </si>
  <si>
    <t>MIKER FINANCIAL CONSULTANTS PRIVATE LIMITED .</t>
  </si>
  <si>
    <t>CAPACITE</t>
  </si>
  <si>
    <t>GOLDMAN SACHS FUNDS GOLDMAN SACHS INDIA EQUITY PORTFOLIO</t>
  </si>
  <si>
    <t>GOLDMAN SACHS INDIA FUND LIMITED</t>
  </si>
  <si>
    <t>CMI</t>
  </si>
  <si>
    <t>RAVIKUMARMEDURI</t>
  </si>
  <si>
    <t>DEEP</t>
  </si>
  <si>
    <t>VIBHUTI COMMODITIES PRIVATE LIMITED</t>
  </si>
  <si>
    <t>SURESH TANGELLA</t>
  </si>
  <si>
    <t>DEVHARI</t>
  </si>
  <si>
    <t>KAMLESH NAVINCHANDRA SHAH</t>
  </si>
  <si>
    <t>PARIDHI MINDA JINDAL</t>
  </si>
  <si>
    <t>DHRUV</t>
  </si>
  <si>
    <t>PRUTHA PANDURANG DANDAWATE</t>
  </si>
  <si>
    <t>DLCL</t>
  </si>
  <si>
    <t>DHRUVAPANDEY</t>
  </si>
  <si>
    <t>EMMESSA</t>
  </si>
  <si>
    <t>MEHUL K MOTA</t>
  </si>
  <si>
    <t>GCSL</t>
  </si>
  <si>
    <t>VIDHI MEHUL SHAH</t>
  </si>
  <si>
    <t>INTELLECT STOCK BROKING LIMITED</t>
  </si>
  <si>
    <t>BALGOPAL COMMERCIAL LIMITED</t>
  </si>
  <si>
    <t>INDSWFTLTD</t>
  </si>
  <si>
    <t>ALTRUISTIC TRADING PRIVATE LIMITED</t>
  </si>
  <si>
    <t>KGES</t>
  </si>
  <si>
    <t>RIKHAV SECURITIES LIMITED</t>
  </si>
  <si>
    <t>SONAM</t>
  </si>
  <si>
    <t>AKASH DAGAR</t>
  </si>
  <si>
    <t>OZONEWORLD</t>
  </si>
  <si>
    <t>KAPIL SATYANARAYAN SONI</t>
  </si>
  <si>
    <t>DARSHANGI MANISH PATEL</t>
  </si>
  <si>
    <t>RAJESHKUMAR RAMESHCHANDRA GUPTA</t>
  </si>
  <si>
    <t>ARUN DASHRATHBHAI PRAJAPATI</t>
  </si>
  <si>
    <t>MOHAMMED ZEESHAN BAIG</t>
  </si>
  <si>
    <t>SANDIP KANUBHAI PATEL</t>
  </si>
  <si>
    <t>MUKTI BHATTACHARJEE</t>
  </si>
  <si>
    <t>P G WAREHOUSING COMPANY PRIVATE LIMITED</t>
  </si>
  <si>
    <t>POOJA</t>
  </si>
  <si>
    <t>MINITA AALOK KILLAWALA</t>
  </si>
  <si>
    <t>SMALLCAP WORLD FUND INC</t>
  </si>
  <si>
    <t>AJIT ISAAC</t>
  </si>
  <si>
    <t>FAIRBRIDGE CAPITAL (MAURITIUS) LIMITED</t>
  </si>
  <si>
    <t>ROLEXRINGS</t>
  </si>
  <si>
    <t>AAKRAYA TECHNOLOGY AND RESEARCH LLP</t>
  </si>
  <si>
    <t>SAVERA</t>
  </si>
  <si>
    <t>AKSHAY NIRMAL PROMOTERS LLP</t>
  </si>
  <si>
    <t>SRI INVESTMENT AND FINANCE PRIVATE LIMITED</t>
  </si>
  <si>
    <t>AYAN SHIRISHBHAI SHAH</t>
  </si>
  <si>
    <t>POOJA SANJAY BHALANI</t>
  </si>
  <si>
    <t>DEVRUP TRADING LIMITED</t>
  </si>
  <si>
    <t>RP ADVISORS PRIVATE LIMITED</t>
  </si>
  <si>
    <t>SMGOLD</t>
  </si>
  <si>
    <t>SUNIL PRAJAPATI</t>
  </si>
  <si>
    <t>CHINTA DEBI</t>
  </si>
  <si>
    <t>UJJAL LAHA</t>
  </si>
  <si>
    <t>SANJAY DEY</t>
  </si>
  <si>
    <t>BUDDHADEB LAHA</t>
  </si>
  <si>
    <t>LINTON TRADERS PRIVATE LIMITED</t>
  </si>
  <si>
    <t>SNTCL</t>
  </si>
  <si>
    <t>GURPREETKAUR</t>
  </si>
  <si>
    <t>SUPRBPA</t>
  </si>
  <si>
    <t>SANGEETA HARIPRASAD NAIDU</t>
  </si>
  <si>
    <t>SAMARTHPRABHUDASRAMANUJ</t>
  </si>
  <si>
    <t>VIMLA NITIN KUMAR RAJPUROHIT</t>
  </si>
  <si>
    <t>RAJESH CHANDRAKANT VAISHNAV</t>
  </si>
  <si>
    <t>SWAGTAM</t>
  </si>
  <si>
    <t>GOPAL AGARWAL</t>
  </si>
  <si>
    <t>SATISH KUMAR HUF</t>
  </si>
  <si>
    <t>SATISH KUMAR GUPTA</t>
  </si>
  <si>
    <t>M R AGARWAL AND SONS HUF</t>
  </si>
  <si>
    <t>SATVIK NATURAL PRODUCTS PRIVATE LIMITED</t>
  </si>
  <si>
    <t>PUSHP LATA SHARMA</t>
  </si>
  <si>
    <t>SYSTMTXC</t>
  </si>
  <si>
    <t>WONDERDREAM DEVELOPERS PRIVATE LIMITED</t>
  </si>
  <si>
    <t>MADHUKAR SHETH</t>
  </si>
  <si>
    <t>TANFACIND</t>
  </si>
  <si>
    <t>SANTOSH INDUSTRIES LIMITED</t>
  </si>
  <si>
    <t>VISESHINFO</t>
  </si>
  <si>
    <t>GLOBE FINCAP LIMITED</t>
  </si>
  <si>
    <t>VMV</t>
  </si>
  <si>
    <t>ARUN GOYAL</t>
  </si>
  <si>
    <t>YASHO</t>
  </si>
  <si>
    <t>EMRALD COMMERCIAL LIMITED</t>
  </si>
  <si>
    <t>ZEAL</t>
  </si>
  <si>
    <t>NNM SECURITIES PVT LTD</t>
  </si>
  <si>
    <t>TCG FUNDS FUND 1</t>
  </si>
  <si>
    <t>INTERACTIVE FINANCIAL SERVICES LTD</t>
  </si>
  <si>
    <t>ALPHAGEO</t>
  </si>
  <si>
    <t>Alphageo (India) Limited</t>
  </si>
  <si>
    <t>SARANG VISHWASRAO KOLHE</t>
  </si>
  <si>
    <t>POLAR CAPITAL FUNDS PLC-HEALTHCARE OPPORTUNITIES FUND</t>
  </si>
  <si>
    <t>HEMANT  SARVAIYA</t>
  </si>
  <si>
    <t>LYKALABS</t>
  </si>
  <si>
    <t>Lyka Labs Ltd</t>
  </si>
  <si>
    <t>MANAKSTEEL</t>
  </si>
  <si>
    <t>Manaksia Steels Ltd</t>
  </si>
  <si>
    <t>COLUMBIA PETRO CHEM PRIVATE LIMITED</t>
  </si>
  <si>
    <t>MOKSH</t>
  </si>
  <si>
    <t>Moksh Ornaments Limited</t>
  </si>
  <si>
    <t>AMBE SECURITIES PRIVATE LIMITED</t>
  </si>
  <si>
    <t>MUKANDLTD</t>
  </si>
  <si>
    <t>Mukand Limited</t>
  </si>
  <si>
    <t>BAJAJ SEVASHRAM PRIVATE LIMITED</t>
  </si>
  <si>
    <t>BACHHRAJ FACTORIES PRIVATE LIMITED</t>
  </si>
  <si>
    <t>BACHHRAJ &amp; CO PRIVATE LIMITED</t>
  </si>
  <si>
    <t>SANRAJ NAYAN INVESTMENTS PRIVATE LIMITED</t>
  </si>
  <si>
    <t>PALREDTEC</t>
  </si>
  <si>
    <t>Palred Technologies Ltd</t>
  </si>
  <si>
    <t>Rolex Rings Limited</t>
  </si>
  <si>
    <t>HSBC POOLED INVESTMENT FUND-HSBC POOLED ASIAN EQUITY FUND</t>
  </si>
  <si>
    <t>ELIXIR WEALTH MANAGEMENT PRIVATE LIMITED</t>
  </si>
  <si>
    <t>GOLDMINE STOCKS PRIVATE LIMITED</t>
  </si>
  <si>
    <t>KAMALESH PRAVINCHANDRA GADHIA</t>
  </si>
  <si>
    <t>QNANCE RESEARCH CAPITAL LLP</t>
  </si>
  <si>
    <t>TWO ROADS TRADING PRIVATE LIMITED</t>
  </si>
  <si>
    <t>ALPHAGREP SECURITIES PRIVATE LIMITED</t>
  </si>
  <si>
    <t>SEAMECLTD</t>
  </si>
  <si>
    <t>SEAMEC Limited</t>
  </si>
  <si>
    <t>ASHWIN KOTHARI FAMILY TRUST</t>
  </si>
  <si>
    <t>URUDAVAN INVESTMENT AND TRADING PVT. LTD.</t>
  </si>
  <si>
    <t>SUPREMEENG</t>
  </si>
  <si>
    <t>Supreme Engineering Ltd</t>
  </si>
  <si>
    <t>B M TRADERS</t>
  </si>
  <si>
    <t>NIRAJ RAJNIKANT SHAH</t>
  </si>
  <si>
    <t>PADAM CHAND MEHTA</t>
  </si>
  <si>
    <t>Visesh Infotecnics Limite</t>
  </si>
  <si>
    <t>BANK OF BAHRAIN AND KUWAIT B S C</t>
  </si>
  <si>
    <t>JILESH NAVIN CHHEDA</t>
  </si>
  <si>
    <t>MANGLAM FINANCIAL SERVICES</t>
  </si>
  <si>
    <t>ADITYA KUMAR HALWASIYA</t>
  </si>
  <si>
    <t>EKTA  HALWASIYA</t>
  </si>
  <si>
    <t>PRIYARADHIKA RAJESH SHAH</t>
  </si>
  <si>
    <t>RAJESH VIREN SHAH</t>
  </si>
  <si>
    <t>BANSRI RAJESH SHAH</t>
  </si>
  <si>
    <t>AARYAMAN TRUST</t>
  </si>
  <si>
    <t>KAUSTUBH RAJESH SHAH</t>
  </si>
  <si>
    <t>SHAH CZAEE SUKETU</t>
  </si>
  <si>
    <t>ISARNAN STEEL AND MINERALS PRIVATE LIMITED</t>
  </si>
  <si>
    <t>JADAVDEVI SUKETU TRUST</t>
  </si>
  <si>
    <t>VIR RISHABH SUKUMAR</t>
  </si>
  <si>
    <t>TULSI ANKIT SHAH</t>
  </si>
  <si>
    <t>FORAM ANKEET MITHANI</t>
  </si>
  <si>
    <t>ANKIT VIJAY MITHANI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</si>
</sst>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2" fontId="36" fillId="2" borderId="15" xfId="0" applyNumberFormat="1" applyFont="1" applyFill="1" applyBorder="1" applyAlignment="1">
      <alignment horizontal="center" vertical="center"/>
    </xf>
    <xf numFmtId="10" fontId="36" fillId="2" borderId="15" xfId="0" applyNumberFormat="1" applyFont="1" applyFill="1" applyBorder="1" applyAlignment="1">
      <alignment horizontal="center" vertical="center" wrapText="1"/>
    </xf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165" fontId="35" fillId="16" borderId="1" xfId="0" applyNumberFormat="1" applyFont="1" applyFill="1" applyBorder="1" applyAlignment="1">
      <alignment horizontal="center" vertical="center"/>
    </xf>
    <xf numFmtId="15" fontId="1" fillId="16" borderId="1" xfId="0" applyNumberFormat="1" applyFont="1" applyFill="1" applyBorder="1" applyAlignment="1">
      <alignment horizontal="center" vertical="center"/>
    </xf>
    <xf numFmtId="0" fontId="36" fillId="16" borderId="1" xfId="0" applyFont="1" applyFill="1" applyBorder="1"/>
    <xf numFmtId="43" fontId="35" fillId="16" borderId="1" xfId="0" applyNumberFormat="1" applyFont="1" applyFill="1" applyBorder="1" applyAlignment="1">
      <alignment horizontal="center" vertical="top"/>
    </xf>
    <xf numFmtId="0" fontId="35" fillId="16" borderId="1" xfId="0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top"/>
    </xf>
    <xf numFmtId="0" fontId="36" fillId="17" borderId="1" xfId="0" applyFont="1" applyFill="1" applyBorder="1" applyAlignment="1">
      <alignment horizontal="center" vertical="center"/>
    </xf>
    <xf numFmtId="2" fontId="36" fillId="17" borderId="1" xfId="0" applyNumberFormat="1" applyFont="1" applyFill="1" applyBorder="1" applyAlignment="1">
      <alignment horizontal="center" vertical="center"/>
    </xf>
    <xf numFmtId="10" fontId="36" fillId="17" borderId="1" xfId="0" applyNumberFormat="1" applyFont="1" applyFill="1" applyBorder="1" applyAlignment="1">
      <alignment horizontal="center" vertical="center" wrapText="1"/>
    </xf>
    <xf numFmtId="16" fontId="36" fillId="17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5" fontId="35" fillId="16" borderId="1" xfId="0" applyNumberFormat="1" applyFont="1" applyFill="1" applyBorder="1" applyAlignment="1">
      <alignment horizontal="center" vertical="center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2" fontId="36" fillId="19" borderId="15" xfId="0" applyNumberFormat="1" applyFont="1" applyFill="1" applyBorder="1" applyAlignment="1">
      <alignment horizontal="center" vertical="center"/>
    </xf>
    <xf numFmtId="10" fontId="36" fillId="19" borderId="15" xfId="0" applyNumberFormat="1" applyFont="1" applyFill="1" applyBorder="1" applyAlignment="1">
      <alignment horizontal="center" vertical="center" wrapText="1"/>
    </xf>
    <xf numFmtId="0" fontId="37" fillId="19" borderId="15" xfId="0" applyFont="1" applyFill="1" applyBorder="1" applyAlignment="1">
      <alignment horizontal="center" vertical="center"/>
    </xf>
    <xf numFmtId="16" fontId="36" fillId="19" borderId="15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1" fillId="18" borderId="0" xfId="0" applyFont="1" applyFill="1" applyBorder="1" applyAlignment="1">
      <alignment horizontal="center"/>
    </xf>
    <xf numFmtId="0" fontId="0" fillId="20" borderId="0" xfId="0" applyFont="1" applyFill="1" applyAlignment="1"/>
    <xf numFmtId="0" fontId="36" fillId="19" borderId="23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1" fontId="35" fillId="18" borderId="22" xfId="0" applyNumberFormat="1" applyFont="1" applyFill="1" applyBorder="1" applyAlignment="1">
      <alignment horizontal="center" vertical="center"/>
    </xf>
    <xf numFmtId="165" fontId="35" fillId="18" borderId="22" xfId="0" applyNumberFormat="1" applyFont="1" applyFill="1" applyBorder="1" applyAlignment="1">
      <alignment horizontal="center" vertical="center"/>
    </xf>
    <xf numFmtId="166" fontId="35" fillId="18" borderId="22" xfId="0" applyNumberFormat="1" applyFont="1" applyFill="1" applyBorder="1" applyAlignment="1">
      <alignment horizontal="center" vertical="center"/>
    </xf>
    <xf numFmtId="0" fontId="35" fillId="18" borderId="22" xfId="0" applyFont="1" applyFill="1" applyBorder="1" applyAlignment="1">
      <alignment horizontal="left"/>
    </xf>
    <xf numFmtId="0" fontId="35" fillId="18" borderId="22" xfId="0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" xfId="0" applyNumberFormat="1" applyFont="1" applyFill="1" applyBorder="1" applyAlignment="1">
      <alignment horizontal="center" vertical="center"/>
    </xf>
    <xf numFmtId="0" fontId="11" fillId="0" borderId="23" xfId="0" applyFont="1" applyBorder="1"/>
    <xf numFmtId="2" fontId="36" fillId="2" borderId="2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44418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E17" sqref="E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44418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4" t="s">
        <v>16</v>
      </c>
      <c r="B9" s="406" t="s">
        <v>17</v>
      </c>
      <c r="C9" s="406" t="s">
        <v>18</v>
      </c>
      <c r="D9" s="406" t="s">
        <v>19</v>
      </c>
      <c r="E9" s="26" t="s">
        <v>20</v>
      </c>
      <c r="F9" s="26" t="s">
        <v>21</v>
      </c>
      <c r="G9" s="401" t="s">
        <v>22</v>
      </c>
      <c r="H9" s="402"/>
      <c r="I9" s="403"/>
      <c r="J9" s="401" t="s">
        <v>23</v>
      </c>
      <c r="K9" s="402"/>
      <c r="L9" s="403"/>
      <c r="M9" s="26"/>
      <c r="N9" s="27"/>
      <c r="O9" s="27"/>
      <c r="P9" s="27"/>
    </row>
    <row r="10" spans="1:16" ht="59.25" customHeight="1">
      <c r="A10" s="405"/>
      <c r="B10" s="407"/>
      <c r="C10" s="407"/>
      <c r="D10" s="40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36128.6</v>
      </c>
      <c r="F11" s="35">
        <v>36070.216666666667</v>
      </c>
      <c r="G11" s="36">
        <v>35862.433333333334</v>
      </c>
      <c r="H11" s="36">
        <v>35596.26666666667</v>
      </c>
      <c r="I11" s="36">
        <v>35388.483333333337</v>
      </c>
      <c r="J11" s="36">
        <v>36336.383333333331</v>
      </c>
      <c r="K11" s="36">
        <v>36544.166666666672</v>
      </c>
      <c r="L11" s="36">
        <v>36810.333333333328</v>
      </c>
      <c r="M11" s="37">
        <v>36278</v>
      </c>
      <c r="N11" s="37">
        <v>35804.050000000003</v>
      </c>
      <c r="O11" s="38">
        <v>2086825</v>
      </c>
      <c r="P11" s="39">
        <v>5.4565165020476992E-3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16262.95</v>
      </c>
      <c r="F12" s="40">
        <v>16256.583333333334</v>
      </c>
      <c r="G12" s="41">
        <v>16188.166666666668</v>
      </c>
      <c r="H12" s="41">
        <v>16113.383333333333</v>
      </c>
      <c r="I12" s="41">
        <v>16044.966666666667</v>
      </c>
      <c r="J12" s="41">
        <v>16331.366666666669</v>
      </c>
      <c r="K12" s="41">
        <v>16399.783333333336</v>
      </c>
      <c r="L12" s="41">
        <v>16474.566666666669</v>
      </c>
      <c r="M12" s="31">
        <v>16325</v>
      </c>
      <c r="N12" s="31">
        <v>16181.8</v>
      </c>
      <c r="O12" s="42">
        <v>13795700</v>
      </c>
      <c r="P12" s="43">
        <v>7.0699365275187333E-3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17239.75</v>
      </c>
      <c r="F13" s="40">
        <v>17233.666666666668</v>
      </c>
      <c r="G13" s="41">
        <v>17142.333333333336</v>
      </c>
      <c r="H13" s="41">
        <v>17044.916666666668</v>
      </c>
      <c r="I13" s="41">
        <v>16953.583333333336</v>
      </c>
      <c r="J13" s="41">
        <v>17331.083333333336</v>
      </c>
      <c r="K13" s="41">
        <v>17422.416666666672</v>
      </c>
      <c r="L13" s="41">
        <v>17519.833333333336</v>
      </c>
      <c r="M13" s="31">
        <v>17325</v>
      </c>
      <c r="N13" s="31">
        <v>17136.25</v>
      </c>
      <c r="O13" s="42">
        <v>3760</v>
      </c>
      <c r="P13" s="43">
        <v>8.0459770114942528E-2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948.5</v>
      </c>
      <c r="F14" s="40">
        <v>950.55000000000007</v>
      </c>
      <c r="G14" s="41">
        <v>934.15000000000009</v>
      </c>
      <c r="H14" s="41">
        <v>919.80000000000007</v>
      </c>
      <c r="I14" s="41">
        <v>903.40000000000009</v>
      </c>
      <c r="J14" s="41">
        <v>964.90000000000009</v>
      </c>
      <c r="K14" s="41">
        <v>981.3</v>
      </c>
      <c r="L14" s="41">
        <v>995.65000000000009</v>
      </c>
      <c r="M14" s="31">
        <v>966.95</v>
      </c>
      <c r="N14" s="31">
        <v>936.2</v>
      </c>
      <c r="O14" s="42">
        <v>3471400</v>
      </c>
      <c r="P14" s="43">
        <v>-2.9467680608365018E-2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210.1</v>
      </c>
      <c r="F15" s="40">
        <v>211.1</v>
      </c>
      <c r="G15" s="41">
        <v>206.5</v>
      </c>
      <c r="H15" s="41">
        <v>202.9</v>
      </c>
      <c r="I15" s="41">
        <v>198.3</v>
      </c>
      <c r="J15" s="41">
        <v>214.7</v>
      </c>
      <c r="K15" s="41">
        <v>219.29999999999995</v>
      </c>
      <c r="L15" s="41">
        <v>222.89999999999998</v>
      </c>
      <c r="M15" s="31">
        <v>215.7</v>
      </c>
      <c r="N15" s="31">
        <v>207.5</v>
      </c>
      <c r="O15" s="42">
        <v>11380200</v>
      </c>
      <c r="P15" s="43">
        <v>4.1293874741913286E-3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2321.35</v>
      </c>
      <c r="F16" s="40">
        <v>2335.6166666666663</v>
      </c>
      <c r="G16" s="41">
        <v>2298.7833333333328</v>
      </c>
      <c r="H16" s="41">
        <v>2276.2166666666667</v>
      </c>
      <c r="I16" s="41">
        <v>2239.3833333333332</v>
      </c>
      <c r="J16" s="41">
        <v>2358.1833333333325</v>
      </c>
      <c r="K16" s="41">
        <v>2395.0166666666655</v>
      </c>
      <c r="L16" s="41">
        <v>2417.5833333333321</v>
      </c>
      <c r="M16" s="31">
        <v>2372.4499999999998</v>
      </c>
      <c r="N16" s="31">
        <v>2313.0500000000002</v>
      </c>
      <c r="O16" s="42">
        <v>3033000</v>
      </c>
      <c r="P16" s="43">
        <v>4.1015960185344084E-2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1493.85</v>
      </c>
      <c r="F17" s="40">
        <v>1515.8833333333332</v>
      </c>
      <c r="G17" s="41">
        <v>1462.9666666666665</v>
      </c>
      <c r="H17" s="41">
        <v>1432.0833333333333</v>
      </c>
      <c r="I17" s="41">
        <v>1379.1666666666665</v>
      </c>
      <c r="J17" s="41">
        <v>1546.7666666666664</v>
      </c>
      <c r="K17" s="41">
        <v>1599.6833333333334</v>
      </c>
      <c r="L17" s="41">
        <v>1630.5666666666664</v>
      </c>
      <c r="M17" s="31">
        <v>1568.8</v>
      </c>
      <c r="N17" s="31">
        <v>1485</v>
      </c>
      <c r="O17" s="42">
        <v>14705000</v>
      </c>
      <c r="P17" s="43">
        <v>6.0892172961138479E-3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701.55</v>
      </c>
      <c r="F18" s="40">
        <v>705.0333333333333</v>
      </c>
      <c r="G18" s="41">
        <v>691.31666666666661</v>
      </c>
      <c r="H18" s="41">
        <v>681.08333333333326</v>
      </c>
      <c r="I18" s="41">
        <v>667.36666666666656</v>
      </c>
      <c r="J18" s="41">
        <v>715.26666666666665</v>
      </c>
      <c r="K18" s="41">
        <v>728.98333333333335</v>
      </c>
      <c r="L18" s="41">
        <v>739.2166666666667</v>
      </c>
      <c r="M18" s="31">
        <v>718.75</v>
      </c>
      <c r="N18" s="31">
        <v>694.8</v>
      </c>
      <c r="O18" s="42">
        <v>87610000</v>
      </c>
      <c r="P18" s="43">
        <v>1.522372061358402E-2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3518.85</v>
      </c>
      <c r="F19" s="40">
        <v>3518.9833333333336</v>
      </c>
      <c r="G19" s="41">
        <v>3432.9666666666672</v>
      </c>
      <c r="H19" s="41">
        <v>3347.0833333333335</v>
      </c>
      <c r="I19" s="41">
        <v>3261.0666666666671</v>
      </c>
      <c r="J19" s="41">
        <v>3604.8666666666672</v>
      </c>
      <c r="K19" s="41">
        <v>3690.8833333333337</v>
      </c>
      <c r="L19" s="41">
        <v>3776.7666666666673</v>
      </c>
      <c r="M19" s="31">
        <v>3605</v>
      </c>
      <c r="N19" s="31">
        <v>3433.1</v>
      </c>
      <c r="O19" s="42">
        <v>603000</v>
      </c>
      <c r="P19" s="43">
        <v>1.5151515151515152E-2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730.05</v>
      </c>
      <c r="F20" s="40">
        <v>731.76666666666677</v>
      </c>
      <c r="G20" s="41">
        <v>725.78333333333353</v>
      </c>
      <c r="H20" s="41">
        <v>721.51666666666677</v>
      </c>
      <c r="I20" s="41">
        <v>715.53333333333353</v>
      </c>
      <c r="J20" s="41">
        <v>736.03333333333353</v>
      </c>
      <c r="K20" s="41">
        <v>742.01666666666688</v>
      </c>
      <c r="L20" s="41">
        <v>746.28333333333353</v>
      </c>
      <c r="M20" s="31">
        <v>737.75</v>
      </c>
      <c r="N20" s="31">
        <v>727.5</v>
      </c>
      <c r="O20" s="42">
        <v>9645000</v>
      </c>
      <c r="P20" s="43">
        <v>-1.4005315886321815E-2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406.85</v>
      </c>
      <c r="F21" s="40">
        <v>407.33333333333331</v>
      </c>
      <c r="G21" s="41">
        <v>403.66666666666663</v>
      </c>
      <c r="H21" s="41">
        <v>400.48333333333329</v>
      </c>
      <c r="I21" s="41">
        <v>396.81666666666661</v>
      </c>
      <c r="J21" s="41">
        <v>410.51666666666665</v>
      </c>
      <c r="K21" s="41">
        <v>414.18333333333328</v>
      </c>
      <c r="L21" s="41">
        <v>417.36666666666667</v>
      </c>
      <c r="M21" s="31">
        <v>411</v>
      </c>
      <c r="N21" s="31">
        <v>404.15</v>
      </c>
      <c r="O21" s="42">
        <v>15822000</v>
      </c>
      <c r="P21" s="43">
        <v>-3.5302725443570514E-2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775.8</v>
      </c>
      <c r="F22" s="40">
        <v>777</v>
      </c>
      <c r="G22" s="41">
        <v>767.3</v>
      </c>
      <c r="H22" s="41">
        <v>758.8</v>
      </c>
      <c r="I22" s="41">
        <v>749.09999999999991</v>
      </c>
      <c r="J22" s="41">
        <v>785.5</v>
      </c>
      <c r="K22" s="41">
        <v>795.2</v>
      </c>
      <c r="L22" s="41">
        <v>803.7</v>
      </c>
      <c r="M22" s="31">
        <v>786.7</v>
      </c>
      <c r="N22" s="31">
        <v>768.5</v>
      </c>
      <c r="O22" s="42">
        <v>2390850</v>
      </c>
      <c r="P22" s="43">
        <v>3.0338942877459113E-2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4016.65</v>
      </c>
      <c r="F23" s="40">
        <v>4041.9</v>
      </c>
      <c r="G23" s="41">
        <v>3978.8</v>
      </c>
      <c r="H23" s="41">
        <v>3940.9500000000003</v>
      </c>
      <c r="I23" s="41">
        <v>3877.8500000000004</v>
      </c>
      <c r="J23" s="41">
        <v>4079.75</v>
      </c>
      <c r="K23" s="41">
        <v>4142.8499999999995</v>
      </c>
      <c r="L23" s="41">
        <v>4180.7</v>
      </c>
      <c r="M23" s="31">
        <v>4105</v>
      </c>
      <c r="N23" s="31">
        <v>4004.05</v>
      </c>
      <c r="O23" s="42">
        <v>1774500</v>
      </c>
      <c r="P23" s="43">
        <v>1.2264689104392471E-2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223.7</v>
      </c>
      <c r="F24" s="40">
        <v>225.04999999999998</v>
      </c>
      <c r="G24" s="41">
        <v>221.64999999999998</v>
      </c>
      <c r="H24" s="41">
        <v>219.6</v>
      </c>
      <c r="I24" s="41">
        <v>216.2</v>
      </c>
      <c r="J24" s="41">
        <v>227.09999999999997</v>
      </c>
      <c r="K24" s="41">
        <v>230.5</v>
      </c>
      <c r="L24" s="41">
        <v>232.54999999999995</v>
      </c>
      <c r="M24" s="31">
        <v>228.45</v>
      </c>
      <c r="N24" s="31">
        <v>223</v>
      </c>
      <c r="O24" s="42">
        <v>14710000</v>
      </c>
      <c r="P24" s="43">
        <v>1.4133057566356428E-2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132.55000000000001</v>
      </c>
      <c r="F25" s="40">
        <v>134.06666666666666</v>
      </c>
      <c r="G25" s="41">
        <v>130.28333333333333</v>
      </c>
      <c r="H25" s="41">
        <v>128.01666666666668</v>
      </c>
      <c r="I25" s="41">
        <v>124.23333333333335</v>
      </c>
      <c r="J25" s="41">
        <v>136.33333333333331</v>
      </c>
      <c r="K25" s="41">
        <v>140.11666666666662</v>
      </c>
      <c r="L25" s="41">
        <v>142.3833333333333</v>
      </c>
      <c r="M25" s="31">
        <v>137.85</v>
      </c>
      <c r="N25" s="31">
        <v>131.80000000000001</v>
      </c>
      <c r="O25" s="42">
        <v>44154000</v>
      </c>
      <c r="P25" s="43">
        <v>4.3274853801169591E-2</v>
      </c>
    </row>
    <row r="26" spans="1:16" ht="12.75" customHeight="1">
      <c r="A26" s="31">
        <v>16</v>
      </c>
      <c r="B26" s="326" t="s">
        <v>45</v>
      </c>
      <c r="C26" s="33" t="s">
        <v>310</v>
      </c>
      <c r="D26" s="34">
        <v>44434</v>
      </c>
      <c r="E26" s="40">
        <v>2154.15</v>
      </c>
      <c r="F26" s="40">
        <v>2172.8333333333335</v>
      </c>
      <c r="G26" s="41">
        <v>2115.666666666667</v>
      </c>
      <c r="H26" s="41">
        <v>2077.1833333333334</v>
      </c>
      <c r="I26" s="41">
        <v>2020.0166666666669</v>
      </c>
      <c r="J26" s="41">
        <v>2211.3166666666671</v>
      </c>
      <c r="K26" s="41">
        <v>2268.483333333334</v>
      </c>
      <c r="L26" s="41">
        <v>2306.9666666666672</v>
      </c>
      <c r="M26" s="31">
        <v>2230</v>
      </c>
      <c r="N26" s="31">
        <v>2134.35</v>
      </c>
      <c r="O26" s="42">
        <v>303050</v>
      </c>
      <c r="P26" s="43">
        <v>6.5764023210831718E-2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3001.25</v>
      </c>
      <c r="F27" s="40">
        <v>3000.1</v>
      </c>
      <c r="G27" s="41">
        <v>2981.2</v>
      </c>
      <c r="H27" s="41">
        <v>2961.15</v>
      </c>
      <c r="I27" s="41">
        <v>2942.25</v>
      </c>
      <c r="J27" s="41">
        <v>3020.1499999999996</v>
      </c>
      <c r="K27" s="41">
        <v>3039.05</v>
      </c>
      <c r="L27" s="41">
        <v>3059.0999999999995</v>
      </c>
      <c r="M27" s="31">
        <v>3019</v>
      </c>
      <c r="N27" s="31">
        <v>2980.05</v>
      </c>
      <c r="O27" s="42">
        <v>4522200</v>
      </c>
      <c r="P27" s="43">
        <v>3.9819485001327314E-4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1267.6500000000001</v>
      </c>
      <c r="F28" s="40">
        <v>1257.8833333333334</v>
      </c>
      <c r="G28" s="41">
        <v>1241.7666666666669</v>
      </c>
      <c r="H28" s="41">
        <v>1215.8833333333334</v>
      </c>
      <c r="I28" s="41">
        <v>1199.7666666666669</v>
      </c>
      <c r="J28" s="41">
        <v>1283.7666666666669</v>
      </c>
      <c r="K28" s="41">
        <v>1299.8833333333332</v>
      </c>
      <c r="L28" s="41">
        <v>1325.7666666666669</v>
      </c>
      <c r="M28" s="31">
        <v>1274</v>
      </c>
      <c r="N28" s="31">
        <v>1232</v>
      </c>
      <c r="O28" s="42">
        <v>2465500</v>
      </c>
      <c r="P28" s="43">
        <v>-9.9031609720445821E-2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889.6</v>
      </c>
      <c r="F29" s="40">
        <v>892.54999999999984</v>
      </c>
      <c r="G29" s="41">
        <v>878.09999999999968</v>
      </c>
      <c r="H29" s="41">
        <v>866.5999999999998</v>
      </c>
      <c r="I29" s="41">
        <v>852.14999999999964</v>
      </c>
      <c r="J29" s="41">
        <v>904.04999999999973</v>
      </c>
      <c r="K29" s="41">
        <v>918.49999999999977</v>
      </c>
      <c r="L29" s="41">
        <v>929.99999999999977</v>
      </c>
      <c r="M29" s="31">
        <v>907</v>
      </c>
      <c r="N29" s="31">
        <v>881.05</v>
      </c>
      <c r="O29" s="42">
        <v>11856000</v>
      </c>
      <c r="P29" s="43">
        <v>4.3537959837519312E-2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755.85</v>
      </c>
      <c r="F30" s="40">
        <v>752.41666666666663</v>
      </c>
      <c r="G30" s="41">
        <v>746.43333333333328</v>
      </c>
      <c r="H30" s="41">
        <v>737.01666666666665</v>
      </c>
      <c r="I30" s="41">
        <v>731.0333333333333</v>
      </c>
      <c r="J30" s="41">
        <v>761.83333333333326</v>
      </c>
      <c r="K30" s="41">
        <v>767.81666666666661</v>
      </c>
      <c r="L30" s="41">
        <v>777.23333333333323</v>
      </c>
      <c r="M30" s="31">
        <v>758.4</v>
      </c>
      <c r="N30" s="31">
        <v>743</v>
      </c>
      <c r="O30" s="42">
        <v>30314400</v>
      </c>
      <c r="P30" s="43">
        <v>-2.7701927262653846E-4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3857.6</v>
      </c>
      <c r="F31" s="40">
        <v>3868.8666666666668</v>
      </c>
      <c r="G31" s="41">
        <v>3828.7333333333336</v>
      </c>
      <c r="H31" s="41">
        <v>3799.8666666666668</v>
      </c>
      <c r="I31" s="41">
        <v>3759.7333333333336</v>
      </c>
      <c r="J31" s="41">
        <v>3897.7333333333336</v>
      </c>
      <c r="K31" s="41">
        <v>3937.8666666666668</v>
      </c>
      <c r="L31" s="41">
        <v>3966.7333333333336</v>
      </c>
      <c r="M31" s="31">
        <v>3909</v>
      </c>
      <c r="N31" s="31">
        <v>3840</v>
      </c>
      <c r="O31" s="42">
        <v>2174250</v>
      </c>
      <c r="P31" s="43">
        <v>-4.5782305139063749E-3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14294.05</v>
      </c>
      <c r="F32" s="40">
        <v>14283.683333333334</v>
      </c>
      <c r="G32" s="41">
        <v>14057.866666666669</v>
      </c>
      <c r="H32" s="41">
        <v>13821.683333333334</v>
      </c>
      <c r="I32" s="41">
        <v>13595.866666666669</v>
      </c>
      <c r="J32" s="41">
        <v>14519.866666666669</v>
      </c>
      <c r="K32" s="41">
        <v>14745.683333333334</v>
      </c>
      <c r="L32" s="41">
        <v>14981.866666666669</v>
      </c>
      <c r="M32" s="31">
        <v>14509.5</v>
      </c>
      <c r="N32" s="31">
        <v>14047.5</v>
      </c>
      <c r="O32" s="42">
        <v>851400</v>
      </c>
      <c r="P32" s="43">
        <v>7.4547390841320556E-3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6215.35</v>
      </c>
      <c r="F33" s="40">
        <v>6218.45</v>
      </c>
      <c r="G33" s="41">
        <v>6146.9</v>
      </c>
      <c r="H33" s="41">
        <v>6078.45</v>
      </c>
      <c r="I33" s="41">
        <v>6006.9</v>
      </c>
      <c r="J33" s="41">
        <v>6286.9</v>
      </c>
      <c r="K33" s="41">
        <v>6358.4500000000007</v>
      </c>
      <c r="L33" s="41">
        <v>6426.9</v>
      </c>
      <c r="M33" s="31">
        <v>6290</v>
      </c>
      <c r="N33" s="31">
        <v>6150</v>
      </c>
      <c r="O33" s="42">
        <v>4381875</v>
      </c>
      <c r="P33" s="43">
        <v>2.3623196869707413E-2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2345.4</v>
      </c>
      <c r="F34" s="40">
        <v>2366.1</v>
      </c>
      <c r="G34" s="41">
        <v>2302.1999999999998</v>
      </c>
      <c r="H34" s="41">
        <v>2259</v>
      </c>
      <c r="I34" s="41">
        <v>2195.1</v>
      </c>
      <c r="J34" s="41">
        <v>2409.2999999999997</v>
      </c>
      <c r="K34" s="41">
        <v>2473.2000000000003</v>
      </c>
      <c r="L34" s="41">
        <v>2516.3999999999996</v>
      </c>
      <c r="M34" s="31">
        <v>2430</v>
      </c>
      <c r="N34" s="31">
        <v>2322.9</v>
      </c>
      <c r="O34" s="42">
        <v>1184400</v>
      </c>
      <c r="P34" s="43">
        <v>0.1015625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302.35000000000002</v>
      </c>
      <c r="F35" s="40">
        <v>302.18333333333334</v>
      </c>
      <c r="G35" s="41">
        <v>298.16666666666669</v>
      </c>
      <c r="H35" s="41">
        <v>293.98333333333335</v>
      </c>
      <c r="I35" s="41">
        <v>289.9666666666667</v>
      </c>
      <c r="J35" s="41">
        <v>306.36666666666667</v>
      </c>
      <c r="K35" s="41">
        <v>310.38333333333333</v>
      </c>
      <c r="L35" s="41">
        <v>314.56666666666666</v>
      </c>
      <c r="M35" s="31">
        <v>306.2</v>
      </c>
      <c r="N35" s="31">
        <v>298</v>
      </c>
      <c r="O35" s="42">
        <v>27466200</v>
      </c>
      <c r="P35" s="43">
        <v>1.0462883252764718E-2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81.3</v>
      </c>
      <c r="F36" s="40">
        <v>82.466666666666669</v>
      </c>
      <c r="G36" s="41">
        <v>79.433333333333337</v>
      </c>
      <c r="H36" s="41">
        <v>77.566666666666663</v>
      </c>
      <c r="I36" s="41">
        <v>74.533333333333331</v>
      </c>
      <c r="J36" s="41">
        <v>84.333333333333343</v>
      </c>
      <c r="K36" s="41">
        <v>87.366666666666674</v>
      </c>
      <c r="L36" s="41">
        <v>89.233333333333348</v>
      </c>
      <c r="M36" s="31">
        <v>85.5</v>
      </c>
      <c r="N36" s="31">
        <v>80.599999999999994</v>
      </c>
      <c r="O36" s="42">
        <v>187714800</v>
      </c>
      <c r="P36" s="43">
        <v>5.6127221702525728E-4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1681.3</v>
      </c>
      <c r="F37" s="40">
        <v>1681.4000000000003</v>
      </c>
      <c r="G37" s="41">
        <v>1664.8000000000006</v>
      </c>
      <c r="H37" s="41">
        <v>1648.3000000000004</v>
      </c>
      <c r="I37" s="41">
        <v>1631.7000000000007</v>
      </c>
      <c r="J37" s="41">
        <v>1697.9000000000005</v>
      </c>
      <c r="K37" s="41">
        <v>1714.5000000000005</v>
      </c>
      <c r="L37" s="41">
        <v>1731.0000000000005</v>
      </c>
      <c r="M37" s="31">
        <v>1698</v>
      </c>
      <c r="N37" s="31">
        <v>1664.9</v>
      </c>
      <c r="O37" s="42">
        <v>2171950</v>
      </c>
      <c r="P37" s="43">
        <v>3.0480060960121919E-3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171.5</v>
      </c>
      <c r="F38" s="40">
        <v>167.8</v>
      </c>
      <c r="G38" s="41">
        <v>162.25000000000003</v>
      </c>
      <c r="H38" s="41">
        <v>153.00000000000003</v>
      </c>
      <c r="I38" s="41">
        <v>147.45000000000005</v>
      </c>
      <c r="J38" s="41">
        <v>177.05</v>
      </c>
      <c r="K38" s="41">
        <v>182.59999999999997</v>
      </c>
      <c r="L38" s="41">
        <v>191.85</v>
      </c>
      <c r="M38" s="31">
        <v>173.35</v>
      </c>
      <c r="N38" s="31">
        <v>158.55000000000001</v>
      </c>
      <c r="O38" s="42">
        <v>29932600</v>
      </c>
      <c r="P38" s="43">
        <v>0.11430188145423681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811.4</v>
      </c>
      <c r="F39" s="40">
        <v>816.26666666666654</v>
      </c>
      <c r="G39" s="41">
        <v>803.23333333333312</v>
      </c>
      <c r="H39" s="41">
        <v>795.06666666666661</v>
      </c>
      <c r="I39" s="41">
        <v>782.03333333333319</v>
      </c>
      <c r="J39" s="41">
        <v>824.43333333333305</v>
      </c>
      <c r="K39" s="41">
        <v>837.46666666666658</v>
      </c>
      <c r="L39" s="41">
        <v>845.63333333333298</v>
      </c>
      <c r="M39" s="31">
        <v>829.3</v>
      </c>
      <c r="N39" s="31">
        <v>808.1</v>
      </c>
      <c r="O39" s="42">
        <v>4720100</v>
      </c>
      <c r="P39" s="43">
        <v>5.6245605812045938E-3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778.2</v>
      </c>
      <c r="F40" s="40">
        <v>781.41666666666663</v>
      </c>
      <c r="G40" s="41">
        <v>770.83333333333326</v>
      </c>
      <c r="H40" s="41">
        <v>763.46666666666658</v>
      </c>
      <c r="I40" s="41">
        <v>752.88333333333321</v>
      </c>
      <c r="J40" s="41">
        <v>788.7833333333333</v>
      </c>
      <c r="K40" s="41">
        <v>799.36666666666656</v>
      </c>
      <c r="L40" s="41">
        <v>806.73333333333335</v>
      </c>
      <c r="M40" s="31">
        <v>792</v>
      </c>
      <c r="N40" s="31">
        <v>774.05</v>
      </c>
      <c r="O40" s="42">
        <v>7086000</v>
      </c>
      <c r="P40" s="43">
        <v>3.5510740903112667E-2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601.25</v>
      </c>
      <c r="F41" s="40">
        <v>604.6</v>
      </c>
      <c r="G41" s="41">
        <v>596.1</v>
      </c>
      <c r="H41" s="41">
        <v>590.95000000000005</v>
      </c>
      <c r="I41" s="41">
        <v>582.45000000000005</v>
      </c>
      <c r="J41" s="41">
        <v>609.75</v>
      </c>
      <c r="K41" s="41">
        <v>618.25</v>
      </c>
      <c r="L41" s="41">
        <v>623.4</v>
      </c>
      <c r="M41" s="31">
        <v>613.1</v>
      </c>
      <c r="N41" s="31">
        <v>599.45000000000005</v>
      </c>
      <c r="O41" s="42">
        <v>90197379</v>
      </c>
      <c r="P41" s="43">
        <v>-1.2383461694365626E-2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56.25</v>
      </c>
      <c r="F42" s="40">
        <v>56.683333333333337</v>
      </c>
      <c r="G42" s="41">
        <v>55.216666666666676</v>
      </c>
      <c r="H42" s="41">
        <v>54.183333333333337</v>
      </c>
      <c r="I42" s="41">
        <v>52.716666666666676</v>
      </c>
      <c r="J42" s="41">
        <v>57.716666666666676</v>
      </c>
      <c r="K42" s="41">
        <v>59.183333333333344</v>
      </c>
      <c r="L42" s="41">
        <v>60.216666666666676</v>
      </c>
      <c r="M42" s="31">
        <v>58.15</v>
      </c>
      <c r="N42" s="31">
        <v>55.65</v>
      </c>
      <c r="O42" s="42">
        <v>110733000</v>
      </c>
      <c r="P42" s="43">
        <v>1.7855419361065532E-2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382.7</v>
      </c>
      <c r="F43" s="40">
        <v>383.11666666666662</v>
      </c>
      <c r="G43" s="41">
        <v>380.28333333333325</v>
      </c>
      <c r="H43" s="41">
        <v>377.86666666666662</v>
      </c>
      <c r="I43" s="41">
        <v>375.03333333333325</v>
      </c>
      <c r="J43" s="41">
        <v>385.53333333333325</v>
      </c>
      <c r="K43" s="41">
        <v>388.36666666666662</v>
      </c>
      <c r="L43" s="41">
        <v>390.78333333333325</v>
      </c>
      <c r="M43" s="31">
        <v>385.95</v>
      </c>
      <c r="N43" s="31">
        <v>380.7</v>
      </c>
      <c r="O43" s="42">
        <v>19188900</v>
      </c>
      <c r="P43" s="43">
        <v>8.4612595189169585E-3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14758.75</v>
      </c>
      <c r="F44" s="40">
        <v>14833.216666666667</v>
      </c>
      <c r="G44" s="41">
        <v>14630.633333333335</v>
      </c>
      <c r="H44" s="41">
        <v>14502.516666666668</v>
      </c>
      <c r="I44" s="41">
        <v>14299.933333333336</v>
      </c>
      <c r="J44" s="41">
        <v>14961.333333333334</v>
      </c>
      <c r="K44" s="41">
        <v>15163.916666666666</v>
      </c>
      <c r="L44" s="41">
        <v>15292.033333333333</v>
      </c>
      <c r="M44" s="31">
        <v>15035.8</v>
      </c>
      <c r="N44" s="31">
        <v>14705.1</v>
      </c>
      <c r="O44" s="42">
        <v>174200</v>
      </c>
      <c r="P44" s="43">
        <v>-1.6930022573363433E-2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453.9</v>
      </c>
      <c r="F45" s="40">
        <v>454.93333333333339</v>
      </c>
      <c r="G45" s="41">
        <v>449.81666666666678</v>
      </c>
      <c r="H45" s="41">
        <v>445.73333333333341</v>
      </c>
      <c r="I45" s="41">
        <v>440.61666666666679</v>
      </c>
      <c r="J45" s="41">
        <v>459.01666666666677</v>
      </c>
      <c r="K45" s="41">
        <v>464.13333333333333</v>
      </c>
      <c r="L45" s="41">
        <v>468.21666666666675</v>
      </c>
      <c r="M45" s="31">
        <v>460.05</v>
      </c>
      <c r="N45" s="31">
        <v>450.85</v>
      </c>
      <c r="O45" s="42">
        <v>40825800</v>
      </c>
      <c r="P45" s="43">
        <v>2.3049165539016689E-2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3636.3</v>
      </c>
      <c r="F46" s="40">
        <v>3629.7999999999997</v>
      </c>
      <c r="G46" s="41">
        <v>3612.0999999999995</v>
      </c>
      <c r="H46" s="41">
        <v>3587.8999999999996</v>
      </c>
      <c r="I46" s="41">
        <v>3570.1999999999994</v>
      </c>
      <c r="J46" s="41">
        <v>3653.9999999999995</v>
      </c>
      <c r="K46" s="41">
        <v>3671.6999999999994</v>
      </c>
      <c r="L46" s="41">
        <v>3695.8999999999996</v>
      </c>
      <c r="M46" s="31">
        <v>3647.5</v>
      </c>
      <c r="N46" s="31">
        <v>3605.6</v>
      </c>
      <c r="O46" s="42">
        <v>1451600</v>
      </c>
      <c r="P46" s="43">
        <v>-4.2353872542551789E-2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586.45000000000005</v>
      </c>
      <c r="F47" s="40">
        <v>586.7166666666667</v>
      </c>
      <c r="G47" s="41">
        <v>581.63333333333344</v>
      </c>
      <c r="H47" s="41">
        <v>576.81666666666672</v>
      </c>
      <c r="I47" s="41">
        <v>571.73333333333346</v>
      </c>
      <c r="J47" s="41">
        <v>591.53333333333342</v>
      </c>
      <c r="K47" s="41">
        <v>596.61666666666667</v>
      </c>
      <c r="L47" s="41">
        <v>601.43333333333339</v>
      </c>
      <c r="M47" s="31">
        <v>591.79999999999995</v>
      </c>
      <c r="N47" s="31">
        <v>581.9</v>
      </c>
      <c r="O47" s="42">
        <v>23014200</v>
      </c>
      <c r="P47" s="43">
        <v>4.1274716836244962E-3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153.80000000000001</v>
      </c>
      <c r="F48" s="40">
        <v>154.11666666666667</v>
      </c>
      <c r="G48" s="41">
        <v>151.53333333333336</v>
      </c>
      <c r="H48" s="41">
        <v>149.26666666666668</v>
      </c>
      <c r="I48" s="41">
        <v>146.68333333333337</v>
      </c>
      <c r="J48" s="41">
        <v>156.38333333333335</v>
      </c>
      <c r="K48" s="41">
        <v>158.96666666666667</v>
      </c>
      <c r="L48" s="41">
        <v>161.23333333333335</v>
      </c>
      <c r="M48" s="31">
        <v>156.69999999999999</v>
      </c>
      <c r="N48" s="31">
        <v>151.85</v>
      </c>
      <c r="O48" s="42">
        <v>58951800</v>
      </c>
      <c r="P48" s="43">
        <v>-1.8520183403757978E-2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521.9</v>
      </c>
      <c r="F49" s="40">
        <v>523.31666666666661</v>
      </c>
      <c r="G49" s="41">
        <v>513.48333333333323</v>
      </c>
      <c r="H49" s="41">
        <v>505.06666666666661</v>
      </c>
      <c r="I49" s="41">
        <v>495.23333333333323</v>
      </c>
      <c r="J49" s="41">
        <v>531.73333333333323</v>
      </c>
      <c r="K49" s="41">
        <v>541.56666666666672</v>
      </c>
      <c r="L49" s="41">
        <v>549.98333333333323</v>
      </c>
      <c r="M49" s="31">
        <v>533.15</v>
      </c>
      <c r="N49" s="31">
        <v>514.9</v>
      </c>
      <c r="O49" s="42">
        <v>10977500</v>
      </c>
      <c r="P49" s="43">
        <v>-7.6836158192090396E-3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919.15</v>
      </c>
      <c r="F50" s="40">
        <v>912.58333333333337</v>
      </c>
      <c r="G50" s="41">
        <v>904.16666666666674</v>
      </c>
      <c r="H50" s="41">
        <v>889.18333333333339</v>
      </c>
      <c r="I50" s="41">
        <v>880.76666666666677</v>
      </c>
      <c r="J50" s="41">
        <v>927.56666666666672</v>
      </c>
      <c r="K50" s="41">
        <v>935.98333333333346</v>
      </c>
      <c r="L50" s="41">
        <v>950.9666666666667</v>
      </c>
      <c r="M50" s="31">
        <v>921</v>
      </c>
      <c r="N50" s="31">
        <v>897.6</v>
      </c>
      <c r="O50" s="42">
        <v>14825850</v>
      </c>
      <c r="P50" s="43">
        <v>-7.592269983389377E-2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143.65</v>
      </c>
      <c r="F51" s="40">
        <v>144.81666666666669</v>
      </c>
      <c r="G51" s="41">
        <v>141.23333333333338</v>
      </c>
      <c r="H51" s="41">
        <v>138.81666666666669</v>
      </c>
      <c r="I51" s="41">
        <v>135.23333333333338</v>
      </c>
      <c r="J51" s="41">
        <v>147.23333333333338</v>
      </c>
      <c r="K51" s="41">
        <v>150.81666666666669</v>
      </c>
      <c r="L51" s="41">
        <v>153.23333333333338</v>
      </c>
      <c r="M51" s="31">
        <v>148.4</v>
      </c>
      <c r="N51" s="31">
        <v>142.4</v>
      </c>
      <c r="O51" s="42">
        <v>66326400</v>
      </c>
      <c r="P51" s="43">
        <v>9.5449500554938962E-2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4801.55</v>
      </c>
      <c r="F52" s="40">
        <v>4794.6499999999996</v>
      </c>
      <c r="G52" s="41">
        <v>4761.2999999999993</v>
      </c>
      <c r="H52" s="41">
        <v>4721.0499999999993</v>
      </c>
      <c r="I52" s="41">
        <v>4687.6999999999989</v>
      </c>
      <c r="J52" s="41">
        <v>4834.8999999999996</v>
      </c>
      <c r="K52" s="41">
        <v>4868.25</v>
      </c>
      <c r="L52" s="41">
        <v>4908.5</v>
      </c>
      <c r="M52" s="31">
        <v>4828</v>
      </c>
      <c r="N52" s="31">
        <v>4754.3999999999996</v>
      </c>
      <c r="O52" s="42">
        <v>1195600</v>
      </c>
      <c r="P52" s="43">
        <v>-8.6770546898869538E-2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1657</v>
      </c>
      <c r="F53" s="40">
        <v>1656.55</v>
      </c>
      <c r="G53" s="41">
        <v>1644.3</v>
      </c>
      <c r="H53" s="41">
        <v>1631.6</v>
      </c>
      <c r="I53" s="41">
        <v>1619.35</v>
      </c>
      <c r="J53" s="41">
        <v>1669.25</v>
      </c>
      <c r="K53" s="41">
        <v>1681.5</v>
      </c>
      <c r="L53" s="41">
        <v>1694.2</v>
      </c>
      <c r="M53" s="31">
        <v>1668.8</v>
      </c>
      <c r="N53" s="31">
        <v>1643.85</v>
      </c>
      <c r="O53" s="42">
        <v>2784600</v>
      </c>
      <c r="P53" s="43">
        <v>2.5201612903225806E-3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673.05</v>
      </c>
      <c r="F54" s="40">
        <v>679.21666666666658</v>
      </c>
      <c r="G54" s="41">
        <v>665.38333333333321</v>
      </c>
      <c r="H54" s="41">
        <v>657.71666666666658</v>
      </c>
      <c r="I54" s="41">
        <v>643.88333333333321</v>
      </c>
      <c r="J54" s="41">
        <v>686.88333333333321</v>
      </c>
      <c r="K54" s="41">
        <v>700.71666666666647</v>
      </c>
      <c r="L54" s="41">
        <v>708.38333333333321</v>
      </c>
      <c r="M54" s="31">
        <v>693.05</v>
      </c>
      <c r="N54" s="31">
        <v>671.55</v>
      </c>
      <c r="O54" s="42">
        <v>7503963</v>
      </c>
      <c r="P54" s="43">
        <v>6.8313306631063636E-2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854.7</v>
      </c>
      <c r="F55" s="40">
        <v>860.25</v>
      </c>
      <c r="G55" s="41">
        <v>847.45</v>
      </c>
      <c r="H55" s="41">
        <v>840.2</v>
      </c>
      <c r="I55" s="41">
        <v>827.40000000000009</v>
      </c>
      <c r="J55" s="41">
        <v>867.5</v>
      </c>
      <c r="K55" s="41">
        <v>880.3</v>
      </c>
      <c r="L55" s="41">
        <v>887.55</v>
      </c>
      <c r="M55" s="31">
        <v>873.05</v>
      </c>
      <c r="N55" s="31">
        <v>853</v>
      </c>
      <c r="O55" s="42">
        <v>1836250</v>
      </c>
      <c r="P55" s="43">
        <v>5.0035739814152963E-2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155.19999999999999</v>
      </c>
      <c r="F56" s="40">
        <v>154.16666666666666</v>
      </c>
      <c r="G56" s="41">
        <v>152.5333333333333</v>
      </c>
      <c r="H56" s="41">
        <v>149.86666666666665</v>
      </c>
      <c r="I56" s="41">
        <v>148.23333333333329</v>
      </c>
      <c r="J56" s="41">
        <v>156.83333333333331</v>
      </c>
      <c r="K56" s="41">
        <v>158.4666666666667</v>
      </c>
      <c r="L56" s="41">
        <v>161.13333333333333</v>
      </c>
      <c r="M56" s="31">
        <v>155.80000000000001</v>
      </c>
      <c r="N56" s="31">
        <v>151.5</v>
      </c>
      <c r="O56" s="42">
        <v>9250400</v>
      </c>
      <c r="P56" s="43">
        <v>-2.3879620543016029E-2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911.6</v>
      </c>
      <c r="F57" s="40">
        <v>921.16666666666663</v>
      </c>
      <c r="G57" s="41">
        <v>895.98333333333323</v>
      </c>
      <c r="H57" s="41">
        <v>880.36666666666656</v>
      </c>
      <c r="I57" s="41">
        <v>855.18333333333317</v>
      </c>
      <c r="J57" s="41">
        <v>936.7833333333333</v>
      </c>
      <c r="K57" s="41">
        <v>961.9666666666667</v>
      </c>
      <c r="L57" s="41">
        <v>977.58333333333337</v>
      </c>
      <c r="M57" s="31">
        <v>946.35</v>
      </c>
      <c r="N57" s="31">
        <v>905.55</v>
      </c>
      <c r="O57" s="42">
        <v>3404400</v>
      </c>
      <c r="P57" s="43">
        <v>7.4214312760318063E-2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582.79999999999995</v>
      </c>
      <c r="F58" s="40">
        <v>585.58333333333337</v>
      </c>
      <c r="G58" s="41">
        <v>577.2166666666667</v>
      </c>
      <c r="H58" s="41">
        <v>571.63333333333333</v>
      </c>
      <c r="I58" s="41">
        <v>563.26666666666665</v>
      </c>
      <c r="J58" s="41">
        <v>591.16666666666674</v>
      </c>
      <c r="K58" s="41">
        <v>599.5333333333333</v>
      </c>
      <c r="L58" s="41">
        <v>605.11666666666679</v>
      </c>
      <c r="M58" s="31">
        <v>593.95000000000005</v>
      </c>
      <c r="N58" s="31">
        <v>580</v>
      </c>
      <c r="O58" s="42">
        <v>13815000</v>
      </c>
      <c r="P58" s="43">
        <v>-7.7213144191057639E-3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2180.6</v>
      </c>
      <c r="F59" s="40">
        <v>2161.1833333333329</v>
      </c>
      <c r="G59" s="41">
        <v>2137.4166666666661</v>
      </c>
      <c r="H59" s="41">
        <v>2094.2333333333331</v>
      </c>
      <c r="I59" s="41">
        <v>2070.4666666666662</v>
      </c>
      <c r="J59" s="41">
        <v>2204.3666666666659</v>
      </c>
      <c r="K59" s="41">
        <v>2228.1333333333332</v>
      </c>
      <c r="L59" s="41">
        <v>2271.3166666666657</v>
      </c>
      <c r="M59" s="31">
        <v>2184.9499999999998</v>
      </c>
      <c r="N59" s="31">
        <v>2118</v>
      </c>
      <c r="O59" s="42">
        <v>2855000</v>
      </c>
      <c r="P59" s="43">
        <v>3.3297140788997467E-2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4899.25</v>
      </c>
      <c r="F60" s="40">
        <v>4898.5</v>
      </c>
      <c r="G60" s="41">
        <v>4817</v>
      </c>
      <c r="H60" s="41">
        <v>4734.75</v>
      </c>
      <c r="I60" s="41">
        <v>4653.25</v>
      </c>
      <c r="J60" s="41">
        <v>4980.75</v>
      </c>
      <c r="K60" s="41">
        <v>5062.25</v>
      </c>
      <c r="L60" s="41">
        <v>5144.5</v>
      </c>
      <c r="M60" s="31">
        <v>4980</v>
      </c>
      <c r="N60" s="31">
        <v>4816.25</v>
      </c>
      <c r="O60" s="42">
        <v>2175000</v>
      </c>
      <c r="P60" s="43">
        <v>-4.3943971436418566E-3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340.55</v>
      </c>
      <c r="F61" s="40">
        <v>342.09999999999997</v>
      </c>
      <c r="G61" s="41">
        <v>335.94999999999993</v>
      </c>
      <c r="H61" s="41">
        <v>331.34999999999997</v>
      </c>
      <c r="I61" s="41">
        <v>325.19999999999993</v>
      </c>
      <c r="J61" s="41">
        <v>346.69999999999993</v>
      </c>
      <c r="K61" s="41">
        <v>352.84999999999991</v>
      </c>
      <c r="L61" s="41">
        <v>357.44999999999993</v>
      </c>
      <c r="M61" s="31">
        <v>348.25</v>
      </c>
      <c r="N61" s="31">
        <v>337.5</v>
      </c>
      <c r="O61" s="42">
        <v>43434600</v>
      </c>
      <c r="P61" s="43">
        <v>-1.7174432497013142E-2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4825.1000000000004</v>
      </c>
      <c r="F62" s="40">
        <v>4809.3499999999995</v>
      </c>
      <c r="G62" s="41">
        <v>4778.7499999999991</v>
      </c>
      <c r="H62" s="41">
        <v>4732.3999999999996</v>
      </c>
      <c r="I62" s="41">
        <v>4701.7999999999993</v>
      </c>
      <c r="J62" s="41">
        <v>4855.6999999999989</v>
      </c>
      <c r="K62" s="41">
        <v>4886.2999999999993</v>
      </c>
      <c r="L62" s="41">
        <v>4932.6499999999987</v>
      </c>
      <c r="M62" s="31">
        <v>4839.95</v>
      </c>
      <c r="N62" s="31">
        <v>4763</v>
      </c>
      <c r="O62" s="42">
        <v>3513500</v>
      </c>
      <c r="P62" s="43">
        <v>-3.862919516603466E-3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2723.35</v>
      </c>
      <c r="F63" s="40">
        <v>2734.7166666666667</v>
      </c>
      <c r="G63" s="41">
        <v>2704.6333333333332</v>
      </c>
      <c r="H63" s="41">
        <v>2685.9166666666665</v>
      </c>
      <c r="I63" s="41">
        <v>2655.833333333333</v>
      </c>
      <c r="J63" s="41">
        <v>2753.4333333333334</v>
      </c>
      <c r="K63" s="41">
        <v>2783.5166666666664</v>
      </c>
      <c r="L63" s="41">
        <v>2802.2333333333336</v>
      </c>
      <c r="M63" s="31">
        <v>2764.8</v>
      </c>
      <c r="N63" s="31">
        <v>2716</v>
      </c>
      <c r="O63" s="42">
        <v>2111550</v>
      </c>
      <c r="P63" s="43">
        <v>-1.3409648405560097E-2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1194.95</v>
      </c>
      <c r="F64" s="40">
        <v>1201.8166666666668</v>
      </c>
      <c r="G64" s="41">
        <v>1181.7333333333336</v>
      </c>
      <c r="H64" s="41">
        <v>1168.5166666666667</v>
      </c>
      <c r="I64" s="41">
        <v>1148.4333333333334</v>
      </c>
      <c r="J64" s="41">
        <v>1215.0333333333338</v>
      </c>
      <c r="K64" s="41">
        <v>1235.1166666666672</v>
      </c>
      <c r="L64" s="41">
        <v>1248.3333333333339</v>
      </c>
      <c r="M64" s="31">
        <v>1221.9000000000001</v>
      </c>
      <c r="N64" s="31">
        <v>1188.5999999999999</v>
      </c>
      <c r="O64" s="42">
        <v>4992900</v>
      </c>
      <c r="P64" s="43">
        <v>-2.4175824175824176E-3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169.55</v>
      </c>
      <c r="F65" s="40">
        <v>170.65</v>
      </c>
      <c r="G65" s="41">
        <v>167.70000000000002</v>
      </c>
      <c r="H65" s="41">
        <v>165.85000000000002</v>
      </c>
      <c r="I65" s="41">
        <v>162.90000000000003</v>
      </c>
      <c r="J65" s="41">
        <v>172.5</v>
      </c>
      <c r="K65" s="41">
        <v>175.45</v>
      </c>
      <c r="L65" s="41">
        <v>177.29999999999998</v>
      </c>
      <c r="M65" s="31">
        <v>173.6</v>
      </c>
      <c r="N65" s="31">
        <v>168.8</v>
      </c>
      <c r="O65" s="42">
        <v>23522400</v>
      </c>
      <c r="P65" s="43">
        <v>4.3103448275862072E-2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87.8</v>
      </c>
      <c r="F66" s="40">
        <v>87.59999999999998</v>
      </c>
      <c r="G66" s="41">
        <v>86.799999999999955</v>
      </c>
      <c r="H66" s="41">
        <v>85.799999999999969</v>
      </c>
      <c r="I66" s="41">
        <v>84.999999999999943</v>
      </c>
      <c r="J66" s="41">
        <v>88.599999999999966</v>
      </c>
      <c r="K66" s="41">
        <v>89.4</v>
      </c>
      <c r="L66" s="41">
        <v>90.399999999999977</v>
      </c>
      <c r="M66" s="31">
        <v>88.4</v>
      </c>
      <c r="N66" s="31">
        <v>86.6</v>
      </c>
      <c r="O66" s="42">
        <v>88790000</v>
      </c>
      <c r="P66" s="43">
        <v>-1.4539400665926749E-2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145.9</v>
      </c>
      <c r="F67" s="40">
        <v>147.29999999999998</v>
      </c>
      <c r="G67" s="41">
        <v>143.94999999999996</v>
      </c>
      <c r="H67" s="41">
        <v>141.99999999999997</v>
      </c>
      <c r="I67" s="41">
        <v>138.64999999999995</v>
      </c>
      <c r="J67" s="41">
        <v>149.24999999999997</v>
      </c>
      <c r="K67" s="41">
        <v>152.6</v>
      </c>
      <c r="L67" s="41">
        <v>154.54999999999998</v>
      </c>
      <c r="M67" s="31">
        <v>150.65</v>
      </c>
      <c r="N67" s="31">
        <v>145.35</v>
      </c>
      <c r="O67" s="42">
        <v>36252300</v>
      </c>
      <c r="P67" s="43">
        <v>-3.7414965986394558E-2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592.6</v>
      </c>
      <c r="F68" s="40">
        <v>593.20000000000005</v>
      </c>
      <c r="G68" s="41">
        <v>587.20000000000005</v>
      </c>
      <c r="H68" s="41">
        <v>581.79999999999995</v>
      </c>
      <c r="I68" s="41">
        <v>575.79999999999995</v>
      </c>
      <c r="J68" s="41">
        <v>598.60000000000014</v>
      </c>
      <c r="K68" s="41">
        <v>604.60000000000014</v>
      </c>
      <c r="L68" s="41">
        <v>610.00000000000023</v>
      </c>
      <c r="M68" s="31">
        <v>599.20000000000005</v>
      </c>
      <c r="N68" s="31">
        <v>587.79999999999995</v>
      </c>
      <c r="O68" s="42">
        <v>8274250</v>
      </c>
      <c r="P68" s="43">
        <v>2.2287226633235825E-3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28.3</v>
      </c>
      <c r="F69" s="40">
        <v>28.516666666666666</v>
      </c>
      <c r="G69" s="41">
        <v>27.983333333333331</v>
      </c>
      <c r="H69" s="41">
        <v>27.666666666666664</v>
      </c>
      <c r="I69" s="41">
        <v>27.133333333333329</v>
      </c>
      <c r="J69" s="41">
        <v>28.833333333333332</v>
      </c>
      <c r="K69" s="41">
        <v>29.366666666666664</v>
      </c>
      <c r="L69" s="41">
        <v>29.683333333333334</v>
      </c>
      <c r="M69" s="31">
        <v>29.05</v>
      </c>
      <c r="N69" s="31">
        <v>28.2</v>
      </c>
      <c r="O69" s="42">
        <v>116752500</v>
      </c>
      <c r="P69" s="43">
        <v>5.6201550387596898E-3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977.95</v>
      </c>
      <c r="F70" s="40">
        <v>976.48333333333323</v>
      </c>
      <c r="G70" s="41">
        <v>967.51666666666642</v>
      </c>
      <c r="H70" s="41">
        <v>957.08333333333314</v>
      </c>
      <c r="I70" s="41">
        <v>948.11666666666633</v>
      </c>
      <c r="J70" s="41">
        <v>986.91666666666652</v>
      </c>
      <c r="K70" s="41">
        <v>995.88333333333344</v>
      </c>
      <c r="L70" s="41">
        <v>1006.3166666666666</v>
      </c>
      <c r="M70" s="31">
        <v>985.45</v>
      </c>
      <c r="N70" s="31">
        <v>966.05</v>
      </c>
      <c r="O70" s="42">
        <v>3848000</v>
      </c>
      <c r="P70" s="43">
        <v>-1.6862544711292796E-2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1566.35</v>
      </c>
      <c r="F71" s="40">
        <v>1579.9333333333334</v>
      </c>
      <c r="G71" s="41">
        <v>1549.4666666666667</v>
      </c>
      <c r="H71" s="41">
        <v>1532.5833333333333</v>
      </c>
      <c r="I71" s="41">
        <v>1502.1166666666666</v>
      </c>
      <c r="J71" s="41">
        <v>1596.8166666666668</v>
      </c>
      <c r="K71" s="41">
        <v>1627.2833333333335</v>
      </c>
      <c r="L71" s="41">
        <v>1644.166666666667</v>
      </c>
      <c r="M71" s="31">
        <v>1610.4</v>
      </c>
      <c r="N71" s="31">
        <v>1563.05</v>
      </c>
      <c r="O71" s="42">
        <v>2503150</v>
      </c>
      <c r="P71" s="43">
        <v>7.0606694560669458E-3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382.3</v>
      </c>
      <c r="F72" s="40">
        <v>379.58333333333331</v>
      </c>
      <c r="G72" s="41">
        <v>372.96666666666664</v>
      </c>
      <c r="H72" s="41">
        <v>363.63333333333333</v>
      </c>
      <c r="I72" s="41">
        <v>357.01666666666665</v>
      </c>
      <c r="J72" s="41">
        <v>388.91666666666663</v>
      </c>
      <c r="K72" s="41">
        <v>395.5333333333333</v>
      </c>
      <c r="L72" s="41">
        <v>404.86666666666662</v>
      </c>
      <c r="M72" s="31">
        <v>386.2</v>
      </c>
      <c r="N72" s="31">
        <v>370.25</v>
      </c>
      <c r="O72" s="42">
        <v>11549050</v>
      </c>
      <c r="P72" s="43">
        <v>1.4569716775599128E-2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1506.8</v>
      </c>
      <c r="F73" s="40">
        <v>1516.2666666666667</v>
      </c>
      <c r="G73" s="41">
        <v>1491.5333333333333</v>
      </c>
      <c r="H73" s="41">
        <v>1476.2666666666667</v>
      </c>
      <c r="I73" s="41">
        <v>1451.5333333333333</v>
      </c>
      <c r="J73" s="41">
        <v>1531.5333333333333</v>
      </c>
      <c r="K73" s="41">
        <v>1556.2666666666664</v>
      </c>
      <c r="L73" s="41">
        <v>1571.5333333333333</v>
      </c>
      <c r="M73" s="31">
        <v>1541</v>
      </c>
      <c r="N73" s="31">
        <v>1501</v>
      </c>
      <c r="O73" s="42">
        <v>10076650</v>
      </c>
      <c r="P73" s="43">
        <v>1.6970278044103549E-2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725.9</v>
      </c>
      <c r="F74" s="40">
        <v>729.2833333333333</v>
      </c>
      <c r="G74" s="41">
        <v>703.66666666666663</v>
      </c>
      <c r="H74" s="41">
        <v>681.43333333333328</v>
      </c>
      <c r="I74" s="41">
        <v>655.81666666666661</v>
      </c>
      <c r="J74" s="41">
        <v>751.51666666666665</v>
      </c>
      <c r="K74" s="41">
        <v>777.13333333333344</v>
      </c>
      <c r="L74" s="41">
        <v>799.36666666666667</v>
      </c>
      <c r="M74" s="31">
        <v>754.9</v>
      </c>
      <c r="N74" s="31">
        <v>707.05</v>
      </c>
      <c r="O74" s="42">
        <v>2525000</v>
      </c>
      <c r="P74" s="43">
        <v>-1.0773751224289911E-2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1238.5999999999999</v>
      </c>
      <c r="F75" s="40">
        <v>1241.3833333333332</v>
      </c>
      <c r="G75" s="41">
        <v>1228.6666666666665</v>
      </c>
      <c r="H75" s="41">
        <v>1218.7333333333333</v>
      </c>
      <c r="I75" s="41">
        <v>1206.0166666666667</v>
      </c>
      <c r="J75" s="41">
        <v>1251.3166666666664</v>
      </c>
      <c r="K75" s="41">
        <v>1264.0333333333331</v>
      </c>
      <c r="L75" s="41">
        <v>1273.9666666666662</v>
      </c>
      <c r="M75" s="31">
        <v>1254.0999999999999</v>
      </c>
      <c r="N75" s="31">
        <v>1231.45</v>
      </c>
      <c r="O75" s="42">
        <v>3519500</v>
      </c>
      <c r="P75" s="43">
        <v>-7.0531809846240655E-3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1053.1500000000001</v>
      </c>
      <c r="F76" s="40">
        <v>1056.4166666666667</v>
      </c>
      <c r="G76" s="41">
        <v>1043.8333333333335</v>
      </c>
      <c r="H76" s="41">
        <v>1034.5166666666667</v>
      </c>
      <c r="I76" s="41">
        <v>1021.9333333333334</v>
      </c>
      <c r="J76" s="41">
        <v>1065.7333333333336</v>
      </c>
      <c r="K76" s="41">
        <v>1078.3166666666671</v>
      </c>
      <c r="L76" s="41">
        <v>1087.6333333333337</v>
      </c>
      <c r="M76" s="31">
        <v>1069</v>
      </c>
      <c r="N76" s="31">
        <v>1047.0999999999999</v>
      </c>
      <c r="O76" s="42">
        <v>16958900</v>
      </c>
      <c r="P76" s="43">
        <v>-1.40142615720704E-3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2631.5</v>
      </c>
      <c r="F77" s="40">
        <v>2630.5</v>
      </c>
      <c r="G77" s="41">
        <v>2611</v>
      </c>
      <c r="H77" s="41">
        <v>2590.5</v>
      </c>
      <c r="I77" s="41">
        <v>2571</v>
      </c>
      <c r="J77" s="41">
        <v>2651</v>
      </c>
      <c r="K77" s="41">
        <v>2670.5</v>
      </c>
      <c r="L77" s="41">
        <v>2691</v>
      </c>
      <c r="M77" s="31">
        <v>2650</v>
      </c>
      <c r="N77" s="31">
        <v>2610</v>
      </c>
      <c r="O77" s="42">
        <v>12100500</v>
      </c>
      <c r="P77" s="43">
        <v>-8.3833218605565939E-3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2979.55</v>
      </c>
      <c r="F78" s="40">
        <v>2970.9333333333329</v>
      </c>
      <c r="G78" s="41">
        <v>2948.1666666666661</v>
      </c>
      <c r="H78" s="41">
        <v>2916.7833333333333</v>
      </c>
      <c r="I78" s="41">
        <v>2894.0166666666664</v>
      </c>
      <c r="J78" s="41">
        <v>3002.3166666666657</v>
      </c>
      <c r="K78" s="41">
        <v>3025.083333333333</v>
      </c>
      <c r="L78" s="41">
        <v>3056.4666666666653</v>
      </c>
      <c r="M78" s="31">
        <v>2993.7</v>
      </c>
      <c r="N78" s="31">
        <v>2939.55</v>
      </c>
      <c r="O78" s="42">
        <v>879600</v>
      </c>
      <c r="P78" s="43">
        <v>-4.0366572114335586E-2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1504.85</v>
      </c>
      <c r="F79" s="40">
        <v>1499.45</v>
      </c>
      <c r="G79" s="41">
        <v>1489.4</v>
      </c>
      <c r="H79" s="41">
        <v>1473.95</v>
      </c>
      <c r="I79" s="41">
        <v>1463.9</v>
      </c>
      <c r="J79" s="41">
        <v>1514.9</v>
      </c>
      <c r="K79" s="41">
        <v>1524.9499999999998</v>
      </c>
      <c r="L79" s="41">
        <v>1540.4</v>
      </c>
      <c r="M79" s="31">
        <v>1509.5</v>
      </c>
      <c r="N79" s="31">
        <v>1484</v>
      </c>
      <c r="O79" s="42">
        <v>26667300</v>
      </c>
      <c r="P79" s="43">
        <v>-1.2806678204214599E-2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669.5</v>
      </c>
      <c r="F80" s="40">
        <v>672.6</v>
      </c>
      <c r="G80" s="41">
        <v>665.30000000000007</v>
      </c>
      <c r="H80" s="41">
        <v>661.1</v>
      </c>
      <c r="I80" s="41">
        <v>653.80000000000007</v>
      </c>
      <c r="J80" s="41">
        <v>676.80000000000007</v>
      </c>
      <c r="K80" s="41">
        <v>684.1</v>
      </c>
      <c r="L80" s="41">
        <v>688.30000000000007</v>
      </c>
      <c r="M80" s="31">
        <v>679.9</v>
      </c>
      <c r="N80" s="31">
        <v>668.4</v>
      </c>
      <c r="O80" s="42">
        <v>22073700</v>
      </c>
      <c r="P80" s="43">
        <v>6.9751103974307503E-3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2840</v>
      </c>
      <c r="F81" s="40">
        <v>2845.35</v>
      </c>
      <c r="G81" s="41">
        <v>2820.8999999999996</v>
      </c>
      <c r="H81" s="41">
        <v>2801.7999999999997</v>
      </c>
      <c r="I81" s="41">
        <v>2777.3499999999995</v>
      </c>
      <c r="J81" s="41">
        <v>2864.45</v>
      </c>
      <c r="K81" s="41">
        <v>2888.8999999999996</v>
      </c>
      <c r="L81" s="41">
        <v>2908</v>
      </c>
      <c r="M81" s="31">
        <v>2869.8</v>
      </c>
      <c r="N81" s="31">
        <v>2826.25</v>
      </c>
      <c r="O81" s="42">
        <v>4302000</v>
      </c>
      <c r="P81" s="43">
        <v>7.1639275179098188E-3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432.65</v>
      </c>
      <c r="F82" s="40">
        <v>433.95</v>
      </c>
      <c r="G82" s="41">
        <v>425.2</v>
      </c>
      <c r="H82" s="41">
        <v>417.75</v>
      </c>
      <c r="I82" s="41">
        <v>409</v>
      </c>
      <c r="J82" s="41">
        <v>441.4</v>
      </c>
      <c r="K82" s="41">
        <v>450.15</v>
      </c>
      <c r="L82" s="41">
        <v>457.59999999999997</v>
      </c>
      <c r="M82" s="31">
        <v>442.7</v>
      </c>
      <c r="N82" s="31">
        <v>426.5</v>
      </c>
      <c r="O82" s="42">
        <v>36857450</v>
      </c>
      <c r="P82" s="43">
        <v>1.4078674948240166E-2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262.85000000000002</v>
      </c>
      <c r="F83" s="40">
        <v>263.61666666666667</v>
      </c>
      <c r="G83" s="41">
        <v>259.73333333333335</v>
      </c>
      <c r="H83" s="41">
        <v>256.61666666666667</v>
      </c>
      <c r="I83" s="41">
        <v>252.73333333333335</v>
      </c>
      <c r="J83" s="41">
        <v>266.73333333333335</v>
      </c>
      <c r="K83" s="41">
        <v>270.61666666666667</v>
      </c>
      <c r="L83" s="41">
        <v>273.73333333333335</v>
      </c>
      <c r="M83" s="31">
        <v>267.5</v>
      </c>
      <c r="N83" s="31">
        <v>260.5</v>
      </c>
      <c r="O83" s="42">
        <v>20109600</v>
      </c>
      <c r="P83" s="43">
        <v>2.3076923076923078E-2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2385.3000000000002</v>
      </c>
      <c r="F84" s="40">
        <v>2384.85</v>
      </c>
      <c r="G84" s="41">
        <v>2375.25</v>
      </c>
      <c r="H84" s="41">
        <v>2365.2000000000003</v>
      </c>
      <c r="I84" s="41">
        <v>2355.6000000000004</v>
      </c>
      <c r="J84" s="41">
        <v>2394.8999999999996</v>
      </c>
      <c r="K84" s="41">
        <v>2404.4999999999991</v>
      </c>
      <c r="L84" s="41">
        <v>2414.5499999999993</v>
      </c>
      <c r="M84" s="31">
        <v>2394.4499999999998</v>
      </c>
      <c r="N84" s="31">
        <v>2374.8000000000002</v>
      </c>
      <c r="O84" s="42">
        <v>6665400</v>
      </c>
      <c r="P84" s="43">
        <v>-2.7616088231432447E-2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267.55</v>
      </c>
      <c r="F85" s="40">
        <v>268.45</v>
      </c>
      <c r="G85" s="41">
        <v>262.89999999999998</v>
      </c>
      <c r="H85" s="41">
        <v>258.25</v>
      </c>
      <c r="I85" s="41">
        <v>252.7</v>
      </c>
      <c r="J85" s="41">
        <v>273.09999999999997</v>
      </c>
      <c r="K85" s="41">
        <v>278.65000000000003</v>
      </c>
      <c r="L85" s="41">
        <v>283.29999999999995</v>
      </c>
      <c r="M85" s="31">
        <v>274</v>
      </c>
      <c r="N85" s="31">
        <v>263.8</v>
      </c>
      <c r="O85" s="42">
        <v>37947100</v>
      </c>
      <c r="P85" s="43">
        <v>-1.0108361636745916E-2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705.2</v>
      </c>
      <c r="F86" s="40">
        <v>703.63333333333333</v>
      </c>
      <c r="G86" s="41">
        <v>698.56666666666661</v>
      </c>
      <c r="H86" s="41">
        <v>691.93333333333328</v>
      </c>
      <c r="I86" s="41">
        <v>686.86666666666656</v>
      </c>
      <c r="J86" s="41">
        <v>710.26666666666665</v>
      </c>
      <c r="K86" s="41">
        <v>715.33333333333348</v>
      </c>
      <c r="L86" s="41">
        <v>721.9666666666667</v>
      </c>
      <c r="M86" s="31">
        <v>708.7</v>
      </c>
      <c r="N86" s="31">
        <v>697</v>
      </c>
      <c r="O86" s="42">
        <v>73298500</v>
      </c>
      <c r="P86" s="43">
        <v>4.20081002166337E-3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1441.5</v>
      </c>
      <c r="F87" s="40">
        <v>1445.0999999999997</v>
      </c>
      <c r="G87" s="41">
        <v>1428.4999999999993</v>
      </c>
      <c r="H87" s="41">
        <v>1415.4999999999995</v>
      </c>
      <c r="I87" s="41">
        <v>1398.8999999999992</v>
      </c>
      <c r="J87" s="41">
        <v>1458.0999999999995</v>
      </c>
      <c r="K87" s="41">
        <v>1474.6999999999998</v>
      </c>
      <c r="L87" s="41">
        <v>1487.6999999999996</v>
      </c>
      <c r="M87" s="31">
        <v>1461.7</v>
      </c>
      <c r="N87" s="31">
        <v>1432.1</v>
      </c>
      <c r="O87" s="42">
        <v>1936725</v>
      </c>
      <c r="P87" s="43">
        <v>1.2441679626749611E-2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652.29999999999995</v>
      </c>
      <c r="F88" s="40">
        <v>650.91666666666663</v>
      </c>
      <c r="G88" s="41">
        <v>646.38333333333321</v>
      </c>
      <c r="H88" s="41">
        <v>640.46666666666658</v>
      </c>
      <c r="I88" s="41">
        <v>635.93333333333317</v>
      </c>
      <c r="J88" s="41">
        <v>656.83333333333326</v>
      </c>
      <c r="K88" s="41">
        <v>661.36666666666679</v>
      </c>
      <c r="L88" s="41">
        <v>667.2833333333333</v>
      </c>
      <c r="M88" s="31">
        <v>655.45</v>
      </c>
      <c r="N88" s="31">
        <v>645</v>
      </c>
      <c r="O88" s="42">
        <v>5914500</v>
      </c>
      <c r="P88" s="43">
        <v>-1.4496375906023495E-2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7</v>
      </c>
      <c r="F89" s="40">
        <v>7.0166666666666666</v>
      </c>
      <c r="G89" s="41">
        <v>6.4333333333333336</v>
      </c>
      <c r="H89" s="41">
        <v>5.8666666666666671</v>
      </c>
      <c r="I89" s="41">
        <v>5.2833333333333341</v>
      </c>
      <c r="J89" s="41">
        <v>7.583333333333333</v>
      </c>
      <c r="K89" s="41">
        <v>8.1666666666666679</v>
      </c>
      <c r="L89" s="41">
        <v>8.7333333333333325</v>
      </c>
      <c r="M89" s="31">
        <v>7.6</v>
      </c>
      <c r="N89" s="31">
        <v>6.45</v>
      </c>
      <c r="O89" s="42">
        <v>516740000</v>
      </c>
      <c r="P89" s="43">
        <v>0.16729917773561037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47.6</v>
      </c>
      <c r="F90" s="40">
        <v>48.083333333333336</v>
      </c>
      <c r="G90" s="41">
        <v>46.81666666666667</v>
      </c>
      <c r="H90" s="41">
        <v>46.033333333333331</v>
      </c>
      <c r="I90" s="41">
        <v>44.766666666666666</v>
      </c>
      <c r="J90" s="41">
        <v>48.866666666666674</v>
      </c>
      <c r="K90" s="41">
        <v>50.13333333333334</v>
      </c>
      <c r="L90" s="41">
        <v>50.916666666666679</v>
      </c>
      <c r="M90" s="31">
        <v>49.35</v>
      </c>
      <c r="N90" s="31">
        <v>47.3</v>
      </c>
      <c r="O90" s="42">
        <v>212486500</v>
      </c>
      <c r="P90" s="43">
        <v>1.6404616922657458E-2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527.6</v>
      </c>
      <c r="F91" s="40">
        <v>530.6</v>
      </c>
      <c r="G91" s="41">
        <v>523.1</v>
      </c>
      <c r="H91" s="41">
        <v>518.6</v>
      </c>
      <c r="I91" s="41">
        <v>511.1</v>
      </c>
      <c r="J91" s="41">
        <v>535.1</v>
      </c>
      <c r="K91" s="41">
        <v>542.6</v>
      </c>
      <c r="L91" s="41">
        <v>547.1</v>
      </c>
      <c r="M91" s="31">
        <v>538.1</v>
      </c>
      <c r="N91" s="31">
        <v>526.1</v>
      </c>
      <c r="O91" s="42">
        <v>9600250</v>
      </c>
      <c r="P91" s="43">
        <v>1.0712217718587146E-2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143.80000000000001</v>
      </c>
      <c r="F92" s="40">
        <v>144.21666666666667</v>
      </c>
      <c r="G92" s="41">
        <v>142.33333333333334</v>
      </c>
      <c r="H92" s="41">
        <v>140.86666666666667</v>
      </c>
      <c r="I92" s="41">
        <v>138.98333333333335</v>
      </c>
      <c r="J92" s="41">
        <v>145.68333333333334</v>
      </c>
      <c r="K92" s="41">
        <v>147.56666666666666</v>
      </c>
      <c r="L92" s="41">
        <v>149.03333333333333</v>
      </c>
      <c r="M92" s="31">
        <v>146.1</v>
      </c>
      <c r="N92" s="31">
        <v>142.75</v>
      </c>
      <c r="O92" s="42">
        <v>8346000</v>
      </c>
      <c r="P92" s="43">
        <v>2.0992366412213741E-2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1665.8</v>
      </c>
      <c r="F93" s="40">
        <v>1659.7333333333333</v>
      </c>
      <c r="G93" s="41">
        <v>1639.1666666666667</v>
      </c>
      <c r="H93" s="41">
        <v>1612.5333333333333</v>
      </c>
      <c r="I93" s="41">
        <v>1591.9666666666667</v>
      </c>
      <c r="J93" s="41">
        <v>1686.3666666666668</v>
      </c>
      <c r="K93" s="41">
        <v>1706.9333333333334</v>
      </c>
      <c r="L93" s="41">
        <v>1733.5666666666668</v>
      </c>
      <c r="M93" s="31">
        <v>1680.3</v>
      </c>
      <c r="N93" s="31">
        <v>1633.1</v>
      </c>
      <c r="O93" s="42">
        <v>2773500</v>
      </c>
      <c r="P93" s="43">
        <v>-9.2873727451330598E-3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1038.05</v>
      </c>
      <c r="F94" s="40">
        <v>1035.6833333333332</v>
      </c>
      <c r="G94" s="41">
        <v>1028.4666666666662</v>
      </c>
      <c r="H94" s="41">
        <v>1018.883333333333</v>
      </c>
      <c r="I94" s="41">
        <v>1011.6666666666661</v>
      </c>
      <c r="J94" s="41">
        <v>1045.2666666666664</v>
      </c>
      <c r="K94" s="41">
        <v>1052.4833333333331</v>
      </c>
      <c r="L94" s="41">
        <v>1062.0666666666666</v>
      </c>
      <c r="M94" s="31">
        <v>1042.9000000000001</v>
      </c>
      <c r="N94" s="31">
        <v>1026.0999999999999</v>
      </c>
      <c r="O94" s="42">
        <v>14146200</v>
      </c>
      <c r="P94" s="43">
        <v>-1.2998430141287284E-2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210.75</v>
      </c>
      <c r="F95" s="40">
        <v>212.26666666666665</v>
      </c>
      <c r="G95" s="41">
        <v>208.23333333333329</v>
      </c>
      <c r="H95" s="41">
        <v>205.71666666666664</v>
      </c>
      <c r="I95" s="41">
        <v>201.68333333333328</v>
      </c>
      <c r="J95" s="41">
        <v>214.7833333333333</v>
      </c>
      <c r="K95" s="41">
        <v>218.81666666666666</v>
      </c>
      <c r="L95" s="41">
        <v>221.33333333333331</v>
      </c>
      <c r="M95" s="31">
        <v>216.3</v>
      </c>
      <c r="N95" s="31">
        <v>209.75</v>
      </c>
      <c r="O95" s="42">
        <v>17432800</v>
      </c>
      <c r="P95" s="43">
        <v>3.6284953395472705E-2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1663.7</v>
      </c>
      <c r="F96" s="40">
        <v>1660.3500000000001</v>
      </c>
      <c r="G96" s="41">
        <v>1653.1000000000004</v>
      </c>
      <c r="H96" s="41">
        <v>1642.5000000000002</v>
      </c>
      <c r="I96" s="41">
        <v>1635.2500000000005</v>
      </c>
      <c r="J96" s="41">
        <v>1670.9500000000003</v>
      </c>
      <c r="K96" s="41">
        <v>1678.1999999999998</v>
      </c>
      <c r="L96" s="41">
        <v>1688.8000000000002</v>
      </c>
      <c r="M96" s="31">
        <v>1667.6</v>
      </c>
      <c r="N96" s="31">
        <v>1649.75</v>
      </c>
      <c r="O96" s="42">
        <v>27427200</v>
      </c>
      <c r="P96" s="43">
        <v>8.5828387352999587E-3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104.5</v>
      </c>
      <c r="F97" s="40">
        <v>105.01666666666667</v>
      </c>
      <c r="G97" s="41">
        <v>103.43333333333334</v>
      </c>
      <c r="H97" s="41">
        <v>102.36666666666667</v>
      </c>
      <c r="I97" s="41">
        <v>100.78333333333335</v>
      </c>
      <c r="J97" s="41">
        <v>106.08333333333333</v>
      </c>
      <c r="K97" s="41">
        <v>107.66666666666667</v>
      </c>
      <c r="L97" s="41">
        <v>108.73333333333332</v>
      </c>
      <c r="M97" s="31">
        <v>106.6</v>
      </c>
      <c r="N97" s="31">
        <v>103.95</v>
      </c>
      <c r="O97" s="42">
        <v>59390500</v>
      </c>
      <c r="P97" s="43">
        <v>6.6101134736146301E-3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2655.5</v>
      </c>
      <c r="F98" s="40">
        <v>2613.2333333333331</v>
      </c>
      <c r="G98" s="41">
        <v>2549.5166666666664</v>
      </c>
      <c r="H98" s="41">
        <v>2443.5333333333333</v>
      </c>
      <c r="I98" s="41">
        <v>2379.8166666666666</v>
      </c>
      <c r="J98" s="41">
        <v>2719.2166666666662</v>
      </c>
      <c r="K98" s="41">
        <v>2782.9333333333325</v>
      </c>
      <c r="L98" s="41">
        <v>2888.9166666666661</v>
      </c>
      <c r="M98" s="31">
        <v>2676.95</v>
      </c>
      <c r="N98" s="31">
        <v>2507.25</v>
      </c>
      <c r="O98" s="42">
        <v>1902550</v>
      </c>
      <c r="P98" s="43">
        <v>5.4015124234785737E-2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214.6</v>
      </c>
      <c r="F99" s="40">
        <v>215.23333333333335</v>
      </c>
      <c r="G99" s="41">
        <v>212.6166666666667</v>
      </c>
      <c r="H99" s="41">
        <v>210.63333333333335</v>
      </c>
      <c r="I99" s="41">
        <v>208.01666666666671</v>
      </c>
      <c r="J99" s="41">
        <v>217.2166666666667</v>
      </c>
      <c r="K99" s="41">
        <v>219.83333333333337</v>
      </c>
      <c r="L99" s="41">
        <v>221.81666666666669</v>
      </c>
      <c r="M99" s="31">
        <v>217.85</v>
      </c>
      <c r="N99" s="31">
        <v>213.25</v>
      </c>
      <c r="O99" s="42">
        <v>167996800</v>
      </c>
      <c r="P99" s="43">
        <v>2.5972537860703168E-3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418.5</v>
      </c>
      <c r="F100" s="40">
        <v>420.93333333333334</v>
      </c>
      <c r="G100" s="41">
        <v>411.9666666666667</v>
      </c>
      <c r="H100" s="41">
        <v>405.43333333333334</v>
      </c>
      <c r="I100" s="41">
        <v>396.4666666666667</v>
      </c>
      <c r="J100" s="41">
        <v>427.4666666666667</v>
      </c>
      <c r="K100" s="41">
        <v>436.43333333333328</v>
      </c>
      <c r="L100" s="41">
        <v>442.9666666666667</v>
      </c>
      <c r="M100" s="31">
        <v>429.9</v>
      </c>
      <c r="N100" s="31">
        <v>414.4</v>
      </c>
      <c r="O100" s="42">
        <v>37830000</v>
      </c>
      <c r="P100" s="43">
        <v>-9.7506707676199202E-3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749.15</v>
      </c>
      <c r="F101" s="40">
        <v>751.91666666666663</v>
      </c>
      <c r="G101" s="41">
        <v>740.7833333333333</v>
      </c>
      <c r="H101" s="41">
        <v>732.41666666666663</v>
      </c>
      <c r="I101" s="41">
        <v>721.2833333333333</v>
      </c>
      <c r="J101" s="41">
        <v>760.2833333333333</v>
      </c>
      <c r="K101" s="41">
        <v>771.41666666666674</v>
      </c>
      <c r="L101" s="41">
        <v>779.7833333333333</v>
      </c>
      <c r="M101" s="31">
        <v>763.05</v>
      </c>
      <c r="N101" s="31">
        <v>743.55</v>
      </c>
      <c r="O101" s="42">
        <v>43924950</v>
      </c>
      <c r="P101" s="43">
        <v>-1.2114403692008745E-2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3710.65</v>
      </c>
      <c r="F102" s="40">
        <v>3725.0666666666671</v>
      </c>
      <c r="G102" s="41">
        <v>3676.1333333333341</v>
      </c>
      <c r="H102" s="41">
        <v>3641.6166666666672</v>
      </c>
      <c r="I102" s="41">
        <v>3592.6833333333343</v>
      </c>
      <c r="J102" s="41">
        <v>3759.5833333333339</v>
      </c>
      <c r="K102" s="41">
        <v>3808.5166666666673</v>
      </c>
      <c r="L102" s="41">
        <v>3843.0333333333338</v>
      </c>
      <c r="M102" s="31">
        <v>3774</v>
      </c>
      <c r="N102" s="31">
        <v>3690.55</v>
      </c>
      <c r="O102" s="42">
        <v>1611250</v>
      </c>
      <c r="P102" s="43">
        <v>8.7650649553920809E-3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1780.9</v>
      </c>
      <c r="F103" s="40">
        <v>1780.8</v>
      </c>
      <c r="G103" s="41">
        <v>1769.85</v>
      </c>
      <c r="H103" s="41">
        <v>1758.8</v>
      </c>
      <c r="I103" s="41">
        <v>1747.85</v>
      </c>
      <c r="J103" s="41">
        <v>1791.85</v>
      </c>
      <c r="K103" s="41">
        <v>1802.8000000000002</v>
      </c>
      <c r="L103" s="41">
        <v>1813.85</v>
      </c>
      <c r="M103" s="31">
        <v>1791.75</v>
      </c>
      <c r="N103" s="31">
        <v>1769.75</v>
      </c>
      <c r="O103" s="42">
        <v>14480400</v>
      </c>
      <c r="P103" s="43">
        <v>6.0304579813250337E-3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88.85</v>
      </c>
      <c r="F104" s="40">
        <v>89.05</v>
      </c>
      <c r="G104" s="41">
        <v>87.649999999999991</v>
      </c>
      <c r="H104" s="41">
        <v>86.449999999999989</v>
      </c>
      <c r="I104" s="41">
        <v>85.049999999999983</v>
      </c>
      <c r="J104" s="41">
        <v>90.25</v>
      </c>
      <c r="K104" s="41">
        <v>91.65</v>
      </c>
      <c r="L104" s="41">
        <v>92.850000000000009</v>
      </c>
      <c r="M104" s="31">
        <v>90.45</v>
      </c>
      <c r="N104" s="31">
        <v>87.85</v>
      </c>
      <c r="O104" s="42">
        <v>67394048</v>
      </c>
      <c r="P104" s="43">
        <v>2.389169100079639E-3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3894.85</v>
      </c>
      <c r="F105" s="40">
        <v>3897.5166666666664</v>
      </c>
      <c r="G105" s="41">
        <v>3837.833333333333</v>
      </c>
      <c r="H105" s="41">
        <v>3780.8166666666666</v>
      </c>
      <c r="I105" s="41">
        <v>3721.1333333333332</v>
      </c>
      <c r="J105" s="41">
        <v>3954.5333333333328</v>
      </c>
      <c r="K105" s="41">
        <v>4014.2166666666662</v>
      </c>
      <c r="L105" s="41">
        <v>4071.2333333333327</v>
      </c>
      <c r="M105" s="31">
        <v>3957.2</v>
      </c>
      <c r="N105" s="31">
        <v>3840.5</v>
      </c>
      <c r="O105" s="42">
        <v>563000</v>
      </c>
      <c r="P105" s="43">
        <v>-1.5734265734265736E-2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407.8</v>
      </c>
      <c r="F106" s="40">
        <v>408.25</v>
      </c>
      <c r="G106" s="41">
        <v>403.9</v>
      </c>
      <c r="H106" s="41">
        <v>400</v>
      </c>
      <c r="I106" s="41">
        <v>395.65</v>
      </c>
      <c r="J106" s="41">
        <v>412.15</v>
      </c>
      <c r="K106" s="41">
        <v>416.5</v>
      </c>
      <c r="L106" s="41">
        <v>420.4</v>
      </c>
      <c r="M106" s="31">
        <v>412.6</v>
      </c>
      <c r="N106" s="31">
        <v>404.35</v>
      </c>
      <c r="O106" s="42">
        <v>23970000</v>
      </c>
      <c r="P106" s="43">
        <v>-1.0812149224166392E-2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1600.9</v>
      </c>
      <c r="F107" s="40">
        <v>1606.0166666666667</v>
      </c>
      <c r="G107" s="41">
        <v>1585.0333333333333</v>
      </c>
      <c r="H107" s="41">
        <v>1569.1666666666667</v>
      </c>
      <c r="I107" s="41">
        <v>1548.1833333333334</v>
      </c>
      <c r="J107" s="41">
        <v>1621.8833333333332</v>
      </c>
      <c r="K107" s="41">
        <v>1642.8666666666663</v>
      </c>
      <c r="L107" s="41">
        <v>1658.7333333333331</v>
      </c>
      <c r="M107" s="31">
        <v>1627</v>
      </c>
      <c r="N107" s="31">
        <v>1590.15</v>
      </c>
      <c r="O107" s="42">
        <v>12843775</v>
      </c>
      <c r="P107" s="43">
        <v>5.2655265526552657E-3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4760.8500000000004</v>
      </c>
      <c r="F108" s="40">
        <v>4779.7666666666664</v>
      </c>
      <c r="G108" s="41">
        <v>4713.083333333333</v>
      </c>
      <c r="H108" s="41">
        <v>4665.3166666666666</v>
      </c>
      <c r="I108" s="41">
        <v>4598.6333333333332</v>
      </c>
      <c r="J108" s="41">
        <v>4827.5333333333328</v>
      </c>
      <c r="K108" s="41">
        <v>4894.2166666666672</v>
      </c>
      <c r="L108" s="41">
        <v>4941.9833333333327</v>
      </c>
      <c r="M108" s="31">
        <v>4846.45</v>
      </c>
      <c r="N108" s="31">
        <v>4732</v>
      </c>
      <c r="O108" s="42">
        <v>684600</v>
      </c>
      <c r="P108" s="43">
        <v>-1.9759450171821305E-2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3706.35</v>
      </c>
      <c r="F109" s="40">
        <v>3722.1</v>
      </c>
      <c r="G109" s="41">
        <v>3654.25</v>
      </c>
      <c r="H109" s="41">
        <v>3602.15</v>
      </c>
      <c r="I109" s="41">
        <v>3534.3</v>
      </c>
      <c r="J109" s="41">
        <v>3774.2</v>
      </c>
      <c r="K109" s="41">
        <v>3842.0499999999993</v>
      </c>
      <c r="L109" s="41">
        <v>3894.1499999999996</v>
      </c>
      <c r="M109" s="31">
        <v>3789.95</v>
      </c>
      <c r="N109" s="31">
        <v>3670</v>
      </c>
      <c r="O109" s="42">
        <v>457000</v>
      </c>
      <c r="P109" s="43">
        <v>2.6966292134831461E-2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1134.3499999999999</v>
      </c>
      <c r="F110" s="40">
        <v>1136.7333333333333</v>
      </c>
      <c r="G110" s="41">
        <v>1116.4666666666667</v>
      </c>
      <c r="H110" s="41">
        <v>1098.5833333333333</v>
      </c>
      <c r="I110" s="41">
        <v>1078.3166666666666</v>
      </c>
      <c r="J110" s="41">
        <v>1154.6166666666668</v>
      </c>
      <c r="K110" s="41">
        <v>1174.8833333333337</v>
      </c>
      <c r="L110" s="41">
        <v>1192.7666666666669</v>
      </c>
      <c r="M110" s="31">
        <v>1157</v>
      </c>
      <c r="N110" s="31">
        <v>1118.8499999999999</v>
      </c>
      <c r="O110" s="42">
        <v>6368200</v>
      </c>
      <c r="P110" s="43">
        <v>7.3813960154794328E-2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777.55</v>
      </c>
      <c r="F111" s="40">
        <v>775.09999999999991</v>
      </c>
      <c r="G111" s="41">
        <v>765.29999999999984</v>
      </c>
      <c r="H111" s="41">
        <v>753.05</v>
      </c>
      <c r="I111" s="41">
        <v>743.24999999999989</v>
      </c>
      <c r="J111" s="41">
        <v>787.3499999999998</v>
      </c>
      <c r="K111" s="41">
        <v>797.15</v>
      </c>
      <c r="L111" s="41">
        <v>809.39999999999975</v>
      </c>
      <c r="M111" s="31">
        <v>784.9</v>
      </c>
      <c r="N111" s="31">
        <v>762.85</v>
      </c>
      <c r="O111" s="42">
        <v>10770200</v>
      </c>
      <c r="P111" s="43">
        <v>1.2503290339563043E-2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154.25</v>
      </c>
      <c r="F112" s="40">
        <v>154.6</v>
      </c>
      <c r="G112" s="41">
        <v>151.85</v>
      </c>
      <c r="H112" s="41">
        <v>149.44999999999999</v>
      </c>
      <c r="I112" s="41">
        <v>146.69999999999999</v>
      </c>
      <c r="J112" s="41">
        <v>157</v>
      </c>
      <c r="K112" s="41">
        <v>159.75</v>
      </c>
      <c r="L112" s="41">
        <v>162.15</v>
      </c>
      <c r="M112" s="31">
        <v>157.35</v>
      </c>
      <c r="N112" s="31">
        <v>152.19999999999999</v>
      </c>
      <c r="O112" s="42">
        <v>41168000</v>
      </c>
      <c r="P112" s="43">
        <v>-9.7180794765707682E-3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201.3</v>
      </c>
      <c r="F113" s="40">
        <v>201.41666666666666</v>
      </c>
      <c r="G113" s="41">
        <v>197.93333333333331</v>
      </c>
      <c r="H113" s="41">
        <v>194.56666666666666</v>
      </c>
      <c r="I113" s="41">
        <v>191.08333333333331</v>
      </c>
      <c r="J113" s="41">
        <v>204.7833333333333</v>
      </c>
      <c r="K113" s="41">
        <v>208.26666666666665</v>
      </c>
      <c r="L113" s="41">
        <v>211.6333333333333</v>
      </c>
      <c r="M113" s="31">
        <v>204.9</v>
      </c>
      <c r="N113" s="31">
        <v>198.05</v>
      </c>
      <c r="O113" s="42">
        <v>20316000</v>
      </c>
      <c r="P113" s="43">
        <v>0.10980006555227795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528.35</v>
      </c>
      <c r="F114" s="40">
        <v>530.1</v>
      </c>
      <c r="G114" s="41">
        <v>522.05000000000007</v>
      </c>
      <c r="H114" s="41">
        <v>515.75</v>
      </c>
      <c r="I114" s="41">
        <v>507.70000000000005</v>
      </c>
      <c r="J114" s="41">
        <v>536.40000000000009</v>
      </c>
      <c r="K114" s="41">
        <v>544.45000000000005</v>
      </c>
      <c r="L114" s="41">
        <v>550.75000000000011</v>
      </c>
      <c r="M114" s="31">
        <v>538.15</v>
      </c>
      <c r="N114" s="31">
        <v>523.79999999999995</v>
      </c>
      <c r="O114" s="42">
        <v>7862000</v>
      </c>
      <c r="P114" s="43">
        <v>4.0773100344188511E-2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7106</v>
      </c>
      <c r="F115" s="40">
        <v>7115.6333333333341</v>
      </c>
      <c r="G115" s="41">
        <v>7052.3666666666686</v>
      </c>
      <c r="H115" s="41">
        <v>6998.7333333333345</v>
      </c>
      <c r="I115" s="41">
        <v>6935.466666666669</v>
      </c>
      <c r="J115" s="41">
        <v>7169.2666666666682</v>
      </c>
      <c r="K115" s="41">
        <v>7232.5333333333328</v>
      </c>
      <c r="L115" s="41">
        <v>7286.1666666666679</v>
      </c>
      <c r="M115" s="31">
        <v>7178.9</v>
      </c>
      <c r="N115" s="31">
        <v>7062</v>
      </c>
      <c r="O115" s="42">
        <v>2593500</v>
      </c>
      <c r="P115" s="43">
        <v>1.9698041991035621E-2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644.5</v>
      </c>
      <c r="F116" s="40">
        <v>647.48333333333335</v>
      </c>
      <c r="G116" s="41">
        <v>638.7166666666667</v>
      </c>
      <c r="H116" s="41">
        <v>632.93333333333339</v>
      </c>
      <c r="I116" s="41">
        <v>624.16666666666674</v>
      </c>
      <c r="J116" s="41">
        <v>653.26666666666665</v>
      </c>
      <c r="K116" s="41">
        <v>662.0333333333333</v>
      </c>
      <c r="L116" s="41">
        <v>667.81666666666661</v>
      </c>
      <c r="M116" s="31">
        <v>656.25</v>
      </c>
      <c r="N116" s="31">
        <v>641.70000000000005</v>
      </c>
      <c r="O116" s="42">
        <v>13143750</v>
      </c>
      <c r="P116" s="43">
        <v>-5.9557572319909246E-3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2796.65</v>
      </c>
      <c r="F117" s="40">
        <v>2832.2166666666667</v>
      </c>
      <c r="G117" s="41">
        <v>2724.4333333333334</v>
      </c>
      <c r="H117" s="41">
        <v>2652.2166666666667</v>
      </c>
      <c r="I117" s="41">
        <v>2544.4333333333334</v>
      </c>
      <c r="J117" s="41">
        <v>2904.4333333333334</v>
      </c>
      <c r="K117" s="41">
        <v>3012.2166666666672</v>
      </c>
      <c r="L117" s="41">
        <v>3084.4333333333334</v>
      </c>
      <c r="M117" s="31">
        <v>2940</v>
      </c>
      <c r="N117" s="31">
        <v>2760</v>
      </c>
      <c r="O117" s="42">
        <v>437000</v>
      </c>
      <c r="P117" s="43">
        <v>-2.5858225590726706E-2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1070.6500000000001</v>
      </c>
      <c r="F118" s="40">
        <v>1076.6333333333334</v>
      </c>
      <c r="G118" s="41">
        <v>1049.8666666666668</v>
      </c>
      <c r="H118" s="41">
        <v>1029.0833333333333</v>
      </c>
      <c r="I118" s="41">
        <v>1002.3166666666666</v>
      </c>
      <c r="J118" s="41">
        <v>1097.416666666667</v>
      </c>
      <c r="K118" s="41">
        <v>1124.1833333333338</v>
      </c>
      <c r="L118" s="41">
        <v>1144.9666666666672</v>
      </c>
      <c r="M118" s="31">
        <v>1103.4000000000001</v>
      </c>
      <c r="N118" s="31">
        <v>1055.8499999999999</v>
      </c>
      <c r="O118" s="42">
        <v>2992600</v>
      </c>
      <c r="P118" s="43">
        <v>-5.6155507559395249E-3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1146</v>
      </c>
      <c r="F119" s="40">
        <v>1152.0333333333333</v>
      </c>
      <c r="G119" s="41">
        <v>1136.4666666666667</v>
      </c>
      <c r="H119" s="41">
        <v>1126.9333333333334</v>
      </c>
      <c r="I119" s="41">
        <v>1111.3666666666668</v>
      </c>
      <c r="J119" s="41">
        <v>1161.5666666666666</v>
      </c>
      <c r="K119" s="41">
        <v>1177.1333333333332</v>
      </c>
      <c r="L119" s="41">
        <v>1186.6666666666665</v>
      </c>
      <c r="M119" s="31">
        <v>1167.5999999999999</v>
      </c>
      <c r="N119" s="31">
        <v>1142.5</v>
      </c>
      <c r="O119" s="42">
        <v>2043000</v>
      </c>
      <c r="P119" s="43">
        <v>2.2829678582156804E-2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2821.85</v>
      </c>
      <c r="F120" s="40">
        <v>2834.25</v>
      </c>
      <c r="G120" s="41">
        <v>2793.5</v>
      </c>
      <c r="H120" s="41">
        <v>2765.15</v>
      </c>
      <c r="I120" s="41">
        <v>2724.4</v>
      </c>
      <c r="J120" s="41">
        <v>2862.6</v>
      </c>
      <c r="K120" s="41">
        <v>2903.35</v>
      </c>
      <c r="L120" s="41">
        <v>2931.7</v>
      </c>
      <c r="M120" s="31">
        <v>2875</v>
      </c>
      <c r="N120" s="31">
        <v>2805.9</v>
      </c>
      <c r="O120" s="42">
        <v>2122800</v>
      </c>
      <c r="P120" s="43">
        <v>7.9772079772079778E-3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230</v>
      </c>
      <c r="F121" s="40">
        <v>231.86666666666667</v>
      </c>
      <c r="G121" s="41">
        <v>224.73333333333335</v>
      </c>
      <c r="H121" s="41">
        <v>219.46666666666667</v>
      </c>
      <c r="I121" s="41">
        <v>212.33333333333334</v>
      </c>
      <c r="J121" s="41">
        <v>237.13333333333335</v>
      </c>
      <c r="K121" s="41">
        <v>244.26666666666668</v>
      </c>
      <c r="L121" s="41">
        <v>249.53333333333336</v>
      </c>
      <c r="M121" s="31">
        <v>239</v>
      </c>
      <c r="N121" s="31">
        <v>226.6</v>
      </c>
      <c r="O121" s="42">
        <v>33208000</v>
      </c>
      <c r="P121" s="43">
        <v>4.4358833241607047E-2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2694.7</v>
      </c>
      <c r="F122" s="40">
        <v>2695.5666666666666</v>
      </c>
      <c r="G122" s="41">
        <v>2659.1333333333332</v>
      </c>
      <c r="H122" s="41">
        <v>2623.5666666666666</v>
      </c>
      <c r="I122" s="41">
        <v>2587.1333333333332</v>
      </c>
      <c r="J122" s="41">
        <v>2731.1333333333332</v>
      </c>
      <c r="K122" s="41">
        <v>2767.5666666666666</v>
      </c>
      <c r="L122" s="41">
        <v>2803.1333333333332</v>
      </c>
      <c r="M122" s="31">
        <v>2732</v>
      </c>
      <c r="N122" s="31">
        <v>2660</v>
      </c>
      <c r="O122" s="42">
        <v>779025</v>
      </c>
      <c r="P122" s="43">
        <v>-6.6952121448034252E-2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80177.7</v>
      </c>
      <c r="F123" s="40">
        <v>80775.75</v>
      </c>
      <c r="G123" s="41">
        <v>78663.5</v>
      </c>
      <c r="H123" s="41">
        <v>77149.3</v>
      </c>
      <c r="I123" s="41">
        <v>75037.05</v>
      </c>
      <c r="J123" s="41">
        <v>82289.95</v>
      </c>
      <c r="K123" s="41">
        <v>84402.2</v>
      </c>
      <c r="L123" s="41">
        <v>85916.4</v>
      </c>
      <c r="M123" s="31">
        <v>82888</v>
      </c>
      <c r="N123" s="31">
        <v>79261.55</v>
      </c>
      <c r="O123" s="42">
        <v>49680</v>
      </c>
      <c r="P123" s="43">
        <v>0.13528336380255943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1499.7</v>
      </c>
      <c r="F124" s="40">
        <v>1506.7666666666667</v>
      </c>
      <c r="G124" s="41">
        <v>1477.9333333333334</v>
      </c>
      <c r="H124" s="41">
        <v>1456.1666666666667</v>
      </c>
      <c r="I124" s="41">
        <v>1427.3333333333335</v>
      </c>
      <c r="J124" s="41">
        <v>1528.5333333333333</v>
      </c>
      <c r="K124" s="41">
        <v>1557.3666666666668</v>
      </c>
      <c r="L124" s="41">
        <v>1579.1333333333332</v>
      </c>
      <c r="M124" s="31">
        <v>1535.6</v>
      </c>
      <c r="N124" s="31">
        <v>1485</v>
      </c>
      <c r="O124" s="42">
        <v>3467250</v>
      </c>
      <c r="P124" s="43">
        <v>3.8643001572680295E-2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392.7</v>
      </c>
      <c r="F125" s="40">
        <v>394.56666666666666</v>
      </c>
      <c r="G125" s="41">
        <v>388.13333333333333</v>
      </c>
      <c r="H125" s="41">
        <v>383.56666666666666</v>
      </c>
      <c r="I125" s="41">
        <v>377.13333333333333</v>
      </c>
      <c r="J125" s="41">
        <v>399.13333333333333</v>
      </c>
      <c r="K125" s="41">
        <v>405.56666666666661</v>
      </c>
      <c r="L125" s="41">
        <v>410.13333333333333</v>
      </c>
      <c r="M125" s="31">
        <v>401</v>
      </c>
      <c r="N125" s="31">
        <v>390</v>
      </c>
      <c r="O125" s="42">
        <v>3326400</v>
      </c>
      <c r="P125" s="43">
        <v>1.513671875E-2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83.05</v>
      </c>
      <c r="F126" s="40">
        <v>85.666666666666671</v>
      </c>
      <c r="G126" s="41">
        <v>79.333333333333343</v>
      </c>
      <c r="H126" s="41">
        <v>75.616666666666674</v>
      </c>
      <c r="I126" s="41">
        <v>69.283333333333346</v>
      </c>
      <c r="J126" s="41">
        <v>89.38333333333334</v>
      </c>
      <c r="K126" s="41">
        <v>95.716666666666683</v>
      </c>
      <c r="L126" s="41">
        <v>99.433333333333337</v>
      </c>
      <c r="M126" s="31">
        <v>92</v>
      </c>
      <c r="N126" s="31">
        <v>81.95</v>
      </c>
      <c r="O126" s="42">
        <v>91936000</v>
      </c>
      <c r="P126" s="43">
        <v>-0.12165015429592334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5326</v>
      </c>
      <c r="F127" s="40">
        <v>5348.1166666666668</v>
      </c>
      <c r="G127" s="41">
        <v>5286.0333333333338</v>
      </c>
      <c r="H127" s="41">
        <v>5246.0666666666666</v>
      </c>
      <c r="I127" s="41">
        <v>5183.9833333333336</v>
      </c>
      <c r="J127" s="41">
        <v>5388.0833333333339</v>
      </c>
      <c r="K127" s="41">
        <v>5450.1666666666661</v>
      </c>
      <c r="L127" s="41">
        <v>5490.1333333333341</v>
      </c>
      <c r="M127" s="31">
        <v>5410.2</v>
      </c>
      <c r="N127" s="31">
        <v>5308.15</v>
      </c>
      <c r="O127" s="42">
        <v>936375</v>
      </c>
      <c r="P127" s="43">
        <v>2.5428265524625269E-3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3719.2</v>
      </c>
      <c r="F128" s="40">
        <v>3702.7000000000003</v>
      </c>
      <c r="G128" s="41">
        <v>3645.5000000000005</v>
      </c>
      <c r="H128" s="41">
        <v>3571.8</v>
      </c>
      <c r="I128" s="41">
        <v>3514.6000000000004</v>
      </c>
      <c r="J128" s="41">
        <v>3776.4000000000005</v>
      </c>
      <c r="K128" s="41">
        <v>3833.6000000000004</v>
      </c>
      <c r="L128" s="41">
        <v>3907.3000000000006</v>
      </c>
      <c r="M128" s="31">
        <v>3759.9</v>
      </c>
      <c r="N128" s="31">
        <v>3629</v>
      </c>
      <c r="O128" s="42">
        <v>517950</v>
      </c>
      <c r="P128" s="43">
        <v>-3.073684210526316E-2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18191.099999999999</v>
      </c>
      <c r="F129" s="40">
        <v>18148.2</v>
      </c>
      <c r="G129" s="41">
        <v>18016.45</v>
      </c>
      <c r="H129" s="41">
        <v>17841.8</v>
      </c>
      <c r="I129" s="41">
        <v>17710.05</v>
      </c>
      <c r="J129" s="41">
        <v>18322.850000000002</v>
      </c>
      <c r="K129" s="41">
        <v>18454.600000000002</v>
      </c>
      <c r="L129" s="41">
        <v>18629.250000000004</v>
      </c>
      <c r="M129" s="31">
        <v>18279.95</v>
      </c>
      <c r="N129" s="31">
        <v>17973.55</v>
      </c>
      <c r="O129" s="42">
        <v>343650</v>
      </c>
      <c r="P129" s="43">
        <v>2.5974025974025976E-2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175.05</v>
      </c>
      <c r="F130" s="40">
        <v>176.36666666666667</v>
      </c>
      <c r="G130" s="41">
        <v>172.93333333333334</v>
      </c>
      <c r="H130" s="41">
        <v>170.81666666666666</v>
      </c>
      <c r="I130" s="41">
        <v>167.38333333333333</v>
      </c>
      <c r="J130" s="41">
        <v>178.48333333333335</v>
      </c>
      <c r="K130" s="41">
        <v>181.91666666666669</v>
      </c>
      <c r="L130" s="41">
        <v>184.03333333333336</v>
      </c>
      <c r="M130" s="31">
        <v>179.8</v>
      </c>
      <c r="N130" s="31">
        <v>174.25</v>
      </c>
      <c r="O130" s="42">
        <v>114623600</v>
      </c>
      <c r="P130" s="43">
        <v>2.8805099524926332E-2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116.95</v>
      </c>
      <c r="F131" s="40">
        <v>117.98333333333333</v>
      </c>
      <c r="G131" s="41">
        <v>115.76666666666667</v>
      </c>
      <c r="H131" s="41">
        <v>114.58333333333333</v>
      </c>
      <c r="I131" s="41">
        <v>112.36666666666666</v>
      </c>
      <c r="J131" s="41">
        <v>119.16666666666667</v>
      </c>
      <c r="K131" s="41">
        <v>121.38333333333334</v>
      </c>
      <c r="L131" s="41">
        <v>122.56666666666668</v>
      </c>
      <c r="M131" s="31">
        <v>120.2</v>
      </c>
      <c r="N131" s="31">
        <v>116.8</v>
      </c>
      <c r="O131" s="42">
        <v>68508300</v>
      </c>
      <c r="P131" s="43">
        <v>2.3350846468184472E-3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115.05</v>
      </c>
      <c r="F132" s="40">
        <v>115.48333333333333</v>
      </c>
      <c r="G132" s="41">
        <v>113.81666666666666</v>
      </c>
      <c r="H132" s="41">
        <v>112.58333333333333</v>
      </c>
      <c r="I132" s="41">
        <v>110.91666666666666</v>
      </c>
      <c r="J132" s="41">
        <v>116.71666666666667</v>
      </c>
      <c r="K132" s="41">
        <v>118.38333333333333</v>
      </c>
      <c r="L132" s="41">
        <v>119.61666666666667</v>
      </c>
      <c r="M132" s="31">
        <v>117.15</v>
      </c>
      <c r="N132" s="31">
        <v>114.25</v>
      </c>
      <c r="O132" s="42">
        <v>47870900</v>
      </c>
      <c r="P132" s="43">
        <v>3.2180209171359613E-4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32509.35</v>
      </c>
      <c r="F133" s="40">
        <v>32634.433333333331</v>
      </c>
      <c r="G133" s="41">
        <v>32223.916666666664</v>
      </c>
      <c r="H133" s="41">
        <v>31938.483333333334</v>
      </c>
      <c r="I133" s="41">
        <v>31527.966666666667</v>
      </c>
      <c r="J133" s="41">
        <v>32919.866666666661</v>
      </c>
      <c r="K133" s="41">
        <v>33330.383333333331</v>
      </c>
      <c r="L133" s="41">
        <v>33615.816666666658</v>
      </c>
      <c r="M133" s="31">
        <v>33044.949999999997</v>
      </c>
      <c r="N133" s="31">
        <v>32349</v>
      </c>
      <c r="O133" s="42">
        <v>66630</v>
      </c>
      <c r="P133" s="43">
        <v>-2.2461814914645105E-3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2814.65</v>
      </c>
      <c r="F134" s="40">
        <v>2773.8833333333332</v>
      </c>
      <c r="G134" s="41">
        <v>2680.9166666666665</v>
      </c>
      <c r="H134" s="41">
        <v>2547.1833333333334</v>
      </c>
      <c r="I134" s="41">
        <v>2454.2166666666667</v>
      </c>
      <c r="J134" s="41">
        <v>2907.6166666666663</v>
      </c>
      <c r="K134" s="41">
        <v>3000.5833333333335</v>
      </c>
      <c r="L134" s="41">
        <v>3134.3166666666662</v>
      </c>
      <c r="M134" s="31">
        <v>2866.85</v>
      </c>
      <c r="N134" s="31">
        <v>2640.15</v>
      </c>
      <c r="O134" s="42">
        <v>2808575</v>
      </c>
      <c r="P134" s="43">
        <v>7.4972871658281542E-3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214.15</v>
      </c>
      <c r="F135" s="40">
        <v>214.79999999999998</v>
      </c>
      <c r="G135" s="41">
        <v>211.94999999999996</v>
      </c>
      <c r="H135" s="41">
        <v>209.74999999999997</v>
      </c>
      <c r="I135" s="41">
        <v>206.89999999999995</v>
      </c>
      <c r="J135" s="41">
        <v>216.99999999999997</v>
      </c>
      <c r="K135" s="41">
        <v>219.85</v>
      </c>
      <c r="L135" s="41">
        <v>222.04999999999998</v>
      </c>
      <c r="M135" s="31">
        <v>217.65</v>
      </c>
      <c r="N135" s="31">
        <v>212.6</v>
      </c>
      <c r="O135" s="42">
        <v>29358000</v>
      </c>
      <c r="P135" s="43">
        <v>6.5896961115346916E-2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131.9</v>
      </c>
      <c r="F136" s="40">
        <v>132.56666666666666</v>
      </c>
      <c r="G136" s="41">
        <v>130.38333333333333</v>
      </c>
      <c r="H136" s="41">
        <v>128.86666666666667</v>
      </c>
      <c r="I136" s="41">
        <v>126.68333333333334</v>
      </c>
      <c r="J136" s="41">
        <v>134.08333333333331</v>
      </c>
      <c r="K136" s="41">
        <v>136.26666666666665</v>
      </c>
      <c r="L136" s="41">
        <v>137.7833333333333</v>
      </c>
      <c r="M136" s="31">
        <v>134.75</v>
      </c>
      <c r="N136" s="31">
        <v>131.05000000000001</v>
      </c>
      <c r="O136" s="42">
        <v>31372000</v>
      </c>
      <c r="P136" s="43">
        <v>1.8518518518518517E-2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5814.3</v>
      </c>
      <c r="F137" s="40">
        <v>5811.5999999999995</v>
      </c>
      <c r="G137" s="41">
        <v>5755.2499999999991</v>
      </c>
      <c r="H137" s="41">
        <v>5696.2</v>
      </c>
      <c r="I137" s="41">
        <v>5639.8499999999995</v>
      </c>
      <c r="J137" s="41">
        <v>5870.6499999999987</v>
      </c>
      <c r="K137" s="41">
        <v>5926.9999999999991</v>
      </c>
      <c r="L137" s="41">
        <v>5986.0499999999984</v>
      </c>
      <c r="M137" s="31">
        <v>5867.95</v>
      </c>
      <c r="N137" s="31">
        <v>5752.55</v>
      </c>
      <c r="O137" s="42">
        <v>366375</v>
      </c>
      <c r="P137" s="43">
        <v>-1.1800404585300068E-2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2240.4</v>
      </c>
      <c r="F138" s="40">
        <v>2241.85</v>
      </c>
      <c r="G138" s="41">
        <v>2223.7999999999997</v>
      </c>
      <c r="H138" s="41">
        <v>2207.1999999999998</v>
      </c>
      <c r="I138" s="41">
        <v>2189.1499999999996</v>
      </c>
      <c r="J138" s="41">
        <v>2258.4499999999998</v>
      </c>
      <c r="K138" s="41">
        <v>2276.5</v>
      </c>
      <c r="L138" s="41">
        <v>2293.1</v>
      </c>
      <c r="M138" s="31">
        <v>2259.9</v>
      </c>
      <c r="N138" s="31">
        <v>2225.25</v>
      </c>
      <c r="O138" s="42">
        <v>2482500</v>
      </c>
      <c r="P138" s="43">
        <v>1.7418032786885244E-2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3144.95</v>
      </c>
      <c r="F139" s="40">
        <v>3153.6833333333329</v>
      </c>
      <c r="G139" s="41">
        <v>3122.3666666666659</v>
      </c>
      <c r="H139" s="41">
        <v>3099.7833333333328</v>
      </c>
      <c r="I139" s="41">
        <v>3068.4666666666658</v>
      </c>
      <c r="J139" s="41">
        <v>3176.266666666666</v>
      </c>
      <c r="K139" s="41">
        <v>3207.5833333333326</v>
      </c>
      <c r="L139" s="41">
        <v>3230.1666666666661</v>
      </c>
      <c r="M139" s="31">
        <v>3185</v>
      </c>
      <c r="N139" s="31">
        <v>3131.1</v>
      </c>
      <c r="O139" s="42">
        <v>959750</v>
      </c>
      <c r="P139" s="43">
        <v>8.9356110381077526E-3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38.799999999999997</v>
      </c>
      <c r="F140" s="40">
        <v>39.266666666666673</v>
      </c>
      <c r="G140" s="41">
        <v>38.183333333333344</v>
      </c>
      <c r="H140" s="41">
        <v>37.56666666666667</v>
      </c>
      <c r="I140" s="41">
        <v>36.483333333333341</v>
      </c>
      <c r="J140" s="41">
        <v>39.883333333333347</v>
      </c>
      <c r="K140" s="41">
        <v>40.966666666666676</v>
      </c>
      <c r="L140" s="41">
        <v>41.58333333333335</v>
      </c>
      <c r="M140" s="31">
        <v>40.35</v>
      </c>
      <c r="N140" s="31">
        <v>38.65</v>
      </c>
      <c r="O140" s="42">
        <v>336416000</v>
      </c>
      <c r="P140" s="43">
        <v>1.5846941733500822E-2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175.1</v>
      </c>
      <c r="F141" s="40">
        <v>175.06666666666663</v>
      </c>
      <c r="G141" s="41">
        <v>173.68333333333328</v>
      </c>
      <c r="H141" s="41">
        <v>172.26666666666665</v>
      </c>
      <c r="I141" s="41">
        <v>170.8833333333333</v>
      </c>
      <c r="J141" s="41">
        <v>176.48333333333326</v>
      </c>
      <c r="K141" s="41">
        <v>177.86666666666665</v>
      </c>
      <c r="L141" s="41">
        <v>179.28333333333325</v>
      </c>
      <c r="M141" s="31">
        <v>176.45</v>
      </c>
      <c r="N141" s="31">
        <v>173.65</v>
      </c>
      <c r="O141" s="42">
        <v>26334354</v>
      </c>
      <c r="P141" s="43">
        <v>6.4683053040103494E-2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1406.45</v>
      </c>
      <c r="F142" s="40">
        <v>1391.5333333333335</v>
      </c>
      <c r="G142" s="41">
        <v>1364.0666666666671</v>
      </c>
      <c r="H142" s="41">
        <v>1321.6833333333336</v>
      </c>
      <c r="I142" s="41">
        <v>1294.2166666666672</v>
      </c>
      <c r="J142" s="41">
        <v>1433.916666666667</v>
      </c>
      <c r="K142" s="41">
        <v>1461.3833333333337</v>
      </c>
      <c r="L142" s="41">
        <v>1503.7666666666669</v>
      </c>
      <c r="M142" s="31">
        <v>1419</v>
      </c>
      <c r="N142" s="31">
        <v>1349.15</v>
      </c>
      <c r="O142" s="42">
        <v>1644687</v>
      </c>
      <c r="P142" s="43">
        <v>-5.5620472072914234E-2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1029.75</v>
      </c>
      <c r="F143" s="40">
        <v>1037.1000000000001</v>
      </c>
      <c r="G143" s="41">
        <v>1017.2000000000003</v>
      </c>
      <c r="H143" s="41">
        <v>1004.6500000000001</v>
      </c>
      <c r="I143" s="41">
        <v>984.75000000000023</v>
      </c>
      <c r="J143" s="41">
        <v>1049.6500000000003</v>
      </c>
      <c r="K143" s="41">
        <v>1069.5500000000004</v>
      </c>
      <c r="L143" s="41">
        <v>1082.1000000000004</v>
      </c>
      <c r="M143" s="31">
        <v>1057</v>
      </c>
      <c r="N143" s="31">
        <v>1024.55</v>
      </c>
      <c r="O143" s="42">
        <v>1770550</v>
      </c>
      <c r="P143" s="43">
        <v>3.6318407960199008E-2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179.9</v>
      </c>
      <c r="F144" s="40">
        <v>179.51666666666665</v>
      </c>
      <c r="G144" s="41">
        <v>177.33333333333331</v>
      </c>
      <c r="H144" s="41">
        <v>174.76666666666665</v>
      </c>
      <c r="I144" s="41">
        <v>172.58333333333331</v>
      </c>
      <c r="J144" s="41">
        <v>182.08333333333331</v>
      </c>
      <c r="K144" s="41">
        <v>184.26666666666665</v>
      </c>
      <c r="L144" s="41">
        <v>186.83333333333331</v>
      </c>
      <c r="M144" s="31">
        <v>181.7</v>
      </c>
      <c r="N144" s="31">
        <v>176.95</v>
      </c>
      <c r="O144" s="42">
        <v>43210000</v>
      </c>
      <c r="P144" s="43">
        <v>-2.4932923238007984E-2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151.85</v>
      </c>
      <c r="F145" s="40">
        <v>152.83333333333334</v>
      </c>
      <c r="G145" s="41">
        <v>149.66666666666669</v>
      </c>
      <c r="H145" s="41">
        <v>147.48333333333335</v>
      </c>
      <c r="I145" s="41">
        <v>144.31666666666669</v>
      </c>
      <c r="J145" s="41">
        <v>155.01666666666668</v>
      </c>
      <c r="K145" s="41">
        <v>158.18333333333337</v>
      </c>
      <c r="L145" s="41">
        <v>160.36666666666667</v>
      </c>
      <c r="M145" s="31">
        <v>156</v>
      </c>
      <c r="N145" s="31">
        <v>150.65</v>
      </c>
      <c r="O145" s="42">
        <v>24924000</v>
      </c>
      <c r="P145" s="43">
        <v>5.5676591624304042E-3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2079.65</v>
      </c>
      <c r="F146" s="40">
        <v>2080.8666666666668</v>
      </c>
      <c r="G146" s="41">
        <v>2070.0833333333335</v>
      </c>
      <c r="H146" s="41">
        <v>2060.5166666666669</v>
      </c>
      <c r="I146" s="41">
        <v>2049.7333333333336</v>
      </c>
      <c r="J146" s="41">
        <v>2090.4333333333334</v>
      </c>
      <c r="K146" s="41">
        <v>2101.2166666666662</v>
      </c>
      <c r="L146" s="41">
        <v>2110.7833333333333</v>
      </c>
      <c r="M146" s="31">
        <v>2091.65</v>
      </c>
      <c r="N146" s="31">
        <v>2071.3000000000002</v>
      </c>
      <c r="O146" s="42">
        <v>35277250</v>
      </c>
      <c r="P146" s="43">
        <v>5.3864185304197277E-3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134.30000000000001</v>
      </c>
      <c r="F147" s="40">
        <v>137.15</v>
      </c>
      <c r="G147" s="41">
        <v>130.4</v>
      </c>
      <c r="H147" s="41">
        <v>126.5</v>
      </c>
      <c r="I147" s="41">
        <v>119.75</v>
      </c>
      <c r="J147" s="41">
        <v>141.05000000000001</v>
      </c>
      <c r="K147" s="41">
        <v>147.80000000000001</v>
      </c>
      <c r="L147" s="41">
        <v>151.70000000000002</v>
      </c>
      <c r="M147" s="31">
        <v>143.9</v>
      </c>
      <c r="N147" s="31">
        <v>133.25</v>
      </c>
      <c r="O147" s="42">
        <v>168796000</v>
      </c>
      <c r="P147" s="43">
        <v>-9.166198047134605E-2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1136.3</v>
      </c>
      <c r="F148" s="40">
        <v>1140.0166666666667</v>
      </c>
      <c r="G148" s="41">
        <v>1124.7833333333333</v>
      </c>
      <c r="H148" s="41">
        <v>1113.2666666666667</v>
      </c>
      <c r="I148" s="41">
        <v>1098.0333333333333</v>
      </c>
      <c r="J148" s="41">
        <v>1151.5333333333333</v>
      </c>
      <c r="K148" s="41">
        <v>1166.7666666666664</v>
      </c>
      <c r="L148" s="41">
        <v>1178.2833333333333</v>
      </c>
      <c r="M148" s="31">
        <v>1155.25</v>
      </c>
      <c r="N148" s="31">
        <v>1128.5</v>
      </c>
      <c r="O148" s="42">
        <v>8879250</v>
      </c>
      <c r="P148" s="43">
        <v>-2.1246693121693121E-2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435.1</v>
      </c>
      <c r="F149" s="40">
        <v>436.58333333333331</v>
      </c>
      <c r="G149" s="41">
        <v>430.36666666666662</v>
      </c>
      <c r="H149" s="41">
        <v>425.63333333333333</v>
      </c>
      <c r="I149" s="41">
        <v>419.41666666666663</v>
      </c>
      <c r="J149" s="41">
        <v>441.31666666666661</v>
      </c>
      <c r="K149" s="41">
        <v>447.5333333333333</v>
      </c>
      <c r="L149" s="41">
        <v>452.26666666666659</v>
      </c>
      <c r="M149" s="31">
        <v>442.8</v>
      </c>
      <c r="N149" s="31">
        <v>431.85</v>
      </c>
      <c r="O149" s="42">
        <v>101430000</v>
      </c>
      <c r="P149" s="43">
        <v>-1.359551873030692E-2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28360.95</v>
      </c>
      <c r="F150" s="40">
        <v>28438.833333333332</v>
      </c>
      <c r="G150" s="41">
        <v>28127.666666666664</v>
      </c>
      <c r="H150" s="41">
        <v>27894.383333333331</v>
      </c>
      <c r="I150" s="41">
        <v>27583.216666666664</v>
      </c>
      <c r="J150" s="41">
        <v>28672.116666666665</v>
      </c>
      <c r="K150" s="41">
        <v>28983.283333333329</v>
      </c>
      <c r="L150" s="41">
        <v>29216.566666666666</v>
      </c>
      <c r="M150" s="31">
        <v>28750</v>
      </c>
      <c r="N150" s="31">
        <v>28205.55</v>
      </c>
      <c r="O150" s="42">
        <v>166350</v>
      </c>
      <c r="P150" s="43">
        <v>-5.5298161709759382E-3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2071.9</v>
      </c>
      <c r="F151" s="40">
        <v>2080.9166666666665</v>
      </c>
      <c r="G151" s="41">
        <v>2053.083333333333</v>
      </c>
      <c r="H151" s="41">
        <v>2034.2666666666664</v>
      </c>
      <c r="I151" s="41">
        <v>2006.4333333333329</v>
      </c>
      <c r="J151" s="41">
        <v>2099.7333333333331</v>
      </c>
      <c r="K151" s="41">
        <v>2127.5666666666662</v>
      </c>
      <c r="L151" s="41">
        <v>2146.3833333333332</v>
      </c>
      <c r="M151" s="31">
        <v>2108.75</v>
      </c>
      <c r="N151" s="31">
        <v>2062.1</v>
      </c>
      <c r="O151" s="42">
        <v>1615625</v>
      </c>
      <c r="P151" s="43">
        <v>-1.5088013411567477E-2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8976.2000000000007</v>
      </c>
      <c r="F152" s="40">
        <v>9016.9166666666661</v>
      </c>
      <c r="G152" s="41">
        <v>8908.8333333333321</v>
      </c>
      <c r="H152" s="41">
        <v>8841.4666666666653</v>
      </c>
      <c r="I152" s="41">
        <v>8733.3833333333314</v>
      </c>
      <c r="J152" s="41">
        <v>9084.2833333333328</v>
      </c>
      <c r="K152" s="41">
        <v>9192.366666666665</v>
      </c>
      <c r="L152" s="41">
        <v>9259.7333333333336</v>
      </c>
      <c r="M152" s="31">
        <v>9125</v>
      </c>
      <c r="N152" s="31">
        <v>8949.5499999999993</v>
      </c>
      <c r="O152" s="42">
        <v>653250</v>
      </c>
      <c r="P152" s="43">
        <v>7.5187969924812026E-3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1305.1500000000001</v>
      </c>
      <c r="F153" s="40">
        <v>1309.2333333333333</v>
      </c>
      <c r="G153" s="41">
        <v>1293.2166666666667</v>
      </c>
      <c r="H153" s="41">
        <v>1281.2833333333333</v>
      </c>
      <c r="I153" s="41">
        <v>1265.2666666666667</v>
      </c>
      <c r="J153" s="41">
        <v>1321.1666666666667</v>
      </c>
      <c r="K153" s="41">
        <v>1337.1833333333336</v>
      </c>
      <c r="L153" s="41">
        <v>1349.1166666666668</v>
      </c>
      <c r="M153" s="31">
        <v>1325.25</v>
      </c>
      <c r="N153" s="31">
        <v>1297.3</v>
      </c>
      <c r="O153" s="42">
        <v>4977200</v>
      </c>
      <c r="P153" s="43">
        <v>2.0670986793536215E-2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683.4</v>
      </c>
      <c r="F154" s="40">
        <v>693.43333333333339</v>
      </c>
      <c r="G154" s="41">
        <v>665.51666666666677</v>
      </c>
      <c r="H154" s="41">
        <v>647.63333333333333</v>
      </c>
      <c r="I154" s="41">
        <v>619.7166666666667</v>
      </c>
      <c r="J154" s="41">
        <v>711.31666666666683</v>
      </c>
      <c r="K154" s="41">
        <v>739.23333333333335</v>
      </c>
      <c r="L154" s="41">
        <v>757.1166666666669</v>
      </c>
      <c r="M154" s="31">
        <v>721.35</v>
      </c>
      <c r="N154" s="31">
        <v>675.55</v>
      </c>
      <c r="O154" s="42">
        <v>1624725</v>
      </c>
      <c r="P154" s="43">
        <v>0.20169745381927109</v>
      </c>
    </row>
    <row r="155" spans="1:16" ht="12.75" customHeight="1">
      <c r="A155" s="31">
        <v>145</v>
      </c>
      <c r="B155" s="326" t="s">
        <v>48</v>
      </c>
      <c r="C155" s="33" t="s">
        <v>196</v>
      </c>
      <c r="D155" s="34">
        <v>44434</v>
      </c>
      <c r="E155" s="40">
        <v>788.15</v>
      </c>
      <c r="F155" s="40">
        <v>786.9</v>
      </c>
      <c r="G155" s="41">
        <v>781.94999999999993</v>
      </c>
      <c r="H155" s="41">
        <v>775.75</v>
      </c>
      <c r="I155" s="41">
        <v>770.8</v>
      </c>
      <c r="J155" s="41">
        <v>793.09999999999991</v>
      </c>
      <c r="K155" s="41">
        <v>798.05</v>
      </c>
      <c r="L155" s="41">
        <v>804.24999999999989</v>
      </c>
      <c r="M155" s="31">
        <v>791.85</v>
      </c>
      <c r="N155" s="31">
        <v>780.7</v>
      </c>
      <c r="O155" s="42">
        <v>38883600</v>
      </c>
      <c r="P155" s="43">
        <v>1.6228497241155468E-3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537.6</v>
      </c>
      <c r="F156" s="40">
        <v>538.54999999999995</v>
      </c>
      <c r="G156" s="41">
        <v>529.09999999999991</v>
      </c>
      <c r="H156" s="41">
        <v>520.59999999999991</v>
      </c>
      <c r="I156" s="41">
        <v>511.14999999999986</v>
      </c>
      <c r="J156" s="41">
        <v>547.04999999999995</v>
      </c>
      <c r="K156" s="41">
        <v>556.5</v>
      </c>
      <c r="L156" s="41">
        <v>565</v>
      </c>
      <c r="M156" s="31">
        <v>548</v>
      </c>
      <c r="N156" s="31">
        <v>530.04999999999995</v>
      </c>
      <c r="O156" s="42">
        <v>13882500</v>
      </c>
      <c r="P156" s="43">
        <v>-3.1236535975872467E-3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847.6</v>
      </c>
      <c r="F157" s="40">
        <v>840.70000000000016</v>
      </c>
      <c r="G157" s="41">
        <v>822.60000000000036</v>
      </c>
      <c r="H157" s="41">
        <v>797.60000000000025</v>
      </c>
      <c r="I157" s="41">
        <v>779.50000000000045</v>
      </c>
      <c r="J157" s="41">
        <v>865.70000000000027</v>
      </c>
      <c r="K157" s="41">
        <v>883.8</v>
      </c>
      <c r="L157" s="41">
        <v>908.80000000000018</v>
      </c>
      <c r="M157" s="31">
        <v>858.8</v>
      </c>
      <c r="N157" s="31">
        <v>815.7</v>
      </c>
      <c r="O157" s="42">
        <v>11155000</v>
      </c>
      <c r="P157" s="43">
        <v>8.5895117540687165E-3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766.4</v>
      </c>
      <c r="F158" s="40">
        <v>771.43333333333339</v>
      </c>
      <c r="G158" s="41">
        <v>759.46666666666681</v>
      </c>
      <c r="H158" s="41">
        <v>752.53333333333342</v>
      </c>
      <c r="I158" s="41">
        <v>740.56666666666683</v>
      </c>
      <c r="J158" s="41">
        <v>778.36666666666679</v>
      </c>
      <c r="K158" s="41">
        <v>790.33333333333348</v>
      </c>
      <c r="L158" s="41">
        <v>797.26666666666677</v>
      </c>
      <c r="M158" s="31">
        <v>783.4</v>
      </c>
      <c r="N158" s="31">
        <v>764.5</v>
      </c>
      <c r="O158" s="42">
        <v>8078400</v>
      </c>
      <c r="P158" s="43">
        <v>3.5473265270808095E-2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299.10000000000002</v>
      </c>
      <c r="F159" s="40">
        <v>300.2</v>
      </c>
      <c r="G159" s="41">
        <v>295.2</v>
      </c>
      <c r="H159" s="41">
        <v>291.3</v>
      </c>
      <c r="I159" s="41">
        <v>286.3</v>
      </c>
      <c r="J159" s="41">
        <v>304.09999999999997</v>
      </c>
      <c r="K159" s="41">
        <v>309.09999999999997</v>
      </c>
      <c r="L159" s="41">
        <v>312.99999999999994</v>
      </c>
      <c r="M159" s="31">
        <v>305.2</v>
      </c>
      <c r="N159" s="31">
        <v>296.3</v>
      </c>
      <c r="O159" s="42">
        <v>109098000</v>
      </c>
      <c r="P159" s="43">
        <v>-1.8773466833541927E-3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132.35</v>
      </c>
      <c r="F160" s="40">
        <v>133.16666666666666</v>
      </c>
      <c r="G160" s="41">
        <v>129.5333333333333</v>
      </c>
      <c r="H160" s="41">
        <v>126.71666666666664</v>
      </c>
      <c r="I160" s="41">
        <v>123.08333333333329</v>
      </c>
      <c r="J160" s="41">
        <v>135.98333333333332</v>
      </c>
      <c r="K160" s="41">
        <v>139.6166666666667</v>
      </c>
      <c r="L160" s="41">
        <v>142.43333333333334</v>
      </c>
      <c r="M160" s="31">
        <v>136.80000000000001</v>
      </c>
      <c r="N160" s="31">
        <v>130.35</v>
      </c>
      <c r="O160" s="42">
        <v>153468000</v>
      </c>
      <c r="P160" s="43">
        <v>1.7999462702605891E-2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1417</v>
      </c>
      <c r="F161" s="40">
        <v>1424.6333333333332</v>
      </c>
      <c r="G161" s="41">
        <v>1400.9666666666665</v>
      </c>
      <c r="H161" s="41">
        <v>1384.9333333333332</v>
      </c>
      <c r="I161" s="41">
        <v>1361.2666666666664</v>
      </c>
      <c r="J161" s="41">
        <v>1440.6666666666665</v>
      </c>
      <c r="K161" s="41">
        <v>1464.3333333333335</v>
      </c>
      <c r="L161" s="41">
        <v>1480.3666666666666</v>
      </c>
      <c r="M161" s="31">
        <v>1448.3</v>
      </c>
      <c r="N161" s="31">
        <v>1408.6</v>
      </c>
      <c r="O161" s="42">
        <v>49113000</v>
      </c>
      <c r="P161" s="43">
        <v>6.4077030982110381E-4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3325.3</v>
      </c>
      <c r="F162" s="40">
        <v>3325.9166666666665</v>
      </c>
      <c r="G162" s="41">
        <v>3311.833333333333</v>
      </c>
      <c r="H162" s="41">
        <v>3298.3666666666663</v>
      </c>
      <c r="I162" s="41">
        <v>3284.2833333333328</v>
      </c>
      <c r="J162" s="41">
        <v>3339.3833333333332</v>
      </c>
      <c r="K162" s="41">
        <v>3353.4666666666662</v>
      </c>
      <c r="L162" s="41">
        <v>3366.9333333333334</v>
      </c>
      <c r="M162" s="31">
        <v>3340</v>
      </c>
      <c r="N162" s="31">
        <v>3312.45</v>
      </c>
      <c r="O162" s="42">
        <v>9513300</v>
      </c>
      <c r="P162" s="43">
        <v>-1.0484600742659219E-2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1287.3</v>
      </c>
      <c r="F163" s="40">
        <v>1288.4166666666667</v>
      </c>
      <c r="G163" s="41">
        <v>1270.6333333333334</v>
      </c>
      <c r="H163" s="41">
        <v>1253.9666666666667</v>
      </c>
      <c r="I163" s="41">
        <v>1236.1833333333334</v>
      </c>
      <c r="J163" s="41">
        <v>1305.0833333333335</v>
      </c>
      <c r="K163" s="41">
        <v>1322.8666666666668</v>
      </c>
      <c r="L163" s="41">
        <v>1339.5333333333335</v>
      </c>
      <c r="M163" s="31">
        <v>1306.2</v>
      </c>
      <c r="N163" s="31">
        <v>1271.75</v>
      </c>
      <c r="O163" s="42">
        <v>11409600</v>
      </c>
      <c r="P163" s="43">
        <v>-0.12654448578384089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1803.25</v>
      </c>
      <c r="F164" s="40">
        <v>1806.5666666666666</v>
      </c>
      <c r="G164" s="41">
        <v>1781.1333333333332</v>
      </c>
      <c r="H164" s="41">
        <v>1759.0166666666667</v>
      </c>
      <c r="I164" s="41">
        <v>1733.5833333333333</v>
      </c>
      <c r="J164" s="41">
        <v>1828.6833333333332</v>
      </c>
      <c r="K164" s="41">
        <v>1854.1166666666666</v>
      </c>
      <c r="L164" s="41">
        <v>1876.2333333333331</v>
      </c>
      <c r="M164" s="31">
        <v>1832</v>
      </c>
      <c r="N164" s="31">
        <v>1784.45</v>
      </c>
      <c r="O164" s="42">
        <v>4876875</v>
      </c>
      <c r="P164" s="43">
        <v>-2.6498989445317762E-2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3074.3</v>
      </c>
      <c r="F165" s="40">
        <v>3076.2833333333333</v>
      </c>
      <c r="G165" s="41">
        <v>3047.6166666666668</v>
      </c>
      <c r="H165" s="41">
        <v>3020.9333333333334</v>
      </c>
      <c r="I165" s="41">
        <v>2992.2666666666669</v>
      </c>
      <c r="J165" s="41">
        <v>3102.9666666666667</v>
      </c>
      <c r="K165" s="41">
        <v>3131.6333333333337</v>
      </c>
      <c r="L165" s="41">
        <v>3158.3166666666666</v>
      </c>
      <c r="M165" s="31">
        <v>3104.95</v>
      </c>
      <c r="N165" s="31">
        <v>3049.6</v>
      </c>
      <c r="O165" s="42">
        <v>665000</v>
      </c>
      <c r="P165" s="43">
        <v>-2.313624678663239E-2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455.8</v>
      </c>
      <c r="F166" s="40">
        <v>456.95</v>
      </c>
      <c r="G166" s="41">
        <v>444.9</v>
      </c>
      <c r="H166" s="41">
        <v>434</v>
      </c>
      <c r="I166" s="41">
        <v>421.95</v>
      </c>
      <c r="J166" s="41">
        <v>467.84999999999997</v>
      </c>
      <c r="K166" s="41">
        <v>479.90000000000003</v>
      </c>
      <c r="L166" s="41">
        <v>490.79999999999995</v>
      </c>
      <c r="M166" s="31">
        <v>469</v>
      </c>
      <c r="N166" s="31">
        <v>446.05</v>
      </c>
      <c r="O166" s="42">
        <v>2947500</v>
      </c>
      <c r="P166" s="43">
        <v>6.1443932411674347E-3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930.8</v>
      </c>
      <c r="F167" s="40">
        <v>930.01666666666654</v>
      </c>
      <c r="G167" s="41">
        <v>921.1333333333331</v>
      </c>
      <c r="H167" s="41">
        <v>911.46666666666658</v>
      </c>
      <c r="I167" s="41">
        <v>902.58333333333314</v>
      </c>
      <c r="J167" s="41">
        <v>939.68333333333305</v>
      </c>
      <c r="K167" s="41">
        <v>948.56666666666649</v>
      </c>
      <c r="L167" s="41">
        <v>958.23333333333301</v>
      </c>
      <c r="M167" s="31">
        <v>938.9</v>
      </c>
      <c r="N167" s="31">
        <v>920.35</v>
      </c>
      <c r="O167" s="42">
        <v>1413025</v>
      </c>
      <c r="P167" s="43">
        <v>5.8663769690385663E-2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567.9</v>
      </c>
      <c r="F168" s="40">
        <v>569.38333333333333</v>
      </c>
      <c r="G168" s="41">
        <v>561.9666666666667</v>
      </c>
      <c r="H168" s="41">
        <v>556.03333333333342</v>
      </c>
      <c r="I168" s="41">
        <v>548.61666666666679</v>
      </c>
      <c r="J168" s="41">
        <v>575.31666666666661</v>
      </c>
      <c r="K168" s="41">
        <v>582.73333333333335</v>
      </c>
      <c r="L168" s="41">
        <v>588.66666666666652</v>
      </c>
      <c r="M168" s="31">
        <v>576.79999999999995</v>
      </c>
      <c r="N168" s="31">
        <v>563.45000000000005</v>
      </c>
      <c r="O168" s="42">
        <v>6602400</v>
      </c>
      <c r="P168" s="43">
        <v>4.4728434504792336E-3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1418.15</v>
      </c>
      <c r="F169" s="40">
        <v>1424.9333333333334</v>
      </c>
      <c r="G169" s="41">
        <v>1400.8666666666668</v>
      </c>
      <c r="H169" s="41">
        <v>1383.5833333333335</v>
      </c>
      <c r="I169" s="41">
        <v>1359.5166666666669</v>
      </c>
      <c r="J169" s="41">
        <v>1442.2166666666667</v>
      </c>
      <c r="K169" s="41">
        <v>1466.2833333333333</v>
      </c>
      <c r="L169" s="41">
        <v>1483.5666666666666</v>
      </c>
      <c r="M169" s="31">
        <v>1449</v>
      </c>
      <c r="N169" s="31">
        <v>1407.65</v>
      </c>
      <c r="O169" s="42">
        <v>1759800</v>
      </c>
      <c r="P169" s="43">
        <v>-2.8218013142636257E-2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7522.25</v>
      </c>
      <c r="F170" s="40">
        <v>7551.1833333333334</v>
      </c>
      <c r="G170" s="41">
        <v>7472.3666666666668</v>
      </c>
      <c r="H170" s="41">
        <v>7422.4833333333336</v>
      </c>
      <c r="I170" s="41">
        <v>7343.666666666667</v>
      </c>
      <c r="J170" s="41">
        <v>7601.0666666666666</v>
      </c>
      <c r="K170" s="41">
        <v>7679.8833333333341</v>
      </c>
      <c r="L170" s="41">
        <v>7729.7666666666664</v>
      </c>
      <c r="M170" s="31">
        <v>7630</v>
      </c>
      <c r="N170" s="31">
        <v>7501.3</v>
      </c>
      <c r="O170" s="42">
        <v>1646600</v>
      </c>
      <c r="P170" s="43">
        <v>3.8209331651954601E-2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779.85</v>
      </c>
      <c r="F171" s="40">
        <v>778.91666666666663</v>
      </c>
      <c r="G171" s="41">
        <v>772.43333333333328</v>
      </c>
      <c r="H171" s="41">
        <v>765.01666666666665</v>
      </c>
      <c r="I171" s="41">
        <v>758.5333333333333</v>
      </c>
      <c r="J171" s="41">
        <v>786.33333333333326</v>
      </c>
      <c r="K171" s="41">
        <v>792.81666666666661</v>
      </c>
      <c r="L171" s="41">
        <v>800.23333333333323</v>
      </c>
      <c r="M171" s="31">
        <v>785.4</v>
      </c>
      <c r="N171" s="31">
        <v>771.5</v>
      </c>
      <c r="O171" s="42">
        <v>23930400</v>
      </c>
      <c r="P171" s="43">
        <v>4.200534613496263E-3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310.75</v>
      </c>
      <c r="F172" s="40">
        <v>311.75</v>
      </c>
      <c r="G172" s="41">
        <v>305.5</v>
      </c>
      <c r="H172" s="41">
        <v>300.25</v>
      </c>
      <c r="I172" s="41">
        <v>294</v>
      </c>
      <c r="J172" s="41">
        <v>317</v>
      </c>
      <c r="K172" s="41">
        <v>323.25</v>
      </c>
      <c r="L172" s="41">
        <v>328.5</v>
      </c>
      <c r="M172" s="31">
        <v>318</v>
      </c>
      <c r="N172" s="31">
        <v>306.5</v>
      </c>
      <c r="O172" s="42">
        <v>131923600</v>
      </c>
      <c r="P172" s="43">
        <v>2.2071715061123522E-2</v>
      </c>
    </row>
    <row r="173" spans="1:16" ht="12.75" customHeight="1">
      <c r="A173" s="328">
        <v>163</v>
      </c>
      <c r="B173" s="32" t="s">
        <v>71</v>
      </c>
      <c r="C173" s="33" t="s">
        <v>214</v>
      </c>
      <c r="D173" s="34">
        <v>44434</v>
      </c>
      <c r="E173" s="40">
        <v>1022.85</v>
      </c>
      <c r="F173" s="40">
        <v>1030.5333333333333</v>
      </c>
      <c r="G173" s="41">
        <v>1011.3166666666666</v>
      </c>
      <c r="H173" s="41">
        <v>999.7833333333333</v>
      </c>
      <c r="I173" s="41">
        <v>980.56666666666661</v>
      </c>
      <c r="J173" s="41">
        <v>1042.0666666666666</v>
      </c>
      <c r="K173" s="41">
        <v>1061.2833333333333</v>
      </c>
      <c r="L173" s="41">
        <v>1072.8166666666666</v>
      </c>
      <c r="M173" s="31">
        <v>1049.75</v>
      </c>
      <c r="N173" s="31">
        <v>1019</v>
      </c>
      <c r="O173" s="42">
        <v>4213500</v>
      </c>
      <c r="P173" s="43">
        <v>-6.1790247160988646E-2</v>
      </c>
    </row>
    <row r="174" spans="1:16" ht="12.75" customHeight="1">
      <c r="A174" s="329">
        <v>164</v>
      </c>
      <c r="B174" s="327" t="s">
        <v>88</v>
      </c>
      <c r="C174" s="33" t="s">
        <v>215</v>
      </c>
      <c r="D174" s="34">
        <v>44434</v>
      </c>
      <c r="E174" s="40">
        <v>598.20000000000005</v>
      </c>
      <c r="F174" s="40">
        <v>600.33333333333337</v>
      </c>
      <c r="G174" s="41">
        <v>594.26666666666677</v>
      </c>
      <c r="H174" s="41">
        <v>590.33333333333337</v>
      </c>
      <c r="I174" s="41">
        <v>584.26666666666677</v>
      </c>
      <c r="J174" s="41">
        <v>604.26666666666677</v>
      </c>
      <c r="K174" s="41">
        <v>610.33333333333337</v>
      </c>
      <c r="L174" s="41">
        <v>614.26666666666677</v>
      </c>
      <c r="M174" s="31">
        <v>606.4</v>
      </c>
      <c r="N174" s="31">
        <v>596.4</v>
      </c>
      <c r="O174" s="42">
        <v>30424000</v>
      </c>
      <c r="P174" s="43">
        <v>5.8185665167944985E-3</v>
      </c>
    </row>
    <row r="175" spans="1:16" ht="12.75" customHeight="1">
      <c r="A175" s="329">
        <v>165</v>
      </c>
      <c r="B175" s="327" t="s">
        <v>183</v>
      </c>
      <c r="C175" s="33" t="s">
        <v>216</v>
      </c>
      <c r="D175" s="34">
        <v>44434</v>
      </c>
      <c r="E175" s="40">
        <v>192</v>
      </c>
      <c r="F175" s="40">
        <v>194.16666666666666</v>
      </c>
      <c r="G175" s="41">
        <v>188.83333333333331</v>
      </c>
      <c r="H175" s="41">
        <v>185.66666666666666</v>
      </c>
      <c r="I175" s="41">
        <v>180.33333333333331</v>
      </c>
      <c r="J175" s="41">
        <v>197.33333333333331</v>
      </c>
      <c r="K175" s="41">
        <v>202.66666666666663</v>
      </c>
      <c r="L175" s="41">
        <v>205.83333333333331</v>
      </c>
      <c r="M175" s="31">
        <v>199.5</v>
      </c>
      <c r="N175" s="31">
        <v>191</v>
      </c>
      <c r="O175" s="42">
        <v>73704000</v>
      </c>
      <c r="P175" s="43">
        <v>4.0399762852545103E-2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44418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04" t="s">
        <v>16</v>
      </c>
      <c r="B8" s="406"/>
      <c r="C8" s="410" t="s">
        <v>20</v>
      </c>
      <c r="D8" s="410" t="s">
        <v>21</v>
      </c>
      <c r="E8" s="401" t="s">
        <v>22</v>
      </c>
      <c r="F8" s="402"/>
      <c r="G8" s="403"/>
      <c r="H8" s="401" t="s">
        <v>23</v>
      </c>
      <c r="I8" s="402"/>
      <c r="J8" s="403"/>
      <c r="K8" s="26"/>
      <c r="L8" s="55"/>
      <c r="M8" s="55"/>
      <c r="N8" s="1"/>
      <c r="O8" s="1"/>
    </row>
    <row r="9" spans="1:15" ht="36" customHeight="1">
      <c r="A9" s="408"/>
      <c r="B9" s="409"/>
      <c r="C9" s="409"/>
      <c r="D9" s="40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16258.25</v>
      </c>
      <c r="D10" s="35">
        <v>16252.683333333334</v>
      </c>
      <c r="E10" s="35">
        <v>16184.616666666669</v>
      </c>
      <c r="F10" s="35">
        <v>16110.983333333334</v>
      </c>
      <c r="G10" s="35">
        <v>16042.916666666668</v>
      </c>
      <c r="H10" s="35">
        <v>16326.316666666669</v>
      </c>
      <c r="I10" s="35">
        <v>16394.383333333335</v>
      </c>
      <c r="J10" s="35">
        <v>16468.01666666667</v>
      </c>
      <c r="K10" s="37">
        <v>16320.75</v>
      </c>
      <c r="L10" s="37">
        <v>16179.05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36028.949999999997</v>
      </c>
      <c r="D11" s="40">
        <v>35933.699999999997</v>
      </c>
      <c r="E11" s="40">
        <v>35707.549999999996</v>
      </c>
      <c r="F11" s="40">
        <v>35386.15</v>
      </c>
      <c r="G11" s="40">
        <v>35160</v>
      </c>
      <c r="H11" s="40">
        <v>36255.099999999991</v>
      </c>
      <c r="I11" s="40">
        <v>36481.249999999985</v>
      </c>
      <c r="J11" s="40">
        <v>36802.649999999987</v>
      </c>
      <c r="K11" s="31">
        <v>36159.85</v>
      </c>
      <c r="L11" s="31">
        <v>35612.300000000003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2024.55</v>
      </c>
      <c r="D12" s="40">
        <v>2030.1666666666667</v>
      </c>
      <c r="E12" s="40">
        <v>2010.8833333333337</v>
      </c>
      <c r="F12" s="40">
        <v>1997.2166666666669</v>
      </c>
      <c r="G12" s="40">
        <v>1977.9333333333338</v>
      </c>
      <c r="H12" s="40">
        <v>2043.8333333333335</v>
      </c>
      <c r="I12" s="40">
        <v>2063.1166666666668</v>
      </c>
      <c r="J12" s="40">
        <v>2076.7833333333333</v>
      </c>
      <c r="K12" s="31">
        <v>2049.4499999999998</v>
      </c>
      <c r="L12" s="31">
        <v>2016.5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4476.1499999999996</v>
      </c>
      <c r="D13" s="40">
        <v>4491.4333333333334</v>
      </c>
      <c r="E13" s="40">
        <v>4449.2666666666664</v>
      </c>
      <c r="F13" s="40">
        <v>4422.3833333333332</v>
      </c>
      <c r="G13" s="40">
        <v>4380.2166666666662</v>
      </c>
      <c r="H13" s="40">
        <v>4518.3166666666666</v>
      </c>
      <c r="I13" s="40">
        <v>4560.4833333333327</v>
      </c>
      <c r="J13" s="40">
        <v>4587.3666666666668</v>
      </c>
      <c r="K13" s="31">
        <v>4533.6000000000004</v>
      </c>
      <c r="L13" s="31">
        <v>4464.55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31441</v>
      </c>
      <c r="D14" s="40">
        <v>31483.716666666664</v>
      </c>
      <c r="E14" s="40">
        <v>31282.033333333326</v>
      </c>
      <c r="F14" s="40">
        <v>31123.066666666662</v>
      </c>
      <c r="G14" s="40">
        <v>30921.383333333324</v>
      </c>
      <c r="H14" s="40">
        <v>31642.683333333327</v>
      </c>
      <c r="I14" s="40">
        <v>31844.366666666669</v>
      </c>
      <c r="J14" s="40">
        <v>32003.333333333328</v>
      </c>
      <c r="K14" s="31">
        <v>31685.4</v>
      </c>
      <c r="L14" s="31">
        <v>31324.75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3589.95</v>
      </c>
      <c r="D15" s="40">
        <v>3602.8833333333332</v>
      </c>
      <c r="E15" s="40">
        <v>3563.6666666666665</v>
      </c>
      <c r="F15" s="40">
        <v>3537.3833333333332</v>
      </c>
      <c r="G15" s="40">
        <v>3498.1666666666665</v>
      </c>
      <c r="H15" s="40">
        <v>3629.1666666666665</v>
      </c>
      <c r="I15" s="40">
        <v>3668.3833333333337</v>
      </c>
      <c r="J15" s="40">
        <v>3694.6666666666665</v>
      </c>
      <c r="K15" s="31">
        <v>3642.1</v>
      </c>
      <c r="L15" s="31">
        <v>3576.6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7584.05</v>
      </c>
      <c r="D16" s="40">
        <v>7606.6333333333341</v>
      </c>
      <c r="E16" s="40">
        <v>7522.2666666666682</v>
      </c>
      <c r="F16" s="40">
        <v>7460.4833333333345</v>
      </c>
      <c r="G16" s="40">
        <v>7376.1166666666686</v>
      </c>
      <c r="H16" s="40">
        <v>7668.4166666666679</v>
      </c>
      <c r="I16" s="40">
        <v>7752.7833333333347</v>
      </c>
      <c r="J16" s="40">
        <v>7814.5666666666675</v>
      </c>
      <c r="K16" s="31">
        <v>7691</v>
      </c>
      <c r="L16" s="31">
        <v>7544.85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2312.6</v>
      </c>
      <c r="D17" s="40">
        <v>2327.7166666666667</v>
      </c>
      <c r="E17" s="40">
        <v>2288.8833333333332</v>
      </c>
      <c r="F17" s="40">
        <v>2265.1666666666665</v>
      </c>
      <c r="G17" s="40">
        <v>2226.333333333333</v>
      </c>
      <c r="H17" s="40">
        <v>2351.4333333333334</v>
      </c>
      <c r="I17" s="40">
        <v>2390.2666666666664</v>
      </c>
      <c r="J17" s="40">
        <v>2413.9833333333336</v>
      </c>
      <c r="K17" s="31">
        <v>2366.5500000000002</v>
      </c>
      <c r="L17" s="31">
        <v>2304</v>
      </c>
      <c r="M17" s="31">
        <v>4.4976799999999999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1264.75</v>
      </c>
      <c r="D18" s="40">
        <v>1256.0166666666667</v>
      </c>
      <c r="E18" s="40">
        <v>1240.8333333333333</v>
      </c>
      <c r="F18" s="40">
        <v>1216.9166666666665</v>
      </c>
      <c r="G18" s="40">
        <v>1201.7333333333331</v>
      </c>
      <c r="H18" s="40">
        <v>1279.9333333333334</v>
      </c>
      <c r="I18" s="40">
        <v>1295.1166666666668</v>
      </c>
      <c r="J18" s="40">
        <v>1319.0333333333335</v>
      </c>
      <c r="K18" s="31">
        <v>1271.2</v>
      </c>
      <c r="L18" s="31">
        <v>1232.0999999999999</v>
      </c>
      <c r="M18" s="31">
        <v>18.13822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951.65</v>
      </c>
      <c r="D19" s="40">
        <v>951.38333333333333</v>
      </c>
      <c r="E19" s="40">
        <v>936.76666666666665</v>
      </c>
      <c r="F19" s="40">
        <v>921.88333333333333</v>
      </c>
      <c r="G19" s="40">
        <v>907.26666666666665</v>
      </c>
      <c r="H19" s="40">
        <v>966.26666666666665</v>
      </c>
      <c r="I19" s="40">
        <v>980.88333333333321</v>
      </c>
      <c r="J19" s="40">
        <v>995.76666666666665</v>
      </c>
      <c r="K19" s="31">
        <v>966</v>
      </c>
      <c r="L19" s="31">
        <v>936.5</v>
      </c>
      <c r="M19" s="31">
        <v>19.15888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17507.349999999999</v>
      </c>
      <c r="D20" s="40">
        <v>17535.416666666668</v>
      </c>
      <c r="E20" s="40">
        <v>17326.983333333337</v>
      </c>
      <c r="F20" s="40">
        <v>17146.616666666669</v>
      </c>
      <c r="G20" s="40">
        <v>16938.183333333338</v>
      </c>
      <c r="H20" s="40">
        <v>17715.783333333336</v>
      </c>
      <c r="I20" s="40">
        <v>17924.216666666664</v>
      </c>
      <c r="J20" s="40">
        <v>18104.583333333336</v>
      </c>
      <c r="K20" s="31">
        <v>17743.849999999999</v>
      </c>
      <c r="L20" s="31">
        <v>17355.05</v>
      </c>
      <c r="M20" s="31">
        <v>0.15511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1493.4</v>
      </c>
      <c r="D21" s="40">
        <v>1513.6333333333332</v>
      </c>
      <c r="E21" s="40">
        <v>1462.2666666666664</v>
      </c>
      <c r="F21" s="40">
        <v>1431.1333333333332</v>
      </c>
      <c r="G21" s="40">
        <v>1379.7666666666664</v>
      </c>
      <c r="H21" s="40">
        <v>1544.7666666666664</v>
      </c>
      <c r="I21" s="40">
        <v>1596.1333333333332</v>
      </c>
      <c r="J21" s="40">
        <v>1627.2666666666664</v>
      </c>
      <c r="K21" s="31">
        <v>1565</v>
      </c>
      <c r="L21" s="31">
        <v>1482.5</v>
      </c>
      <c r="M21" s="31">
        <v>60.314259999999997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906.55</v>
      </c>
      <c r="D22" s="40">
        <v>905.18333333333339</v>
      </c>
      <c r="E22" s="40">
        <v>891.36666666666679</v>
      </c>
      <c r="F22" s="40">
        <v>876.18333333333339</v>
      </c>
      <c r="G22" s="40">
        <v>862.36666666666679</v>
      </c>
      <c r="H22" s="40">
        <v>920.36666666666679</v>
      </c>
      <c r="I22" s="40">
        <v>934.18333333333339</v>
      </c>
      <c r="J22" s="40">
        <v>949.36666666666679</v>
      </c>
      <c r="K22" s="31">
        <v>919</v>
      </c>
      <c r="L22" s="31">
        <v>890</v>
      </c>
      <c r="M22" s="31">
        <v>18.093229999999998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699.9</v>
      </c>
      <c r="D23" s="40">
        <v>703.66666666666663</v>
      </c>
      <c r="E23" s="40">
        <v>690.33333333333326</v>
      </c>
      <c r="F23" s="40">
        <v>680.76666666666665</v>
      </c>
      <c r="G23" s="40">
        <v>667.43333333333328</v>
      </c>
      <c r="H23" s="40">
        <v>713.23333333333323</v>
      </c>
      <c r="I23" s="40">
        <v>726.56666666666649</v>
      </c>
      <c r="J23" s="40">
        <v>736.13333333333321</v>
      </c>
      <c r="K23" s="31">
        <v>717</v>
      </c>
      <c r="L23" s="31">
        <v>694.1</v>
      </c>
      <c r="M23" s="31">
        <v>75.212130000000002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916.95</v>
      </c>
      <c r="D24" s="40">
        <v>914.23333333333323</v>
      </c>
      <c r="E24" s="40">
        <v>903.71666666666647</v>
      </c>
      <c r="F24" s="40">
        <v>890.48333333333323</v>
      </c>
      <c r="G24" s="40">
        <v>879.96666666666647</v>
      </c>
      <c r="H24" s="40">
        <v>927.46666666666647</v>
      </c>
      <c r="I24" s="40">
        <v>937.98333333333312</v>
      </c>
      <c r="J24" s="40">
        <v>951.21666666666647</v>
      </c>
      <c r="K24" s="31">
        <v>924.75</v>
      </c>
      <c r="L24" s="31">
        <v>901</v>
      </c>
      <c r="M24" s="31">
        <v>0.85826000000000002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958.8</v>
      </c>
      <c r="D25" s="40">
        <v>954.6</v>
      </c>
      <c r="E25" s="40">
        <v>944.2</v>
      </c>
      <c r="F25" s="40">
        <v>929.6</v>
      </c>
      <c r="G25" s="40">
        <v>919.2</v>
      </c>
      <c r="H25" s="40">
        <v>969.2</v>
      </c>
      <c r="I25" s="40">
        <v>979.59999999999991</v>
      </c>
      <c r="J25" s="40">
        <v>994.2</v>
      </c>
      <c r="K25" s="31">
        <v>965</v>
      </c>
      <c r="L25" s="31">
        <v>940</v>
      </c>
      <c r="M25" s="31">
        <v>0.50534000000000001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120.35</v>
      </c>
      <c r="D26" s="40">
        <v>121.23333333333335</v>
      </c>
      <c r="E26" s="40">
        <v>118.51666666666669</v>
      </c>
      <c r="F26" s="40">
        <v>116.68333333333335</v>
      </c>
      <c r="G26" s="40">
        <v>113.9666666666667</v>
      </c>
      <c r="H26" s="40">
        <v>123.06666666666669</v>
      </c>
      <c r="I26" s="40">
        <v>125.78333333333333</v>
      </c>
      <c r="J26" s="40">
        <v>127.61666666666669</v>
      </c>
      <c r="K26" s="31">
        <v>123.95</v>
      </c>
      <c r="L26" s="31">
        <v>119.4</v>
      </c>
      <c r="M26" s="31">
        <v>50.882379999999998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209.85</v>
      </c>
      <c r="D27" s="40">
        <v>210.78333333333333</v>
      </c>
      <c r="E27" s="40">
        <v>206.16666666666666</v>
      </c>
      <c r="F27" s="40">
        <v>202.48333333333332</v>
      </c>
      <c r="G27" s="40">
        <v>197.86666666666665</v>
      </c>
      <c r="H27" s="40">
        <v>214.46666666666667</v>
      </c>
      <c r="I27" s="40">
        <v>219.08333333333334</v>
      </c>
      <c r="J27" s="40">
        <v>222.76666666666668</v>
      </c>
      <c r="K27" s="31">
        <v>215.4</v>
      </c>
      <c r="L27" s="31">
        <v>207.1</v>
      </c>
      <c r="M27" s="31">
        <v>27.39132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2287.8000000000002</v>
      </c>
      <c r="D28" s="40">
        <v>2291.1</v>
      </c>
      <c r="E28" s="40">
        <v>2253.4499999999998</v>
      </c>
      <c r="F28" s="40">
        <v>2219.1</v>
      </c>
      <c r="G28" s="40">
        <v>2181.4499999999998</v>
      </c>
      <c r="H28" s="40">
        <v>2325.4499999999998</v>
      </c>
      <c r="I28" s="40">
        <v>2363.1000000000004</v>
      </c>
      <c r="J28" s="40">
        <v>2397.4499999999998</v>
      </c>
      <c r="K28" s="31">
        <v>2328.75</v>
      </c>
      <c r="L28" s="31">
        <v>2256.75</v>
      </c>
      <c r="M28" s="31">
        <v>0.50333000000000006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772.45</v>
      </c>
      <c r="D29" s="40">
        <v>775.48333333333323</v>
      </c>
      <c r="E29" s="40">
        <v>763.96666666666647</v>
      </c>
      <c r="F29" s="40">
        <v>755.48333333333323</v>
      </c>
      <c r="G29" s="40">
        <v>743.96666666666647</v>
      </c>
      <c r="H29" s="40">
        <v>783.96666666666647</v>
      </c>
      <c r="I29" s="40">
        <v>795.48333333333312</v>
      </c>
      <c r="J29" s="40">
        <v>803.96666666666647</v>
      </c>
      <c r="K29" s="31">
        <v>787</v>
      </c>
      <c r="L29" s="31">
        <v>767</v>
      </c>
      <c r="M29" s="31">
        <v>4.4652799999999999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3514.65</v>
      </c>
      <c r="D30" s="40">
        <v>3512.4833333333336</v>
      </c>
      <c r="E30" s="40">
        <v>3430.2666666666673</v>
      </c>
      <c r="F30" s="40">
        <v>3345.8833333333337</v>
      </c>
      <c r="G30" s="40">
        <v>3263.6666666666674</v>
      </c>
      <c r="H30" s="40">
        <v>3596.8666666666672</v>
      </c>
      <c r="I30" s="40">
        <v>3679.0833333333335</v>
      </c>
      <c r="J30" s="40">
        <v>3763.4666666666672</v>
      </c>
      <c r="K30" s="31">
        <v>3594.7</v>
      </c>
      <c r="L30" s="31">
        <v>3428.1</v>
      </c>
      <c r="M30" s="31">
        <v>4.5577100000000002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728.6</v>
      </c>
      <c r="D31" s="40">
        <v>731.44999999999993</v>
      </c>
      <c r="E31" s="40">
        <v>724.14999999999986</v>
      </c>
      <c r="F31" s="40">
        <v>719.69999999999993</v>
      </c>
      <c r="G31" s="40">
        <v>712.39999999999986</v>
      </c>
      <c r="H31" s="40">
        <v>735.89999999999986</v>
      </c>
      <c r="I31" s="40">
        <v>743.19999999999982</v>
      </c>
      <c r="J31" s="40">
        <v>747.64999999999986</v>
      </c>
      <c r="K31" s="31">
        <v>738.75</v>
      </c>
      <c r="L31" s="31">
        <v>727</v>
      </c>
      <c r="M31" s="31">
        <v>11.55537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405.45</v>
      </c>
      <c r="D32" s="40">
        <v>406.13333333333338</v>
      </c>
      <c r="E32" s="40">
        <v>402.31666666666678</v>
      </c>
      <c r="F32" s="40">
        <v>399.18333333333339</v>
      </c>
      <c r="G32" s="40">
        <v>395.36666666666679</v>
      </c>
      <c r="H32" s="40">
        <v>409.26666666666677</v>
      </c>
      <c r="I32" s="40">
        <v>413.08333333333337</v>
      </c>
      <c r="J32" s="40">
        <v>416.21666666666675</v>
      </c>
      <c r="K32" s="31">
        <v>409.95</v>
      </c>
      <c r="L32" s="31">
        <v>403</v>
      </c>
      <c r="M32" s="31">
        <v>18.615919999999999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4003.7</v>
      </c>
      <c r="D33" s="40">
        <v>4034.9</v>
      </c>
      <c r="E33" s="40">
        <v>3958.8</v>
      </c>
      <c r="F33" s="40">
        <v>3913.9</v>
      </c>
      <c r="G33" s="40">
        <v>3837.8</v>
      </c>
      <c r="H33" s="40">
        <v>4079.8</v>
      </c>
      <c r="I33" s="40">
        <v>4155.8999999999996</v>
      </c>
      <c r="J33" s="40">
        <v>4200.8</v>
      </c>
      <c r="K33" s="31">
        <v>4111</v>
      </c>
      <c r="L33" s="31">
        <v>3990</v>
      </c>
      <c r="M33" s="31">
        <v>4.3199100000000001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222.95</v>
      </c>
      <c r="D34" s="40">
        <v>224.29999999999998</v>
      </c>
      <c r="E34" s="40">
        <v>220.89999999999998</v>
      </c>
      <c r="F34" s="40">
        <v>218.85</v>
      </c>
      <c r="G34" s="40">
        <v>215.45</v>
      </c>
      <c r="H34" s="40">
        <v>226.34999999999997</v>
      </c>
      <c r="I34" s="40">
        <v>229.75</v>
      </c>
      <c r="J34" s="40">
        <v>231.79999999999995</v>
      </c>
      <c r="K34" s="31">
        <v>227.7</v>
      </c>
      <c r="L34" s="31">
        <v>222.25</v>
      </c>
      <c r="M34" s="31">
        <v>44.460290000000001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132.05000000000001</v>
      </c>
      <c r="D35" s="40">
        <v>133.63333333333333</v>
      </c>
      <c r="E35" s="40">
        <v>129.66666666666666</v>
      </c>
      <c r="F35" s="40">
        <v>127.28333333333333</v>
      </c>
      <c r="G35" s="40">
        <v>123.31666666666666</v>
      </c>
      <c r="H35" s="40">
        <v>136.01666666666665</v>
      </c>
      <c r="I35" s="40">
        <v>139.98333333333335</v>
      </c>
      <c r="J35" s="40">
        <v>142.36666666666665</v>
      </c>
      <c r="K35" s="31">
        <v>137.6</v>
      </c>
      <c r="L35" s="31">
        <v>131.25</v>
      </c>
      <c r="M35" s="31">
        <v>163.26140000000001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2992.55</v>
      </c>
      <c r="D36" s="40">
        <v>2993.5333333333333</v>
      </c>
      <c r="E36" s="40">
        <v>2972.0666666666666</v>
      </c>
      <c r="F36" s="40">
        <v>2951.5833333333335</v>
      </c>
      <c r="G36" s="40">
        <v>2930.1166666666668</v>
      </c>
      <c r="H36" s="40">
        <v>3014.0166666666664</v>
      </c>
      <c r="I36" s="40">
        <v>3035.4833333333327</v>
      </c>
      <c r="J36" s="40">
        <v>3055.9666666666662</v>
      </c>
      <c r="K36" s="31">
        <v>3015</v>
      </c>
      <c r="L36" s="31">
        <v>2973.05</v>
      </c>
      <c r="M36" s="31">
        <v>8.2546199999999992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887.7</v>
      </c>
      <c r="D37" s="40">
        <v>890.61666666666679</v>
      </c>
      <c r="E37" s="40">
        <v>878.28333333333353</v>
      </c>
      <c r="F37" s="40">
        <v>868.86666666666679</v>
      </c>
      <c r="G37" s="40">
        <v>856.53333333333353</v>
      </c>
      <c r="H37" s="40">
        <v>900.03333333333353</v>
      </c>
      <c r="I37" s="40">
        <v>912.36666666666679</v>
      </c>
      <c r="J37" s="40">
        <v>921.78333333333353</v>
      </c>
      <c r="K37" s="31">
        <v>902.95</v>
      </c>
      <c r="L37" s="31">
        <v>881.2</v>
      </c>
      <c r="M37" s="31">
        <v>11.819000000000001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3523</v>
      </c>
      <c r="D38" s="40">
        <v>3533.8833333333332</v>
      </c>
      <c r="E38" s="40">
        <v>3490.1166666666663</v>
      </c>
      <c r="F38" s="40">
        <v>3457.2333333333331</v>
      </c>
      <c r="G38" s="40">
        <v>3413.4666666666662</v>
      </c>
      <c r="H38" s="40">
        <v>3566.7666666666664</v>
      </c>
      <c r="I38" s="40">
        <v>3610.5333333333328</v>
      </c>
      <c r="J38" s="40">
        <v>3643.4166666666665</v>
      </c>
      <c r="K38" s="31">
        <v>3577.65</v>
      </c>
      <c r="L38" s="31">
        <v>3501</v>
      </c>
      <c r="M38" s="31">
        <v>2.5476299999999998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755.5</v>
      </c>
      <c r="D39" s="40">
        <v>750.88333333333333</v>
      </c>
      <c r="E39" s="40">
        <v>744.36666666666667</v>
      </c>
      <c r="F39" s="40">
        <v>733.23333333333335</v>
      </c>
      <c r="G39" s="40">
        <v>726.7166666666667</v>
      </c>
      <c r="H39" s="40">
        <v>762.01666666666665</v>
      </c>
      <c r="I39" s="40">
        <v>768.5333333333333</v>
      </c>
      <c r="J39" s="40">
        <v>779.66666666666663</v>
      </c>
      <c r="K39" s="31">
        <v>757.4</v>
      </c>
      <c r="L39" s="31">
        <v>739.75</v>
      </c>
      <c r="M39" s="31">
        <v>60.646880000000003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3855.15</v>
      </c>
      <c r="D40" s="40">
        <v>3863.7000000000003</v>
      </c>
      <c r="E40" s="40">
        <v>3828.5000000000005</v>
      </c>
      <c r="F40" s="40">
        <v>3801.8500000000004</v>
      </c>
      <c r="G40" s="40">
        <v>3766.6500000000005</v>
      </c>
      <c r="H40" s="40">
        <v>3890.3500000000004</v>
      </c>
      <c r="I40" s="40">
        <v>3925.55</v>
      </c>
      <c r="J40" s="40">
        <v>3952.2000000000003</v>
      </c>
      <c r="K40" s="31">
        <v>3898.9</v>
      </c>
      <c r="L40" s="31">
        <v>3837.05</v>
      </c>
      <c r="M40" s="31">
        <v>3.9609800000000002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6193.15</v>
      </c>
      <c r="D41" s="40">
        <v>6199.7166666666662</v>
      </c>
      <c r="E41" s="40">
        <v>6129.4833333333327</v>
      </c>
      <c r="F41" s="40">
        <v>6065.8166666666666</v>
      </c>
      <c r="G41" s="40">
        <v>5995.583333333333</v>
      </c>
      <c r="H41" s="40">
        <v>6263.3833333333323</v>
      </c>
      <c r="I41" s="40">
        <v>6333.6166666666659</v>
      </c>
      <c r="J41" s="40">
        <v>6397.2833333333319</v>
      </c>
      <c r="K41" s="31">
        <v>6269.95</v>
      </c>
      <c r="L41" s="31">
        <v>6136.05</v>
      </c>
      <c r="M41" s="31">
        <v>8.8117900000000002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14242.9</v>
      </c>
      <c r="D42" s="40">
        <v>14236.833333333334</v>
      </c>
      <c r="E42" s="40">
        <v>14013.666666666668</v>
      </c>
      <c r="F42" s="40">
        <v>13784.433333333334</v>
      </c>
      <c r="G42" s="40">
        <v>13561.266666666668</v>
      </c>
      <c r="H42" s="40">
        <v>14466.066666666668</v>
      </c>
      <c r="I42" s="40">
        <v>14689.233333333335</v>
      </c>
      <c r="J42" s="40">
        <v>14918.466666666667</v>
      </c>
      <c r="K42" s="31">
        <v>14460</v>
      </c>
      <c r="L42" s="31">
        <v>14007.6</v>
      </c>
      <c r="M42" s="31">
        <v>3.18865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4001.55</v>
      </c>
      <c r="D43" s="40">
        <v>3985.5166666666664</v>
      </c>
      <c r="E43" s="40">
        <v>3956.0333333333328</v>
      </c>
      <c r="F43" s="40">
        <v>3910.5166666666664</v>
      </c>
      <c r="G43" s="40">
        <v>3881.0333333333328</v>
      </c>
      <c r="H43" s="40">
        <v>4031.0333333333328</v>
      </c>
      <c r="I43" s="40">
        <v>4060.5166666666664</v>
      </c>
      <c r="J43" s="40">
        <v>4106.0333333333328</v>
      </c>
      <c r="K43" s="31">
        <v>4015</v>
      </c>
      <c r="L43" s="31">
        <v>3940</v>
      </c>
      <c r="M43" s="31">
        <v>0.54151000000000005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2343.85</v>
      </c>
      <c r="D44" s="40">
        <v>2364.5833333333335</v>
      </c>
      <c r="E44" s="40">
        <v>2304.2666666666669</v>
      </c>
      <c r="F44" s="40">
        <v>2264.6833333333334</v>
      </c>
      <c r="G44" s="40">
        <v>2204.3666666666668</v>
      </c>
      <c r="H44" s="40">
        <v>2404.166666666667</v>
      </c>
      <c r="I44" s="40">
        <v>2464.4833333333336</v>
      </c>
      <c r="J44" s="40">
        <v>2504.0666666666671</v>
      </c>
      <c r="K44" s="31">
        <v>2424.9</v>
      </c>
      <c r="L44" s="31">
        <v>2325</v>
      </c>
      <c r="M44" s="31">
        <v>6.5710600000000001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301.3</v>
      </c>
      <c r="D45" s="40">
        <v>301.23333333333335</v>
      </c>
      <c r="E45" s="40">
        <v>297.36666666666667</v>
      </c>
      <c r="F45" s="40">
        <v>293.43333333333334</v>
      </c>
      <c r="G45" s="40">
        <v>289.56666666666666</v>
      </c>
      <c r="H45" s="40">
        <v>305.16666666666669</v>
      </c>
      <c r="I45" s="40">
        <v>309.03333333333336</v>
      </c>
      <c r="J45" s="40">
        <v>312.9666666666667</v>
      </c>
      <c r="K45" s="31">
        <v>305.10000000000002</v>
      </c>
      <c r="L45" s="31">
        <v>297.3</v>
      </c>
      <c r="M45" s="31">
        <v>36.561549999999997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81.150000000000006</v>
      </c>
      <c r="D46" s="40">
        <v>82.38333333333334</v>
      </c>
      <c r="E46" s="40">
        <v>79.366666666666674</v>
      </c>
      <c r="F46" s="40">
        <v>77.583333333333329</v>
      </c>
      <c r="G46" s="40">
        <v>74.566666666666663</v>
      </c>
      <c r="H46" s="40">
        <v>84.166666666666686</v>
      </c>
      <c r="I46" s="40">
        <v>87.183333333333366</v>
      </c>
      <c r="J46" s="40">
        <v>88.966666666666697</v>
      </c>
      <c r="K46" s="31">
        <v>85.4</v>
      </c>
      <c r="L46" s="31">
        <v>80.599999999999994</v>
      </c>
      <c r="M46" s="31">
        <v>564.79849000000002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69.7</v>
      </c>
      <c r="D47" s="40">
        <v>70.033333333333346</v>
      </c>
      <c r="E47" s="40">
        <v>68.666666666666686</v>
      </c>
      <c r="F47" s="40">
        <v>67.63333333333334</v>
      </c>
      <c r="G47" s="40">
        <v>66.26666666666668</v>
      </c>
      <c r="H47" s="40">
        <v>71.066666666666691</v>
      </c>
      <c r="I47" s="40">
        <v>72.433333333333337</v>
      </c>
      <c r="J47" s="40">
        <v>73.466666666666697</v>
      </c>
      <c r="K47" s="31">
        <v>71.400000000000006</v>
      </c>
      <c r="L47" s="31">
        <v>69</v>
      </c>
      <c r="M47" s="31">
        <v>20.08718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1675.8</v>
      </c>
      <c r="D48" s="40">
        <v>1676.5666666666666</v>
      </c>
      <c r="E48" s="40">
        <v>1656.2833333333333</v>
      </c>
      <c r="F48" s="40">
        <v>1636.7666666666667</v>
      </c>
      <c r="G48" s="40">
        <v>1616.4833333333333</v>
      </c>
      <c r="H48" s="40">
        <v>1696.0833333333333</v>
      </c>
      <c r="I48" s="40">
        <v>1716.3666666666666</v>
      </c>
      <c r="J48" s="40">
        <v>1735.8833333333332</v>
      </c>
      <c r="K48" s="31">
        <v>1696.85</v>
      </c>
      <c r="L48" s="31">
        <v>1657.05</v>
      </c>
      <c r="M48" s="31">
        <v>3.46543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812.85</v>
      </c>
      <c r="D49" s="40">
        <v>818</v>
      </c>
      <c r="E49" s="40">
        <v>804.1</v>
      </c>
      <c r="F49" s="40">
        <v>795.35</v>
      </c>
      <c r="G49" s="40">
        <v>781.45</v>
      </c>
      <c r="H49" s="40">
        <v>826.75</v>
      </c>
      <c r="I49" s="40">
        <v>840.65000000000009</v>
      </c>
      <c r="J49" s="40">
        <v>849.4</v>
      </c>
      <c r="K49" s="31">
        <v>831.9</v>
      </c>
      <c r="L49" s="31">
        <v>809.25</v>
      </c>
      <c r="M49" s="31">
        <v>10.05287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171.15</v>
      </c>
      <c r="D50" s="40">
        <v>168.79999999999998</v>
      </c>
      <c r="E50" s="40">
        <v>164.69999999999996</v>
      </c>
      <c r="F50" s="40">
        <v>158.24999999999997</v>
      </c>
      <c r="G50" s="40">
        <v>154.14999999999995</v>
      </c>
      <c r="H50" s="40">
        <v>175.24999999999997</v>
      </c>
      <c r="I50" s="40">
        <v>179.35</v>
      </c>
      <c r="J50" s="40">
        <v>185.79999999999998</v>
      </c>
      <c r="K50" s="31">
        <v>172.9</v>
      </c>
      <c r="L50" s="31">
        <v>162.35</v>
      </c>
      <c r="M50" s="31">
        <v>369.40494999999999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775.1</v>
      </c>
      <c r="D51" s="40">
        <v>779.05000000000007</v>
      </c>
      <c r="E51" s="40">
        <v>768.30000000000018</v>
      </c>
      <c r="F51" s="40">
        <v>761.50000000000011</v>
      </c>
      <c r="G51" s="40">
        <v>750.75000000000023</v>
      </c>
      <c r="H51" s="40">
        <v>785.85000000000014</v>
      </c>
      <c r="I51" s="40">
        <v>796.59999999999991</v>
      </c>
      <c r="J51" s="40">
        <v>803.40000000000009</v>
      </c>
      <c r="K51" s="31">
        <v>789.8</v>
      </c>
      <c r="L51" s="31">
        <v>772.25</v>
      </c>
      <c r="M51" s="31">
        <v>9.0024599999999992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56</v>
      </c>
      <c r="D52" s="40">
        <v>56.5</v>
      </c>
      <c r="E52" s="40">
        <v>55.1</v>
      </c>
      <c r="F52" s="40">
        <v>54.2</v>
      </c>
      <c r="G52" s="40">
        <v>52.800000000000004</v>
      </c>
      <c r="H52" s="40">
        <v>57.4</v>
      </c>
      <c r="I52" s="40">
        <v>58.800000000000004</v>
      </c>
      <c r="J52" s="40">
        <v>59.699999999999996</v>
      </c>
      <c r="K52" s="31">
        <v>57.9</v>
      </c>
      <c r="L52" s="31">
        <v>55.6</v>
      </c>
      <c r="M52" s="31">
        <v>247.10657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452.5</v>
      </c>
      <c r="D53" s="40">
        <v>454.06666666666666</v>
      </c>
      <c r="E53" s="40">
        <v>449.13333333333333</v>
      </c>
      <c r="F53" s="40">
        <v>445.76666666666665</v>
      </c>
      <c r="G53" s="40">
        <v>440.83333333333331</v>
      </c>
      <c r="H53" s="40">
        <v>457.43333333333334</v>
      </c>
      <c r="I53" s="40">
        <v>462.36666666666662</v>
      </c>
      <c r="J53" s="40">
        <v>465.73333333333335</v>
      </c>
      <c r="K53" s="31">
        <v>459</v>
      </c>
      <c r="L53" s="31">
        <v>450.7</v>
      </c>
      <c r="M53" s="31">
        <v>22.776230000000002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599.25</v>
      </c>
      <c r="D54" s="40">
        <v>603.16666666666663</v>
      </c>
      <c r="E54" s="40">
        <v>593.63333333333321</v>
      </c>
      <c r="F54" s="40">
        <v>588.01666666666654</v>
      </c>
      <c r="G54" s="40">
        <v>578.48333333333312</v>
      </c>
      <c r="H54" s="40">
        <v>608.7833333333333</v>
      </c>
      <c r="I54" s="40">
        <v>618.31666666666683</v>
      </c>
      <c r="J54" s="40">
        <v>623.93333333333339</v>
      </c>
      <c r="K54" s="31">
        <v>612.70000000000005</v>
      </c>
      <c r="L54" s="31">
        <v>597.54999999999995</v>
      </c>
      <c r="M54" s="31">
        <v>98.929100000000005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382.25</v>
      </c>
      <c r="D55" s="40">
        <v>382.58333333333331</v>
      </c>
      <c r="E55" s="40">
        <v>379.71666666666664</v>
      </c>
      <c r="F55" s="40">
        <v>377.18333333333334</v>
      </c>
      <c r="G55" s="40">
        <v>374.31666666666666</v>
      </c>
      <c r="H55" s="40">
        <v>385.11666666666662</v>
      </c>
      <c r="I55" s="40">
        <v>387.98333333333329</v>
      </c>
      <c r="J55" s="40">
        <v>390.51666666666659</v>
      </c>
      <c r="K55" s="31">
        <v>385.45</v>
      </c>
      <c r="L55" s="31">
        <v>380.05</v>
      </c>
      <c r="M55" s="31">
        <v>7.3064600000000004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1195.9000000000001</v>
      </c>
      <c r="D56" s="40">
        <v>1201.4166666666667</v>
      </c>
      <c r="E56" s="40">
        <v>1185.0333333333335</v>
      </c>
      <c r="F56" s="40">
        <v>1174.1666666666667</v>
      </c>
      <c r="G56" s="40">
        <v>1157.7833333333335</v>
      </c>
      <c r="H56" s="40">
        <v>1212.2833333333335</v>
      </c>
      <c r="I56" s="40">
        <v>1228.6666666666667</v>
      </c>
      <c r="J56" s="40">
        <v>1239.5333333333335</v>
      </c>
      <c r="K56" s="31">
        <v>1217.8</v>
      </c>
      <c r="L56" s="31">
        <v>1190.55</v>
      </c>
      <c r="M56" s="31">
        <v>0.69267999999999996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14711</v>
      </c>
      <c r="D57" s="40">
        <v>14792.300000000001</v>
      </c>
      <c r="E57" s="40">
        <v>14585.600000000002</v>
      </c>
      <c r="F57" s="40">
        <v>14460.2</v>
      </c>
      <c r="G57" s="40">
        <v>14253.500000000002</v>
      </c>
      <c r="H57" s="40">
        <v>14917.700000000003</v>
      </c>
      <c r="I57" s="40">
        <v>15124.400000000003</v>
      </c>
      <c r="J57" s="40">
        <v>15249.800000000003</v>
      </c>
      <c r="K57" s="31">
        <v>14999</v>
      </c>
      <c r="L57" s="31">
        <v>14666.9</v>
      </c>
      <c r="M57" s="31">
        <v>0.29425000000000001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3636.1</v>
      </c>
      <c r="D58" s="40">
        <v>3630.4500000000003</v>
      </c>
      <c r="E58" s="40">
        <v>3611.9000000000005</v>
      </c>
      <c r="F58" s="40">
        <v>3587.7000000000003</v>
      </c>
      <c r="G58" s="40">
        <v>3569.1500000000005</v>
      </c>
      <c r="H58" s="40">
        <v>3654.6500000000005</v>
      </c>
      <c r="I58" s="40">
        <v>3673.2000000000007</v>
      </c>
      <c r="J58" s="40">
        <v>3697.4000000000005</v>
      </c>
      <c r="K58" s="31">
        <v>3649</v>
      </c>
      <c r="L58" s="31">
        <v>3606.25</v>
      </c>
      <c r="M58" s="31">
        <v>4.4470599999999996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768.55</v>
      </c>
      <c r="D59" s="40">
        <v>771.16666666666663</v>
      </c>
      <c r="E59" s="40">
        <v>757.38333333333321</v>
      </c>
      <c r="F59" s="40">
        <v>746.21666666666658</v>
      </c>
      <c r="G59" s="40">
        <v>732.43333333333317</v>
      </c>
      <c r="H59" s="40">
        <v>782.33333333333326</v>
      </c>
      <c r="I59" s="40">
        <v>796.11666666666679</v>
      </c>
      <c r="J59" s="40">
        <v>807.2833333333333</v>
      </c>
      <c r="K59" s="31">
        <v>784.95</v>
      </c>
      <c r="L59" s="31">
        <v>760</v>
      </c>
      <c r="M59" s="31">
        <v>6.64757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585.9</v>
      </c>
      <c r="D60" s="40">
        <v>585.41666666666663</v>
      </c>
      <c r="E60" s="40">
        <v>580.58333333333326</v>
      </c>
      <c r="F60" s="40">
        <v>575.26666666666665</v>
      </c>
      <c r="G60" s="40">
        <v>570.43333333333328</v>
      </c>
      <c r="H60" s="40">
        <v>590.73333333333323</v>
      </c>
      <c r="I60" s="40">
        <v>595.56666666666649</v>
      </c>
      <c r="J60" s="40">
        <v>600.88333333333321</v>
      </c>
      <c r="K60" s="31">
        <v>590.25</v>
      </c>
      <c r="L60" s="31">
        <v>580.1</v>
      </c>
      <c r="M60" s="31">
        <v>14.16854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154.69999999999999</v>
      </c>
      <c r="D61" s="40">
        <v>155.11666666666667</v>
      </c>
      <c r="E61" s="40">
        <v>152.23333333333335</v>
      </c>
      <c r="F61" s="40">
        <v>149.76666666666668</v>
      </c>
      <c r="G61" s="40">
        <v>146.88333333333335</v>
      </c>
      <c r="H61" s="40">
        <v>157.58333333333334</v>
      </c>
      <c r="I61" s="40">
        <v>160.46666666666667</v>
      </c>
      <c r="J61" s="40">
        <v>162.93333333333334</v>
      </c>
      <c r="K61" s="31">
        <v>158</v>
      </c>
      <c r="L61" s="31">
        <v>152.65</v>
      </c>
      <c r="M61" s="31">
        <v>69.158339999999995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140.6</v>
      </c>
      <c r="D62" s="40">
        <v>140.93333333333331</v>
      </c>
      <c r="E62" s="40">
        <v>139.66666666666663</v>
      </c>
      <c r="F62" s="40">
        <v>138.73333333333332</v>
      </c>
      <c r="G62" s="40">
        <v>137.46666666666664</v>
      </c>
      <c r="H62" s="40">
        <v>141.86666666666662</v>
      </c>
      <c r="I62" s="40">
        <v>143.13333333333333</v>
      </c>
      <c r="J62" s="40">
        <v>144.06666666666661</v>
      </c>
      <c r="K62" s="31">
        <v>142.19999999999999</v>
      </c>
      <c r="L62" s="31">
        <v>140</v>
      </c>
      <c r="M62" s="31">
        <v>6.5217099999999997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520.70000000000005</v>
      </c>
      <c r="D63" s="40">
        <v>522.45000000000005</v>
      </c>
      <c r="E63" s="40">
        <v>512.95000000000005</v>
      </c>
      <c r="F63" s="40">
        <v>505.20000000000005</v>
      </c>
      <c r="G63" s="40">
        <v>495.70000000000005</v>
      </c>
      <c r="H63" s="40">
        <v>530.20000000000005</v>
      </c>
      <c r="I63" s="40">
        <v>539.70000000000005</v>
      </c>
      <c r="J63" s="40">
        <v>547.45000000000005</v>
      </c>
      <c r="K63" s="31">
        <v>531.95000000000005</v>
      </c>
      <c r="L63" s="31">
        <v>514.70000000000005</v>
      </c>
      <c r="M63" s="31">
        <v>14.40944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918.65</v>
      </c>
      <c r="D64" s="40">
        <v>912.01666666666677</v>
      </c>
      <c r="E64" s="40">
        <v>904.03333333333353</v>
      </c>
      <c r="F64" s="40">
        <v>889.41666666666674</v>
      </c>
      <c r="G64" s="40">
        <v>881.43333333333351</v>
      </c>
      <c r="H64" s="40">
        <v>926.63333333333355</v>
      </c>
      <c r="I64" s="40">
        <v>934.6166666666669</v>
      </c>
      <c r="J64" s="40">
        <v>949.23333333333358</v>
      </c>
      <c r="K64" s="31">
        <v>920</v>
      </c>
      <c r="L64" s="31">
        <v>897.4</v>
      </c>
      <c r="M64" s="31">
        <v>33.109639999999999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155.15</v>
      </c>
      <c r="D65" s="40">
        <v>154.06666666666666</v>
      </c>
      <c r="E65" s="40">
        <v>152.13333333333333</v>
      </c>
      <c r="F65" s="40">
        <v>149.11666666666667</v>
      </c>
      <c r="G65" s="40">
        <v>147.18333333333334</v>
      </c>
      <c r="H65" s="40">
        <v>157.08333333333331</v>
      </c>
      <c r="I65" s="40">
        <v>159.01666666666665</v>
      </c>
      <c r="J65" s="40">
        <v>162.0333333333333</v>
      </c>
      <c r="K65" s="31">
        <v>156</v>
      </c>
      <c r="L65" s="31">
        <v>151.05000000000001</v>
      </c>
      <c r="M65" s="31">
        <v>31.28312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143.25</v>
      </c>
      <c r="D66" s="40">
        <v>144.48333333333335</v>
      </c>
      <c r="E66" s="40">
        <v>141.1166666666667</v>
      </c>
      <c r="F66" s="40">
        <v>138.98333333333335</v>
      </c>
      <c r="G66" s="40">
        <v>135.6166666666667</v>
      </c>
      <c r="H66" s="40">
        <v>146.6166666666667</v>
      </c>
      <c r="I66" s="40">
        <v>149.98333333333338</v>
      </c>
      <c r="J66" s="40">
        <v>152.1166666666667</v>
      </c>
      <c r="K66" s="31">
        <v>147.85</v>
      </c>
      <c r="L66" s="31">
        <v>142.35</v>
      </c>
      <c r="M66" s="31">
        <v>129.86297999999999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4799.6000000000004</v>
      </c>
      <c r="D67" s="40">
        <v>4794.2833333333338</v>
      </c>
      <c r="E67" s="40">
        <v>4754.4666666666672</v>
      </c>
      <c r="F67" s="40">
        <v>4709.333333333333</v>
      </c>
      <c r="G67" s="40">
        <v>4669.5166666666664</v>
      </c>
      <c r="H67" s="40">
        <v>4839.4166666666679</v>
      </c>
      <c r="I67" s="40">
        <v>4879.2333333333354</v>
      </c>
      <c r="J67" s="40">
        <v>4924.3666666666686</v>
      </c>
      <c r="K67" s="31">
        <v>4834.1000000000004</v>
      </c>
      <c r="L67" s="31">
        <v>4749.1499999999996</v>
      </c>
      <c r="M67" s="31">
        <v>3.0032100000000002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1650.9</v>
      </c>
      <c r="D68" s="40">
        <v>1651.6333333333332</v>
      </c>
      <c r="E68" s="40">
        <v>1640.2666666666664</v>
      </c>
      <c r="F68" s="40">
        <v>1629.6333333333332</v>
      </c>
      <c r="G68" s="40">
        <v>1618.2666666666664</v>
      </c>
      <c r="H68" s="40">
        <v>1662.2666666666664</v>
      </c>
      <c r="I68" s="40">
        <v>1673.6333333333332</v>
      </c>
      <c r="J68" s="40">
        <v>1684.2666666666664</v>
      </c>
      <c r="K68" s="31">
        <v>1663</v>
      </c>
      <c r="L68" s="31">
        <v>1641</v>
      </c>
      <c r="M68" s="31">
        <v>4.3418299999999999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670.4</v>
      </c>
      <c r="D69" s="40">
        <v>677.99999999999989</v>
      </c>
      <c r="E69" s="40">
        <v>661.19999999999982</v>
      </c>
      <c r="F69" s="40">
        <v>651.99999999999989</v>
      </c>
      <c r="G69" s="40">
        <v>635.19999999999982</v>
      </c>
      <c r="H69" s="40">
        <v>687.19999999999982</v>
      </c>
      <c r="I69" s="40">
        <v>703.99999999999977</v>
      </c>
      <c r="J69" s="40">
        <v>713.19999999999982</v>
      </c>
      <c r="K69" s="31">
        <v>694.8</v>
      </c>
      <c r="L69" s="31">
        <v>668.8</v>
      </c>
      <c r="M69" s="31">
        <v>18.642569999999999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851.3</v>
      </c>
      <c r="D70" s="40">
        <v>855.69999999999993</v>
      </c>
      <c r="E70" s="40">
        <v>844.94999999999982</v>
      </c>
      <c r="F70" s="40">
        <v>838.59999999999991</v>
      </c>
      <c r="G70" s="40">
        <v>827.8499999999998</v>
      </c>
      <c r="H70" s="40">
        <v>862.04999999999984</v>
      </c>
      <c r="I70" s="40">
        <v>872.80000000000007</v>
      </c>
      <c r="J70" s="40">
        <v>879.14999999999986</v>
      </c>
      <c r="K70" s="31">
        <v>866.45</v>
      </c>
      <c r="L70" s="31">
        <v>849.35</v>
      </c>
      <c r="M70" s="31">
        <v>2.6004100000000001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455.75</v>
      </c>
      <c r="D71" s="40">
        <v>457.98333333333335</v>
      </c>
      <c r="E71" s="40">
        <v>448.9666666666667</v>
      </c>
      <c r="F71" s="40">
        <v>442.18333333333334</v>
      </c>
      <c r="G71" s="40">
        <v>433.16666666666669</v>
      </c>
      <c r="H71" s="40">
        <v>464.76666666666671</v>
      </c>
      <c r="I71" s="40">
        <v>473.78333333333336</v>
      </c>
      <c r="J71" s="40">
        <v>480.56666666666672</v>
      </c>
      <c r="K71" s="31">
        <v>467</v>
      </c>
      <c r="L71" s="31">
        <v>451.2</v>
      </c>
      <c r="M71" s="31">
        <v>4.1951900000000002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908.9</v>
      </c>
      <c r="D72" s="40">
        <v>918.4666666666667</v>
      </c>
      <c r="E72" s="40">
        <v>893.43333333333339</v>
      </c>
      <c r="F72" s="40">
        <v>877.9666666666667</v>
      </c>
      <c r="G72" s="40">
        <v>852.93333333333339</v>
      </c>
      <c r="H72" s="40">
        <v>933.93333333333339</v>
      </c>
      <c r="I72" s="40">
        <v>958.9666666666667</v>
      </c>
      <c r="J72" s="40">
        <v>974.43333333333339</v>
      </c>
      <c r="K72" s="31">
        <v>943.5</v>
      </c>
      <c r="L72" s="31">
        <v>903</v>
      </c>
      <c r="M72" s="31">
        <v>39.502969999999998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342.25</v>
      </c>
      <c r="D73" s="40">
        <v>343.64999999999992</v>
      </c>
      <c r="E73" s="40">
        <v>337.74999999999983</v>
      </c>
      <c r="F73" s="40">
        <v>333.24999999999989</v>
      </c>
      <c r="G73" s="40">
        <v>327.3499999999998</v>
      </c>
      <c r="H73" s="40">
        <v>348.14999999999986</v>
      </c>
      <c r="I73" s="40">
        <v>354.04999999999995</v>
      </c>
      <c r="J73" s="40">
        <v>358.5499999999999</v>
      </c>
      <c r="K73" s="31">
        <v>349.55</v>
      </c>
      <c r="L73" s="31">
        <v>339.15</v>
      </c>
      <c r="M73" s="31">
        <v>61.258760000000002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581.75</v>
      </c>
      <c r="D74" s="40">
        <v>585</v>
      </c>
      <c r="E74" s="40">
        <v>576</v>
      </c>
      <c r="F74" s="40">
        <v>570.25</v>
      </c>
      <c r="G74" s="40">
        <v>561.25</v>
      </c>
      <c r="H74" s="40">
        <v>590.75</v>
      </c>
      <c r="I74" s="40">
        <v>599.75</v>
      </c>
      <c r="J74" s="40">
        <v>605.5</v>
      </c>
      <c r="K74" s="31">
        <v>594</v>
      </c>
      <c r="L74" s="31">
        <v>579.25</v>
      </c>
      <c r="M74" s="31">
        <v>22.613949999999999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1925.35</v>
      </c>
      <c r="D75" s="40">
        <v>1939.0833333333333</v>
      </c>
      <c r="E75" s="40">
        <v>1884.2666666666664</v>
      </c>
      <c r="F75" s="40">
        <v>1843.1833333333332</v>
      </c>
      <c r="G75" s="40">
        <v>1788.3666666666663</v>
      </c>
      <c r="H75" s="40">
        <v>1980.1666666666665</v>
      </c>
      <c r="I75" s="40">
        <v>2034.9833333333336</v>
      </c>
      <c r="J75" s="40">
        <v>2076.0666666666666</v>
      </c>
      <c r="K75" s="31">
        <v>1993.9</v>
      </c>
      <c r="L75" s="31">
        <v>1898</v>
      </c>
      <c r="M75" s="31">
        <v>5.2699800000000003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2177.15</v>
      </c>
      <c r="D76" s="40">
        <v>2158.7166666666667</v>
      </c>
      <c r="E76" s="40">
        <v>2133.4333333333334</v>
      </c>
      <c r="F76" s="40">
        <v>2089.7166666666667</v>
      </c>
      <c r="G76" s="40">
        <v>2064.4333333333334</v>
      </c>
      <c r="H76" s="40">
        <v>2202.4333333333334</v>
      </c>
      <c r="I76" s="40">
        <v>2227.7166666666672</v>
      </c>
      <c r="J76" s="40">
        <v>2271.4333333333334</v>
      </c>
      <c r="K76" s="31">
        <v>2184</v>
      </c>
      <c r="L76" s="31">
        <v>2115</v>
      </c>
      <c r="M76" s="31">
        <v>15.910119999999999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192.75</v>
      </c>
      <c r="D77" s="40">
        <v>197.01666666666665</v>
      </c>
      <c r="E77" s="40">
        <v>186.73333333333329</v>
      </c>
      <c r="F77" s="40">
        <v>180.71666666666664</v>
      </c>
      <c r="G77" s="40">
        <v>170.43333333333328</v>
      </c>
      <c r="H77" s="40">
        <v>203.0333333333333</v>
      </c>
      <c r="I77" s="40">
        <v>213.31666666666666</v>
      </c>
      <c r="J77" s="40">
        <v>219.33333333333331</v>
      </c>
      <c r="K77" s="31">
        <v>207.3</v>
      </c>
      <c r="L77" s="31">
        <v>191</v>
      </c>
      <c r="M77" s="31">
        <v>11.58029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4905.7</v>
      </c>
      <c r="D78" s="40">
        <v>4908.833333333333</v>
      </c>
      <c r="E78" s="40">
        <v>4827.8666666666659</v>
      </c>
      <c r="F78" s="40">
        <v>4750.0333333333328</v>
      </c>
      <c r="G78" s="40">
        <v>4669.0666666666657</v>
      </c>
      <c r="H78" s="40">
        <v>4986.6666666666661</v>
      </c>
      <c r="I78" s="40">
        <v>5067.6333333333332</v>
      </c>
      <c r="J78" s="40">
        <v>5145.4666666666662</v>
      </c>
      <c r="K78" s="31">
        <v>4989.8</v>
      </c>
      <c r="L78" s="31">
        <v>4831</v>
      </c>
      <c r="M78" s="31">
        <v>9.5546399999999991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4286.1000000000004</v>
      </c>
      <c r="D79" s="40">
        <v>4298.333333333333</v>
      </c>
      <c r="E79" s="40">
        <v>4251.6666666666661</v>
      </c>
      <c r="F79" s="40">
        <v>4217.2333333333327</v>
      </c>
      <c r="G79" s="40">
        <v>4170.5666666666657</v>
      </c>
      <c r="H79" s="40">
        <v>4332.7666666666664</v>
      </c>
      <c r="I79" s="40">
        <v>4379.4333333333325</v>
      </c>
      <c r="J79" s="40">
        <v>4413.8666666666668</v>
      </c>
      <c r="K79" s="31">
        <v>4345</v>
      </c>
      <c r="L79" s="31">
        <v>4263.8999999999996</v>
      </c>
      <c r="M79" s="31">
        <v>1.20251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3889.45</v>
      </c>
      <c r="D80" s="40">
        <v>3901.2166666666672</v>
      </c>
      <c r="E80" s="40">
        <v>3828.2833333333342</v>
      </c>
      <c r="F80" s="40">
        <v>3767.1166666666672</v>
      </c>
      <c r="G80" s="40">
        <v>3694.1833333333343</v>
      </c>
      <c r="H80" s="40">
        <v>3962.3833333333341</v>
      </c>
      <c r="I80" s="40">
        <v>4035.3166666666666</v>
      </c>
      <c r="J80" s="40">
        <v>4096.4833333333336</v>
      </c>
      <c r="K80" s="31">
        <v>3974.15</v>
      </c>
      <c r="L80" s="31">
        <v>3840.05</v>
      </c>
      <c r="M80" s="31">
        <v>2.4865300000000001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4818.5</v>
      </c>
      <c r="D81" s="40">
        <v>4803.8666666666659</v>
      </c>
      <c r="E81" s="40">
        <v>4773.9333333333316</v>
      </c>
      <c r="F81" s="40">
        <v>4729.3666666666659</v>
      </c>
      <c r="G81" s="40">
        <v>4699.4333333333316</v>
      </c>
      <c r="H81" s="40">
        <v>4848.4333333333316</v>
      </c>
      <c r="I81" s="40">
        <v>4878.3666666666659</v>
      </c>
      <c r="J81" s="40">
        <v>4922.9333333333316</v>
      </c>
      <c r="K81" s="31">
        <v>4833.8</v>
      </c>
      <c r="L81" s="31">
        <v>4759.3</v>
      </c>
      <c r="M81" s="31">
        <v>5.4354500000000003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2729</v>
      </c>
      <c r="D82" s="40">
        <v>2738.25</v>
      </c>
      <c r="E82" s="40">
        <v>2707.75</v>
      </c>
      <c r="F82" s="40">
        <v>2686.5</v>
      </c>
      <c r="G82" s="40">
        <v>2656</v>
      </c>
      <c r="H82" s="40">
        <v>2759.5</v>
      </c>
      <c r="I82" s="40">
        <v>2790</v>
      </c>
      <c r="J82" s="40">
        <v>2811.25</v>
      </c>
      <c r="K82" s="31">
        <v>2768.75</v>
      </c>
      <c r="L82" s="31">
        <v>2717</v>
      </c>
      <c r="M82" s="31">
        <v>5.16622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567.25</v>
      </c>
      <c r="D83" s="40">
        <v>564.51666666666665</v>
      </c>
      <c r="E83" s="40">
        <v>555.48333333333335</v>
      </c>
      <c r="F83" s="40">
        <v>543.7166666666667</v>
      </c>
      <c r="G83" s="40">
        <v>534.68333333333339</v>
      </c>
      <c r="H83" s="40">
        <v>576.2833333333333</v>
      </c>
      <c r="I83" s="40">
        <v>585.31666666666661</v>
      </c>
      <c r="J83" s="40">
        <v>597.08333333333326</v>
      </c>
      <c r="K83" s="31">
        <v>573.54999999999995</v>
      </c>
      <c r="L83" s="31">
        <v>552.75</v>
      </c>
      <c r="M83" s="31">
        <v>5.0186900000000003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1710.95</v>
      </c>
      <c r="D84" s="40">
        <v>1737.25</v>
      </c>
      <c r="E84" s="40">
        <v>1676.2</v>
      </c>
      <c r="F84" s="40">
        <v>1641.45</v>
      </c>
      <c r="G84" s="40">
        <v>1580.4</v>
      </c>
      <c r="H84" s="40">
        <v>1772</v>
      </c>
      <c r="I84" s="40">
        <v>1833.0500000000002</v>
      </c>
      <c r="J84" s="40">
        <v>1867.8</v>
      </c>
      <c r="K84" s="31">
        <v>1798.3</v>
      </c>
      <c r="L84" s="31">
        <v>1702.5</v>
      </c>
      <c r="M84" s="31">
        <v>0.72031000000000001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1194.3</v>
      </c>
      <c r="D85" s="40">
        <v>1197.9833333333333</v>
      </c>
      <c r="E85" s="40">
        <v>1184.0666666666666</v>
      </c>
      <c r="F85" s="40">
        <v>1173.8333333333333</v>
      </c>
      <c r="G85" s="40">
        <v>1159.9166666666665</v>
      </c>
      <c r="H85" s="40">
        <v>1208.2166666666667</v>
      </c>
      <c r="I85" s="40">
        <v>1222.1333333333332</v>
      </c>
      <c r="J85" s="40">
        <v>1232.3666666666668</v>
      </c>
      <c r="K85" s="31">
        <v>1211.9000000000001</v>
      </c>
      <c r="L85" s="31">
        <v>1187.75</v>
      </c>
      <c r="M85" s="31">
        <v>10.047940000000001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168.9</v>
      </c>
      <c r="D86" s="40">
        <v>170</v>
      </c>
      <c r="E86" s="40">
        <v>166.9</v>
      </c>
      <c r="F86" s="40">
        <v>164.9</v>
      </c>
      <c r="G86" s="40">
        <v>161.80000000000001</v>
      </c>
      <c r="H86" s="40">
        <v>172</v>
      </c>
      <c r="I86" s="40">
        <v>175.10000000000002</v>
      </c>
      <c r="J86" s="40">
        <v>177.1</v>
      </c>
      <c r="K86" s="31">
        <v>173.1</v>
      </c>
      <c r="L86" s="31">
        <v>168</v>
      </c>
      <c r="M86" s="31">
        <v>43.790089999999999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87.75</v>
      </c>
      <c r="D87" s="40">
        <v>87.433333333333323</v>
      </c>
      <c r="E87" s="40">
        <v>86.666666666666643</v>
      </c>
      <c r="F87" s="40">
        <v>85.583333333333314</v>
      </c>
      <c r="G87" s="40">
        <v>84.816666666666634</v>
      </c>
      <c r="H87" s="40">
        <v>88.516666666666652</v>
      </c>
      <c r="I87" s="40">
        <v>89.283333333333331</v>
      </c>
      <c r="J87" s="40">
        <v>90.36666666666666</v>
      </c>
      <c r="K87" s="31">
        <v>88.2</v>
      </c>
      <c r="L87" s="31">
        <v>86.35</v>
      </c>
      <c r="M87" s="31">
        <v>114.43816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238.55</v>
      </c>
      <c r="D88" s="40">
        <v>241.68333333333337</v>
      </c>
      <c r="E88" s="40">
        <v>234.71666666666673</v>
      </c>
      <c r="F88" s="40">
        <v>230.88333333333335</v>
      </c>
      <c r="G88" s="40">
        <v>223.91666666666671</v>
      </c>
      <c r="H88" s="40">
        <v>245.51666666666674</v>
      </c>
      <c r="I88" s="40">
        <v>252.48333333333338</v>
      </c>
      <c r="J88" s="40">
        <v>256.31666666666672</v>
      </c>
      <c r="K88" s="31">
        <v>248.65</v>
      </c>
      <c r="L88" s="31">
        <v>237.85</v>
      </c>
      <c r="M88" s="31">
        <v>16.716850000000001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145.80000000000001</v>
      </c>
      <c r="D89" s="40">
        <v>147.16666666666666</v>
      </c>
      <c r="E89" s="40">
        <v>143.83333333333331</v>
      </c>
      <c r="F89" s="40">
        <v>141.86666666666665</v>
      </c>
      <c r="G89" s="40">
        <v>138.5333333333333</v>
      </c>
      <c r="H89" s="40">
        <v>149.13333333333333</v>
      </c>
      <c r="I89" s="40">
        <v>152.46666666666664</v>
      </c>
      <c r="J89" s="40">
        <v>154.43333333333334</v>
      </c>
      <c r="K89" s="31">
        <v>150.5</v>
      </c>
      <c r="L89" s="31">
        <v>145.19999999999999</v>
      </c>
      <c r="M89" s="31">
        <v>112.65653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28.25</v>
      </c>
      <c r="D90" s="40">
        <v>28.466666666666669</v>
      </c>
      <c r="E90" s="40">
        <v>27.933333333333337</v>
      </c>
      <c r="F90" s="40">
        <v>27.616666666666667</v>
      </c>
      <c r="G90" s="40">
        <v>27.083333333333336</v>
      </c>
      <c r="H90" s="40">
        <v>28.783333333333339</v>
      </c>
      <c r="I90" s="40">
        <v>29.31666666666667</v>
      </c>
      <c r="J90" s="40">
        <v>29.63333333333334</v>
      </c>
      <c r="K90" s="31">
        <v>29</v>
      </c>
      <c r="L90" s="31">
        <v>28.15</v>
      </c>
      <c r="M90" s="31">
        <v>89.724680000000006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4047.55</v>
      </c>
      <c r="D91" s="40">
        <v>4035.9500000000003</v>
      </c>
      <c r="E91" s="40">
        <v>4008.9000000000005</v>
      </c>
      <c r="F91" s="40">
        <v>3970.2500000000005</v>
      </c>
      <c r="G91" s="40">
        <v>3943.2000000000007</v>
      </c>
      <c r="H91" s="40">
        <v>4074.6000000000004</v>
      </c>
      <c r="I91" s="40">
        <v>4101.6500000000005</v>
      </c>
      <c r="J91" s="40">
        <v>4140.3</v>
      </c>
      <c r="K91" s="31">
        <v>4063</v>
      </c>
      <c r="L91" s="31">
        <v>3997.3</v>
      </c>
      <c r="M91" s="31">
        <v>1.32206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590.79999999999995</v>
      </c>
      <c r="D92" s="40">
        <v>591.9</v>
      </c>
      <c r="E92" s="40">
        <v>585.9</v>
      </c>
      <c r="F92" s="40">
        <v>581</v>
      </c>
      <c r="G92" s="40">
        <v>575</v>
      </c>
      <c r="H92" s="40">
        <v>596.79999999999995</v>
      </c>
      <c r="I92" s="40">
        <v>602.79999999999995</v>
      </c>
      <c r="J92" s="40">
        <v>607.69999999999993</v>
      </c>
      <c r="K92" s="31">
        <v>597.9</v>
      </c>
      <c r="L92" s="31">
        <v>587</v>
      </c>
      <c r="M92" s="31">
        <v>10.99044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692</v>
      </c>
      <c r="D93" s="40">
        <v>690.7833333333333</v>
      </c>
      <c r="E93" s="40">
        <v>683.86666666666656</v>
      </c>
      <c r="F93" s="40">
        <v>675.73333333333323</v>
      </c>
      <c r="G93" s="40">
        <v>668.81666666666649</v>
      </c>
      <c r="H93" s="40">
        <v>698.91666666666663</v>
      </c>
      <c r="I93" s="40">
        <v>705.83333333333337</v>
      </c>
      <c r="J93" s="40">
        <v>713.9666666666667</v>
      </c>
      <c r="K93" s="31">
        <v>697.7</v>
      </c>
      <c r="L93" s="31">
        <v>682.65</v>
      </c>
      <c r="M93" s="31">
        <v>1.1837299999999999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975.25</v>
      </c>
      <c r="D94" s="40">
        <v>973.9666666666667</v>
      </c>
      <c r="E94" s="40">
        <v>964.68333333333339</v>
      </c>
      <c r="F94" s="40">
        <v>954.11666666666667</v>
      </c>
      <c r="G94" s="40">
        <v>944.83333333333337</v>
      </c>
      <c r="H94" s="40">
        <v>984.53333333333342</v>
      </c>
      <c r="I94" s="40">
        <v>993.81666666666672</v>
      </c>
      <c r="J94" s="40">
        <v>1004.3833333333334</v>
      </c>
      <c r="K94" s="31">
        <v>983.25</v>
      </c>
      <c r="L94" s="31">
        <v>963.4</v>
      </c>
      <c r="M94" s="31">
        <v>4.4823700000000004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584.29999999999995</v>
      </c>
      <c r="D95" s="40">
        <v>591.18333333333328</v>
      </c>
      <c r="E95" s="40">
        <v>573.21666666666658</v>
      </c>
      <c r="F95" s="40">
        <v>562.13333333333333</v>
      </c>
      <c r="G95" s="40">
        <v>544.16666666666663</v>
      </c>
      <c r="H95" s="40">
        <v>602.26666666666654</v>
      </c>
      <c r="I95" s="40">
        <v>620.23333333333323</v>
      </c>
      <c r="J95" s="40">
        <v>631.31666666666649</v>
      </c>
      <c r="K95" s="31">
        <v>609.15</v>
      </c>
      <c r="L95" s="31">
        <v>580.1</v>
      </c>
      <c r="M95" s="31">
        <v>4.7284899999999999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1562.95</v>
      </c>
      <c r="D96" s="40">
        <v>1577.1166666666668</v>
      </c>
      <c r="E96" s="40">
        <v>1545.8333333333335</v>
      </c>
      <c r="F96" s="40">
        <v>1528.7166666666667</v>
      </c>
      <c r="G96" s="40">
        <v>1497.4333333333334</v>
      </c>
      <c r="H96" s="40">
        <v>1594.2333333333336</v>
      </c>
      <c r="I96" s="40">
        <v>1625.5166666666669</v>
      </c>
      <c r="J96" s="40">
        <v>1642.6333333333337</v>
      </c>
      <c r="K96" s="31">
        <v>1608.4</v>
      </c>
      <c r="L96" s="31">
        <v>1560</v>
      </c>
      <c r="M96" s="31">
        <v>3.9007700000000001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1512.15</v>
      </c>
      <c r="D97" s="40">
        <v>1521.8999999999999</v>
      </c>
      <c r="E97" s="40">
        <v>1496.7999999999997</v>
      </c>
      <c r="F97" s="40">
        <v>1481.4499999999998</v>
      </c>
      <c r="G97" s="40">
        <v>1456.3499999999997</v>
      </c>
      <c r="H97" s="40">
        <v>1537.2499999999998</v>
      </c>
      <c r="I97" s="40">
        <v>1562.3499999999997</v>
      </c>
      <c r="J97" s="40">
        <v>1577.6999999999998</v>
      </c>
      <c r="K97" s="31">
        <v>1547</v>
      </c>
      <c r="L97" s="31">
        <v>1506.55</v>
      </c>
      <c r="M97" s="31">
        <v>6.0916699999999997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723</v>
      </c>
      <c r="D98" s="40">
        <v>728.51666666666677</v>
      </c>
      <c r="E98" s="40">
        <v>700.03333333333353</v>
      </c>
      <c r="F98" s="40">
        <v>677.06666666666672</v>
      </c>
      <c r="G98" s="40">
        <v>648.58333333333348</v>
      </c>
      <c r="H98" s="40">
        <v>751.48333333333358</v>
      </c>
      <c r="I98" s="40">
        <v>779.96666666666692</v>
      </c>
      <c r="J98" s="40">
        <v>802.93333333333362</v>
      </c>
      <c r="K98" s="31">
        <v>757</v>
      </c>
      <c r="L98" s="31">
        <v>705.55</v>
      </c>
      <c r="M98" s="31">
        <v>33.65343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324.5</v>
      </c>
      <c r="D99" s="40">
        <v>327.59999999999997</v>
      </c>
      <c r="E99" s="40">
        <v>317.89999999999992</v>
      </c>
      <c r="F99" s="40">
        <v>311.29999999999995</v>
      </c>
      <c r="G99" s="40">
        <v>301.59999999999991</v>
      </c>
      <c r="H99" s="40">
        <v>334.19999999999993</v>
      </c>
      <c r="I99" s="40">
        <v>343.9</v>
      </c>
      <c r="J99" s="40">
        <v>350.49999999999994</v>
      </c>
      <c r="K99" s="31">
        <v>337.3</v>
      </c>
      <c r="L99" s="31">
        <v>321</v>
      </c>
      <c r="M99" s="31">
        <v>6.7043999999999997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1050.55</v>
      </c>
      <c r="D100" s="40">
        <v>1053.6000000000001</v>
      </c>
      <c r="E100" s="40">
        <v>1040.4500000000003</v>
      </c>
      <c r="F100" s="40">
        <v>1030.3500000000001</v>
      </c>
      <c r="G100" s="40">
        <v>1017.2000000000003</v>
      </c>
      <c r="H100" s="40">
        <v>1063.7000000000003</v>
      </c>
      <c r="I100" s="40">
        <v>1076.8500000000004</v>
      </c>
      <c r="J100" s="40">
        <v>1086.9500000000003</v>
      </c>
      <c r="K100" s="31">
        <v>1066.75</v>
      </c>
      <c r="L100" s="31">
        <v>1043.5</v>
      </c>
      <c r="M100" s="31">
        <v>63.215780000000002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2968.95</v>
      </c>
      <c r="D101" s="40">
        <v>2960.0333333333333</v>
      </c>
      <c r="E101" s="40">
        <v>2940.0666666666666</v>
      </c>
      <c r="F101" s="40">
        <v>2911.1833333333334</v>
      </c>
      <c r="G101" s="40">
        <v>2891.2166666666667</v>
      </c>
      <c r="H101" s="40">
        <v>2988.9166666666665</v>
      </c>
      <c r="I101" s="40">
        <v>3008.8833333333328</v>
      </c>
      <c r="J101" s="40">
        <v>3037.7666666666664</v>
      </c>
      <c r="K101" s="31">
        <v>2980</v>
      </c>
      <c r="L101" s="31">
        <v>2931.15</v>
      </c>
      <c r="M101" s="31">
        <v>4.5463899999999997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1503.9</v>
      </c>
      <c r="D102" s="40">
        <v>1495.75</v>
      </c>
      <c r="E102" s="40">
        <v>1484.15</v>
      </c>
      <c r="F102" s="40">
        <v>1464.4</v>
      </c>
      <c r="G102" s="40">
        <v>1452.8000000000002</v>
      </c>
      <c r="H102" s="40">
        <v>1515.5</v>
      </c>
      <c r="I102" s="40">
        <v>1527.1</v>
      </c>
      <c r="J102" s="40">
        <v>1546.85</v>
      </c>
      <c r="K102" s="31">
        <v>1507.35</v>
      </c>
      <c r="L102" s="31">
        <v>1476</v>
      </c>
      <c r="M102" s="31">
        <v>54.99024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667</v>
      </c>
      <c r="D103" s="40">
        <v>670.31666666666672</v>
      </c>
      <c r="E103" s="40">
        <v>662.68333333333339</v>
      </c>
      <c r="F103" s="40">
        <v>658.36666666666667</v>
      </c>
      <c r="G103" s="40">
        <v>650.73333333333335</v>
      </c>
      <c r="H103" s="40">
        <v>674.63333333333344</v>
      </c>
      <c r="I103" s="40">
        <v>682.26666666666688</v>
      </c>
      <c r="J103" s="40">
        <v>686.58333333333348</v>
      </c>
      <c r="K103" s="31">
        <v>677.95</v>
      </c>
      <c r="L103" s="31">
        <v>666</v>
      </c>
      <c r="M103" s="31">
        <v>14.68932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1235.5</v>
      </c>
      <c r="D104" s="40">
        <v>1240.1333333333332</v>
      </c>
      <c r="E104" s="40">
        <v>1225.9166666666665</v>
      </c>
      <c r="F104" s="40">
        <v>1216.3333333333333</v>
      </c>
      <c r="G104" s="40">
        <v>1202.1166666666666</v>
      </c>
      <c r="H104" s="40">
        <v>1249.7166666666665</v>
      </c>
      <c r="I104" s="40">
        <v>1263.9333333333332</v>
      </c>
      <c r="J104" s="40">
        <v>1273.5166666666664</v>
      </c>
      <c r="K104" s="31">
        <v>1254.3499999999999</v>
      </c>
      <c r="L104" s="31">
        <v>1230.55</v>
      </c>
      <c r="M104" s="31">
        <v>14.388019999999999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2836.3</v>
      </c>
      <c r="D105" s="40">
        <v>2842.4</v>
      </c>
      <c r="E105" s="40">
        <v>2818.9</v>
      </c>
      <c r="F105" s="40">
        <v>2801.5</v>
      </c>
      <c r="G105" s="40">
        <v>2778</v>
      </c>
      <c r="H105" s="40">
        <v>2859.8</v>
      </c>
      <c r="I105" s="40">
        <v>2883.3</v>
      </c>
      <c r="J105" s="40">
        <v>2900.7000000000003</v>
      </c>
      <c r="K105" s="31">
        <v>2865.9</v>
      </c>
      <c r="L105" s="31">
        <v>2825</v>
      </c>
      <c r="M105" s="31">
        <v>4.2220399999999998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434.7</v>
      </c>
      <c r="D106" s="40">
        <v>436.16666666666669</v>
      </c>
      <c r="E106" s="40">
        <v>427.33333333333337</v>
      </c>
      <c r="F106" s="40">
        <v>419.9666666666667</v>
      </c>
      <c r="G106" s="40">
        <v>411.13333333333338</v>
      </c>
      <c r="H106" s="40">
        <v>443.53333333333336</v>
      </c>
      <c r="I106" s="40">
        <v>452.36666666666673</v>
      </c>
      <c r="J106" s="40">
        <v>459.73333333333335</v>
      </c>
      <c r="K106" s="31">
        <v>445</v>
      </c>
      <c r="L106" s="31">
        <v>428.8</v>
      </c>
      <c r="M106" s="31">
        <v>137.78833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1085.9000000000001</v>
      </c>
      <c r="D107" s="40">
        <v>1091.9666666666667</v>
      </c>
      <c r="E107" s="40">
        <v>1074.9333333333334</v>
      </c>
      <c r="F107" s="40">
        <v>1063.9666666666667</v>
      </c>
      <c r="G107" s="40">
        <v>1046.9333333333334</v>
      </c>
      <c r="H107" s="40">
        <v>1102.9333333333334</v>
      </c>
      <c r="I107" s="40">
        <v>1119.9666666666667</v>
      </c>
      <c r="J107" s="40">
        <v>1130.9333333333334</v>
      </c>
      <c r="K107" s="31">
        <v>1109</v>
      </c>
      <c r="L107" s="31">
        <v>1081</v>
      </c>
      <c r="M107" s="31">
        <v>3.1523099999999999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262</v>
      </c>
      <c r="D108" s="40">
        <v>263.08333333333331</v>
      </c>
      <c r="E108" s="40">
        <v>258.96666666666664</v>
      </c>
      <c r="F108" s="40">
        <v>255.93333333333334</v>
      </c>
      <c r="G108" s="40">
        <v>251.81666666666666</v>
      </c>
      <c r="H108" s="40">
        <v>266.11666666666662</v>
      </c>
      <c r="I108" s="40">
        <v>270.23333333333329</v>
      </c>
      <c r="J108" s="40">
        <v>273.26666666666659</v>
      </c>
      <c r="K108" s="31">
        <v>267.2</v>
      </c>
      <c r="L108" s="31">
        <v>260.05</v>
      </c>
      <c r="M108" s="31">
        <v>17.91534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2384.5</v>
      </c>
      <c r="D109" s="40">
        <v>2384.7833333333333</v>
      </c>
      <c r="E109" s="40">
        <v>2374.5666666666666</v>
      </c>
      <c r="F109" s="40">
        <v>2364.6333333333332</v>
      </c>
      <c r="G109" s="40">
        <v>2354.4166666666665</v>
      </c>
      <c r="H109" s="40">
        <v>2394.7166666666667</v>
      </c>
      <c r="I109" s="40">
        <v>2404.9333333333329</v>
      </c>
      <c r="J109" s="40">
        <v>2414.8666666666668</v>
      </c>
      <c r="K109" s="31">
        <v>2395</v>
      </c>
      <c r="L109" s="31">
        <v>2374.85</v>
      </c>
      <c r="M109" s="31">
        <v>9.2147600000000001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317.60000000000002</v>
      </c>
      <c r="D110" s="40">
        <v>317.86666666666667</v>
      </c>
      <c r="E110" s="40">
        <v>314.73333333333335</v>
      </c>
      <c r="F110" s="40">
        <v>311.86666666666667</v>
      </c>
      <c r="G110" s="40">
        <v>308.73333333333335</v>
      </c>
      <c r="H110" s="40">
        <v>320.73333333333335</v>
      </c>
      <c r="I110" s="40">
        <v>323.86666666666667</v>
      </c>
      <c r="J110" s="40">
        <v>326.73333333333335</v>
      </c>
      <c r="K110" s="31">
        <v>321</v>
      </c>
      <c r="L110" s="31">
        <v>315</v>
      </c>
      <c r="M110" s="31">
        <v>7.2783600000000002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2623.9</v>
      </c>
      <c r="D111" s="40">
        <v>2623.35</v>
      </c>
      <c r="E111" s="40">
        <v>2600.4499999999998</v>
      </c>
      <c r="F111" s="40">
        <v>2577</v>
      </c>
      <c r="G111" s="40">
        <v>2554.1</v>
      </c>
      <c r="H111" s="40">
        <v>2646.7999999999997</v>
      </c>
      <c r="I111" s="40">
        <v>2669.7000000000003</v>
      </c>
      <c r="J111" s="40">
        <v>2693.1499999999996</v>
      </c>
      <c r="K111" s="31">
        <v>2646.25</v>
      </c>
      <c r="L111" s="31">
        <v>2599.9</v>
      </c>
      <c r="M111" s="31">
        <v>17.517669999999999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702.85</v>
      </c>
      <c r="D112" s="40">
        <v>701.16666666666663</v>
      </c>
      <c r="E112" s="40">
        <v>696.0333333333333</v>
      </c>
      <c r="F112" s="40">
        <v>689.2166666666667</v>
      </c>
      <c r="G112" s="40">
        <v>684.08333333333337</v>
      </c>
      <c r="H112" s="40">
        <v>707.98333333333323</v>
      </c>
      <c r="I112" s="40">
        <v>713.11666666666667</v>
      </c>
      <c r="J112" s="40">
        <v>719.93333333333317</v>
      </c>
      <c r="K112" s="31">
        <v>706.3</v>
      </c>
      <c r="L112" s="31">
        <v>694.35</v>
      </c>
      <c r="M112" s="31">
        <v>86.029799999999994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1438.5</v>
      </c>
      <c r="D113" s="40">
        <v>1442.1666666666667</v>
      </c>
      <c r="E113" s="40">
        <v>1425.3333333333335</v>
      </c>
      <c r="F113" s="40">
        <v>1412.1666666666667</v>
      </c>
      <c r="G113" s="40">
        <v>1395.3333333333335</v>
      </c>
      <c r="H113" s="40">
        <v>1455.3333333333335</v>
      </c>
      <c r="I113" s="40">
        <v>1472.166666666667</v>
      </c>
      <c r="J113" s="40">
        <v>1485.3333333333335</v>
      </c>
      <c r="K113" s="31">
        <v>1459</v>
      </c>
      <c r="L113" s="31">
        <v>1429</v>
      </c>
      <c r="M113" s="31">
        <v>2.5458799999999999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651.9</v>
      </c>
      <c r="D114" s="40">
        <v>650.65</v>
      </c>
      <c r="E114" s="40">
        <v>646.4</v>
      </c>
      <c r="F114" s="40">
        <v>640.9</v>
      </c>
      <c r="G114" s="40">
        <v>636.65</v>
      </c>
      <c r="H114" s="40">
        <v>656.15</v>
      </c>
      <c r="I114" s="40">
        <v>660.4</v>
      </c>
      <c r="J114" s="40">
        <v>665.9</v>
      </c>
      <c r="K114" s="31">
        <v>654.9</v>
      </c>
      <c r="L114" s="31">
        <v>645.15</v>
      </c>
      <c r="M114" s="31">
        <v>7.6142000000000003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714.3</v>
      </c>
      <c r="D115" s="40">
        <v>712.1</v>
      </c>
      <c r="E115" s="40">
        <v>706.2</v>
      </c>
      <c r="F115" s="40">
        <v>698.1</v>
      </c>
      <c r="G115" s="40">
        <v>692.2</v>
      </c>
      <c r="H115" s="40">
        <v>720.2</v>
      </c>
      <c r="I115" s="40">
        <v>726.09999999999991</v>
      </c>
      <c r="J115" s="40">
        <v>734.2</v>
      </c>
      <c r="K115" s="31">
        <v>718</v>
      </c>
      <c r="L115" s="31">
        <v>704</v>
      </c>
      <c r="M115" s="31">
        <v>5.8216099999999997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47.4</v>
      </c>
      <c r="D116" s="40">
        <v>47.9</v>
      </c>
      <c r="E116" s="40">
        <v>46.65</v>
      </c>
      <c r="F116" s="40">
        <v>45.9</v>
      </c>
      <c r="G116" s="40">
        <v>44.65</v>
      </c>
      <c r="H116" s="40">
        <v>48.65</v>
      </c>
      <c r="I116" s="40">
        <v>49.9</v>
      </c>
      <c r="J116" s="40">
        <v>50.65</v>
      </c>
      <c r="K116" s="31">
        <v>49.15</v>
      </c>
      <c r="L116" s="31">
        <v>47.15</v>
      </c>
      <c r="M116" s="31">
        <v>394.26913000000002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213.8</v>
      </c>
      <c r="D117" s="40">
        <v>214.55000000000004</v>
      </c>
      <c r="E117" s="40">
        <v>211.95000000000007</v>
      </c>
      <c r="F117" s="40">
        <v>210.10000000000002</v>
      </c>
      <c r="G117" s="40">
        <v>207.50000000000006</v>
      </c>
      <c r="H117" s="40">
        <v>216.40000000000009</v>
      </c>
      <c r="I117" s="40">
        <v>219.00000000000006</v>
      </c>
      <c r="J117" s="40">
        <v>220.85000000000011</v>
      </c>
      <c r="K117" s="31">
        <v>217.15</v>
      </c>
      <c r="L117" s="31">
        <v>212.7</v>
      </c>
      <c r="M117" s="31">
        <v>203.58145999999999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267.39999999999998</v>
      </c>
      <c r="D118" s="40">
        <v>269.43333333333334</v>
      </c>
      <c r="E118" s="40">
        <v>264.4666666666667</v>
      </c>
      <c r="F118" s="40">
        <v>261.53333333333336</v>
      </c>
      <c r="G118" s="40">
        <v>256.56666666666672</v>
      </c>
      <c r="H118" s="40">
        <v>272.36666666666667</v>
      </c>
      <c r="I118" s="40">
        <v>277.33333333333326</v>
      </c>
      <c r="J118" s="40">
        <v>280.26666666666665</v>
      </c>
      <c r="K118" s="31">
        <v>274.39999999999998</v>
      </c>
      <c r="L118" s="31">
        <v>266.5</v>
      </c>
      <c r="M118" s="31">
        <v>61.819099999999999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7236.95</v>
      </c>
      <c r="D119" s="40">
        <v>7281.6333333333341</v>
      </c>
      <c r="E119" s="40">
        <v>7165.3166666666684</v>
      </c>
      <c r="F119" s="40">
        <v>7093.6833333333343</v>
      </c>
      <c r="G119" s="40">
        <v>6977.3666666666686</v>
      </c>
      <c r="H119" s="40">
        <v>7353.2666666666682</v>
      </c>
      <c r="I119" s="40">
        <v>7469.5833333333339</v>
      </c>
      <c r="J119" s="40">
        <v>7541.2166666666681</v>
      </c>
      <c r="K119" s="31">
        <v>7397.95</v>
      </c>
      <c r="L119" s="31">
        <v>7210</v>
      </c>
      <c r="M119" s="31">
        <v>0.33735999999999999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143.35</v>
      </c>
      <c r="D120" s="40">
        <v>143.71666666666667</v>
      </c>
      <c r="E120" s="40">
        <v>141.78333333333333</v>
      </c>
      <c r="F120" s="40">
        <v>140.21666666666667</v>
      </c>
      <c r="G120" s="40">
        <v>138.28333333333333</v>
      </c>
      <c r="H120" s="40">
        <v>145.28333333333333</v>
      </c>
      <c r="I120" s="40">
        <v>147.21666666666667</v>
      </c>
      <c r="J120" s="40">
        <v>148.78333333333333</v>
      </c>
      <c r="K120" s="31">
        <v>145.65</v>
      </c>
      <c r="L120" s="31">
        <v>142.15</v>
      </c>
      <c r="M120" s="31">
        <v>14.180870000000001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104.4</v>
      </c>
      <c r="D121" s="40">
        <v>104.93333333333334</v>
      </c>
      <c r="E121" s="40">
        <v>103.41666666666667</v>
      </c>
      <c r="F121" s="40">
        <v>102.43333333333334</v>
      </c>
      <c r="G121" s="40">
        <v>100.91666666666667</v>
      </c>
      <c r="H121" s="40">
        <v>105.91666666666667</v>
      </c>
      <c r="I121" s="40">
        <v>107.43333333333332</v>
      </c>
      <c r="J121" s="40">
        <v>108.41666666666667</v>
      </c>
      <c r="K121" s="31">
        <v>106.45</v>
      </c>
      <c r="L121" s="31">
        <v>103.95</v>
      </c>
      <c r="M121" s="31">
        <v>83.068150000000003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2648.2</v>
      </c>
      <c r="D122" s="40">
        <v>2608.5166666666664</v>
      </c>
      <c r="E122" s="40">
        <v>2537.0333333333328</v>
      </c>
      <c r="F122" s="40">
        <v>2425.8666666666663</v>
      </c>
      <c r="G122" s="40">
        <v>2354.3833333333328</v>
      </c>
      <c r="H122" s="40">
        <v>2719.6833333333329</v>
      </c>
      <c r="I122" s="40">
        <v>2791.1666666666665</v>
      </c>
      <c r="J122" s="40">
        <v>2902.333333333333</v>
      </c>
      <c r="K122" s="31">
        <v>2680</v>
      </c>
      <c r="L122" s="31">
        <v>2497.35</v>
      </c>
      <c r="M122" s="31">
        <v>54.34449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525.70000000000005</v>
      </c>
      <c r="D123" s="40">
        <v>529.50000000000011</v>
      </c>
      <c r="E123" s="40">
        <v>521.1500000000002</v>
      </c>
      <c r="F123" s="40">
        <v>516.60000000000014</v>
      </c>
      <c r="G123" s="40">
        <v>508.25000000000023</v>
      </c>
      <c r="H123" s="40">
        <v>534.05000000000018</v>
      </c>
      <c r="I123" s="40">
        <v>542.40000000000009</v>
      </c>
      <c r="J123" s="40">
        <v>546.95000000000016</v>
      </c>
      <c r="K123" s="31">
        <v>537.85</v>
      </c>
      <c r="L123" s="31">
        <v>524.95000000000005</v>
      </c>
      <c r="M123" s="31">
        <v>10.432029999999999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210.9</v>
      </c>
      <c r="D124" s="40">
        <v>212.08333333333334</v>
      </c>
      <c r="E124" s="40">
        <v>208.31666666666669</v>
      </c>
      <c r="F124" s="40">
        <v>205.73333333333335</v>
      </c>
      <c r="G124" s="40">
        <v>201.9666666666667</v>
      </c>
      <c r="H124" s="40">
        <v>214.66666666666669</v>
      </c>
      <c r="I124" s="40">
        <v>218.43333333333334</v>
      </c>
      <c r="J124" s="40">
        <v>221.01666666666668</v>
      </c>
      <c r="K124" s="31">
        <v>215.85</v>
      </c>
      <c r="L124" s="31">
        <v>209.5</v>
      </c>
      <c r="M124" s="31">
        <v>44.30724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1042.8</v>
      </c>
      <c r="D125" s="40">
        <v>1039.2833333333335</v>
      </c>
      <c r="E125" s="40">
        <v>1031.5666666666671</v>
      </c>
      <c r="F125" s="40">
        <v>1020.3333333333335</v>
      </c>
      <c r="G125" s="40">
        <v>1012.616666666667</v>
      </c>
      <c r="H125" s="40">
        <v>1050.5166666666671</v>
      </c>
      <c r="I125" s="40">
        <v>1058.2333333333338</v>
      </c>
      <c r="J125" s="40">
        <v>1069.4666666666672</v>
      </c>
      <c r="K125" s="31">
        <v>1047</v>
      </c>
      <c r="L125" s="31">
        <v>1028.05</v>
      </c>
      <c r="M125" s="31">
        <v>42.745980000000003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5325.15</v>
      </c>
      <c r="D126" s="40">
        <v>5340.3166666666666</v>
      </c>
      <c r="E126" s="40">
        <v>5289.8833333333332</v>
      </c>
      <c r="F126" s="40">
        <v>5254.6166666666668</v>
      </c>
      <c r="G126" s="40">
        <v>5204.1833333333334</v>
      </c>
      <c r="H126" s="40">
        <v>5375.583333333333</v>
      </c>
      <c r="I126" s="40">
        <v>5426.0166666666655</v>
      </c>
      <c r="J126" s="40">
        <v>5461.2833333333328</v>
      </c>
      <c r="K126" s="31">
        <v>5390.75</v>
      </c>
      <c r="L126" s="31">
        <v>5305.05</v>
      </c>
      <c r="M126" s="31">
        <v>2.2867799999999998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1663.3</v>
      </c>
      <c r="D127" s="40">
        <v>1659.05</v>
      </c>
      <c r="E127" s="40">
        <v>1650.6499999999999</v>
      </c>
      <c r="F127" s="40">
        <v>1638</v>
      </c>
      <c r="G127" s="40">
        <v>1629.6</v>
      </c>
      <c r="H127" s="40">
        <v>1671.6999999999998</v>
      </c>
      <c r="I127" s="40">
        <v>1680.1</v>
      </c>
      <c r="J127" s="40">
        <v>1692.7499999999998</v>
      </c>
      <c r="K127" s="31">
        <v>1667.45</v>
      </c>
      <c r="L127" s="31">
        <v>1646.4</v>
      </c>
      <c r="M127" s="31">
        <v>50.18477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1662.8</v>
      </c>
      <c r="D128" s="40">
        <v>1656.2166666666665</v>
      </c>
      <c r="E128" s="40">
        <v>1635.583333333333</v>
      </c>
      <c r="F128" s="40">
        <v>1608.3666666666666</v>
      </c>
      <c r="G128" s="40">
        <v>1587.7333333333331</v>
      </c>
      <c r="H128" s="40">
        <v>1683.4333333333329</v>
      </c>
      <c r="I128" s="40">
        <v>1704.0666666666666</v>
      </c>
      <c r="J128" s="40">
        <v>1731.2833333333328</v>
      </c>
      <c r="K128" s="31">
        <v>1676.85</v>
      </c>
      <c r="L128" s="31">
        <v>1629</v>
      </c>
      <c r="M128" s="31">
        <v>7.6497700000000002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2293.15</v>
      </c>
      <c r="D129" s="40">
        <v>2259.3833333333332</v>
      </c>
      <c r="E129" s="40">
        <v>2195.7666666666664</v>
      </c>
      <c r="F129" s="40">
        <v>2098.3833333333332</v>
      </c>
      <c r="G129" s="40">
        <v>2034.7666666666664</v>
      </c>
      <c r="H129" s="40">
        <v>2356.7666666666664</v>
      </c>
      <c r="I129" s="40">
        <v>2420.3833333333332</v>
      </c>
      <c r="J129" s="40">
        <v>2517.7666666666664</v>
      </c>
      <c r="K129" s="31">
        <v>2323</v>
      </c>
      <c r="L129" s="31">
        <v>2162</v>
      </c>
      <c r="M129" s="31">
        <v>6.8186200000000001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247.1</v>
      </c>
      <c r="D130" s="40">
        <v>248.6</v>
      </c>
      <c r="E130" s="40">
        <v>244.2</v>
      </c>
      <c r="F130" s="40">
        <v>241.29999999999998</v>
      </c>
      <c r="G130" s="40">
        <v>236.89999999999998</v>
      </c>
      <c r="H130" s="40">
        <v>251.5</v>
      </c>
      <c r="I130" s="40">
        <v>255.90000000000003</v>
      </c>
      <c r="J130" s="40">
        <v>258.8</v>
      </c>
      <c r="K130" s="31">
        <v>253</v>
      </c>
      <c r="L130" s="31">
        <v>245.7</v>
      </c>
      <c r="M130" s="31">
        <v>22.93938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747.35</v>
      </c>
      <c r="D131" s="40">
        <v>750.76666666666677</v>
      </c>
      <c r="E131" s="40">
        <v>739.03333333333353</v>
      </c>
      <c r="F131" s="40">
        <v>730.71666666666681</v>
      </c>
      <c r="G131" s="40">
        <v>718.98333333333358</v>
      </c>
      <c r="H131" s="40">
        <v>759.08333333333348</v>
      </c>
      <c r="I131" s="40">
        <v>770.81666666666683</v>
      </c>
      <c r="J131" s="40">
        <v>779.13333333333344</v>
      </c>
      <c r="K131" s="31">
        <v>762.5</v>
      </c>
      <c r="L131" s="31">
        <v>742.45</v>
      </c>
      <c r="M131" s="31">
        <v>51.195639999999997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418.15</v>
      </c>
      <c r="D132" s="40">
        <v>420.43333333333334</v>
      </c>
      <c r="E132" s="40">
        <v>411.91666666666669</v>
      </c>
      <c r="F132" s="40">
        <v>405.68333333333334</v>
      </c>
      <c r="G132" s="40">
        <v>397.16666666666669</v>
      </c>
      <c r="H132" s="40">
        <v>426.66666666666669</v>
      </c>
      <c r="I132" s="40">
        <v>435.18333333333334</v>
      </c>
      <c r="J132" s="40">
        <v>441.41666666666669</v>
      </c>
      <c r="K132" s="31">
        <v>428.95</v>
      </c>
      <c r="L132" s="31">
        <v>414.2</v>
      </c>
      <c r="M132" s="31">
        <v>76.497320000000002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3704.45</v>
      </c>
      <c r="D133" s="40">
        <v>3718.4833333333336</v>
      </c>
      <c r="E133" s="40">
        <v>3670.9666666666672</v>
      </c>
      <c r="F133" s="40">
        <v>3637.4833333333336</v>
      </c>
      <c r="G133" s="40">
        <v>3589.9666666666672</v>
      </c>
      <c r="H133" s="40">
        <v>3751.9666666666672</v>
      </c>
      <c r="I133" s="40">
        <v>3799.4833333333336</v>
      </c>
      <c r="J133" s="40">
        <v>3832.9666666666672</v>
      </c>
      <c r="K133" s="31">
        <v>3766</v>
      </c>
      <c r="L133" s="31">
        <v>3685</v>
      </c>
      <c r="M133" s="31">
        <v>1.9695400000000001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1780.9</v>
      </c>
      <c r="D134" s="40">
        <v>1777.5333333333335</v>
      </c>
      <c r="E134" s="40">
        <v>1765.4666666666672</v>
      </c>
      <c r="F134" s="40">
        <v>1750.0333333333335</v>
      </c>
      <c r="G134" s="40">
        <v>1737.9666666666672</v>
      </c>
      <c r="H134" s="40">
        <v>1792.9666666666672</v>
      </c>
      <c r="I134" s="40">
        <v>1805.0333333333333</v>
      </c>
      <c r="J134" s="40">
        <v>1820.4666666666672</v>
      </c>
      <c r="K134" s="31">
        <v>1789.6</v>
      </c>
      <c r="L134" s="31">
        <v>1762.1</v>
      </c>
      <c r="M134" s="31">
        <v>15.968859999999999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88.4</v>
      </c>
      <c r="D135" s="40">
        <v>88.716666666666654</v>
      </c>
      <c r="E135" s="40">
        <v>87.333333333333314</v>
      </c>
      <c r="F135" s="40">
        <v>86.266666666666666</v>
      </c>
      <c r="G135" s="40">
        <v>84.883333333333326</v>
      </c>
      <c r="H135" s="40">
        <v>89.783333333333303</v>
      </c>
      <c r="I135" s="40">
        <v>91.166666666666657</v>
      </c>
      <c r="J135" s="40">
        <v>92.233333333333292</v>
      </c>
      <c r="K135" s="31">
        <v>90.1</v>
      </c>
      <c r="L135" s="31">
        <v>87.65</v>
      </c>
      <c r="M135" s="31">
        <v>69.107659999999996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3694.7</v>
      </c>
      <c r="D136" s="40">
        <v>3713.5833333333335</v>
      </c>
      <c r="E136" s="40">
        <v>3638.166666666667</v>
      </c>
      <c r="F136" s="40">
        <v>3581.6333333333337</v>
      </c>
      <c r="G136" s="40">
        <v>3506.2166666666672</v>
      </c>
      <c r="H136" s="40">
        <v>3770.1166666666668</v>
      </c>
      <c r="I136" s="40">
        <v>3845.5333333333338</v>
      </c>
      <c r="J136" s="40">
        <v>3902.0666666666666</v>
      </c>
      <c r="K136" s="31">
        <v>3789</v>
      </c>
      <c r="L136" s="31">
        <v>3657.05</v>
      </c>
      <c r="M136" s="31">
        <v>2.0348099999999998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406.5</v>
      </c>
      <c r="D137" s="40">
        <v>407</v>
      </c>
      <c r="E137" s="40">
        <v>402.5</v>
      </c>
      <c r="F137" s="40">
        <v>398.5</v>
      </c>
      <c r="G137" s="40">
        <v>394</v>
      </c>
      <c r="H137" s="40">
        <v>411</v>
      </c>
      <c r="I137" s="40">
        <v>415.5</v>
      </c>
      <c r="J137" s="40">
        <v>419.5</v>
      </c>
      <c r="K137" s="31">
        <v>411.5</v>
      </c>
      <c r="L137" s="31">
        <v>403</v>
      </c>
      <c r="M137" s="31">
        <v>26.35416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4748.3500000000004</v>
      </c>
      <c r="D138" s="40">
        <v>4774.1500000000005</v>
      </c>
      <c r="E138" s="40">
        <v>4694.2000000000007</v>
      </c>
      <c r="F138" s="40">
        <v>4640.05</v>
      </c>
      <c r="G138" s="40">
        <v>4560.1000000000004</v>
      </c>
      <c r="H138" s="40">
        <v>4828.3000000000011</v>
      </c>
      <c r="I138" s="40">
        <v>4908.25</v>
      </c>
      <c r="J138" s="40">
        <v>4962.4000000000015</v>
      </c>
      <c r="K138" s="31">
        <v>4854.1000000000004</v>
      </c>
      <c r="L138" s="31">
        <v>4720</v>
      </c>
      <c r="M138" s="31">
        <v>2.0784600000000002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1597.45</v>
      </c>
      <c r="D139" s="40">
        <v>1603.8166666666666</v>
      </c>
      <c r="E139" s="40">
        <v>1583.6333333333332</v>
      </c>
      <c r="F139" s="40">
        <v>1569.8166666666666</v>
      </c>
      <c r="G139" s="40">
        <v>1549.6333333333332</v>
      </c>
      <c r="H139" s="40">
        <v>1617.6333333333332</v>
      </c>
      <c r="I139" s="40">
        <v>1637.8166666666666</v>
      </c>
      <c r="J139" s="40">
        <v>1651.6333333333332</v>
      </c>
      <c r="K139" s="31">
        <v>1624</v>
      </c>
      <c r="L139" s="31">
        <v>1590</v>
      </c>
      <c r="M139" s="31">
        <v>12.23794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703.05</v>
      </c>
      <c r="D140" s="40">
        <v>698.75</v>
      </c>
      <c r="E140" s="40">
        <v>687.5</v>
      </c>
      <c r="F140" s="40">
        <v>671.95</v>
      </c>
      <c r="G140" s="40">
        <v>660.7</v>
      </c>
      <c r="H140" s="40">
        <v>714.3</v>
      </c>
      <c r="I140" s="40">
        <v>725.55</v>
      </c>
      <c r="J140" s="40">
        <v>741.09999999999991</v>
      </c>
      <c r="K140" s="31">
        <v>710</v>
      </c>
      <c r="L140" s="31">
        <v>683.2</v>
      </c>
      <c r="M140" s="31">
        <v>79.587710000000001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1133.7</v>
      </c>
      <c r="D141" s="40">
        <v>1136.0333333333335</v>
      </c>
      <c r="E141" s="40">
        <v>1115.666666666667</v>
      </c>
      <c r="F141" s="40">
        <v>1097.6333333333334</v>
      </c>
      <c r="G141" s="40">
        <v>1077.2666666666669</v>
      </c>
      <c r="H141" s="40">
        <v>1154.0666666666671</v>
      </c>
      <c r="I141" s="40">
        <v>1174.4333333333334</v>
      </c>
      <c r="J141" s="40">
        <v>1192.4666666666672</v>
      </c>
      <c r="K141" s="31">
        <v>1156.4000000000001</v>
      </c>
      <c r="L141" s="31">
        <v>1118</v>
      </c>
      <c r="M141" s="31">
        <v>10.734690000000001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80050.649999999994</v>
      </c>
      <c r="D142" s="40">
        <v>80638.483333333337</v>
      </c>
      <c r="E142" s="40">
        <v>78612.166666666672</v>
      </c>
      <c r="F142" s="40">
        <v>77173.683333333334</v>
      </c>
      <c r="G142" s="40">
        <v>75147.366666666669</v>
      </c>
      <c r="H142" s="40">
        <v>82076.966666666674</v>
      </c>
      <c r="I142" s="40">
        <v>84103.283333333326</v>
      </c>
      <c r="J142" s="40">
        <v>85541.766666666677</v>
      </c>
      <c r="K142" s="31">
        <v>82664.800000000003</v>
      </c>
      <c r="L142" s="31">
        <v>79200</v>
      </c>
      <c r="M142" s="31">
        <v>0.64534999999999998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1142</v>
      </c>
      <c r="D143" s="40">
        <v>1150.2833333333333</v>
      </c>
      <c r="E143" s="40">
        <v>1130.7166666666667</v>
      </c>
      <c r="F143" s="40">
        <v>1119.4333333333334</v>
      </c>
      <c r="G143" s="40">
        <v>1099.8666666666668</v>
      </c>
      <c r="H143" s="40">
        <v>1161.5666666666666</v>
      </c>
      <c r="I143" s="40">
        <v>1181.1333333333332</v>
      </c>
      <c r="J143" s="40">
        <v>1192.4166666666665</v>
      </c>
      <c r="K143" s="31">
        <v>1169.8499999999999</v>
      </c>
      <c r="L143" s="31">
        <v>1139</v>
      </c>
      <c r="M143" s="31">
        <v>2.95336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153.65</v>
      </c>
      <c r="D144" s="40">
        <v>154.08333333333334</v>
      </c>
      <c r="E144" s="40">
        <v>151.36666666666667</v>
      </c>
      <c r="F144" s="40">
        <v>149.08333333333334</v>
      </c>
      <c r="G144" s="40">
        <v>146.36666666666667</v>
      </c>
      <c r="H144" s="40">
        <v>156.36666666666667</v>
      </c>
      <c r="I144" s="40">
        <v>159.08333333333331</v>
      </c>
      <c r="J144" s="40">
        <v>161.36666666666667</v>
      </c>
      <c r="K144" s="31">
        <v>156.80000000000001</v>
      </c>
      <c r="L144" s="31">
        <v>151.80000000000001</v>
      </c>
      <c r="M144" s="31">
        <v>45.001480000000001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774.95</v>
      </c>
      <c r="D145" s="40">
        <v>772.81666666666661</v>
      </c>
      <c r="E145" s="40">
        <v>763.63333333333321</v>
      </c>
      <c r="F145" s="40">
        <v>752.31666666666661</v>
      </c>
      <c r="G145" s="40">
        <v>743.13333333333321</v>
      </c>
      <c r="H145" s="40">
        <v>784.13333333333321</v>
      </c>
      <c r="I145" s="40">
        <v>793.31666666666661</v>
      </c>
      <c r="J145" s="40">
        <v>804.63333333333321</v>
      </c>
      <c r="K145" s="31">
        <v>782</v>
      </c>
      <c r="L145" s="31">
        <v>761.5</v>
      </c>
      <c r="M145" s="31">
        <v>67.006330000000005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200.9</v>
      </c>
      <c r="D146" s="40">
        <v>201.31666666666669</v>
      </c>
      <c r="E146" s="40">
        <v>197.33333333333337</v>
      </c>
      <c r="F146" s="40">
        <v>193.76666666666668</v>
      </c>
      <c r="G146" s="40">
        <v>189.78333333333336</v>
      </c>
      <c r="H146" s="40">
        <v>204.88333333333338</v>
      </c>
      <c r="I146" s="40">
        <v>208.86666666666667</v>
      </c>
      <c r="J146" s="40">
        <v>212.43333333333339</v>
      </c>
      <c r="K146" s="31">
        <v>205.3</v>
      </c>
      <c r="L146" s="31">
        <v>197.75</v>
      </c>
      <c r="M146" s="31">
        <v>76.949659999999994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526.20000000000005</v>
      </c>
      <c r="D147" s="40">
        <v>528.7166666666667</v>
      </c>
      <c r="E147" s="40">
        <v>519.43333333333339</v>
      </c>
      <c r="F147" s="40">
        <v>512.66666666666674</v>
      </c>
      <c r="G147" s="40">
        <v>503.38333333333344</v>
      </c>
      <c r="H147" s="40">
        <v>535.48333333333335</v>
      </c>
      <c r="I147" s="40">
        <v>544.76666666666665</v>
      </c>
      <c r="J147" s="40">
        <v>551.5333333333333</v>
      </c>
      <c r="K147" s="31">
        <v>538</v>
      </c>
      <c r="L147" s="31">
        <v>521.95000000000005</v>
      </c>
      <c r="M147" s="31">
        <v>27.056760000000001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7081.75</v>
      </c>
      <c r="D148" s="40">
        <v>7094.916666666667</v>
      </c>
      <c r="E148" s="40">
        <v>7024.8333333333339</v>
      </c>
      <c r="F148" s="40">
        <v>6967.916666666667</v>
      </c>
      <c r="G148" s="40">
        <v>6897.8333333333339</v>
      </c>
      <c r="H148" s="40">
        <v>7151.8333333333339</v>
      </c>
      <c r="I148" s="40">
        <v>7221.9166666666679</v>
      </c>
      <c r="J148" s="40">
        <v>7278.8333333333339</v>
      </c>
      <c r="K148" s="31">
        <v>7165</v>
      </c>
      <c r="L148" s="31">
        <v>7038</v>
      </c>
      <c r="M148" s="31">
        <v>2.6498300000000001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1067.0999999999999</v>
      </c>
      <c r="D149" s="40">
        <v>1073.1833333333334</v>
      </c>
      <c r="E149" s="40">
        <v>1046.3666666666668</v>
      </c>
      <c r="F149" s="40">
        <v>1025.6333333333334</v>
      </c>
      <c r="G149" s="40">
        <v>998.81666666666683</v>
      </c>
      <c r="H149" s="40">
        <v>1093.9166666666667</v>
      </c>
      <c r="I149" s="40">
        <v>1120.7333333333333</v>
      </c>
      <c r="J149" s="40">
        <v>1141.4666666666667</v>
      </c>
      <c r="K149" s="31">
        <v>1100</v>
      </c>
      <c r="L149" s="31">
        <v>1052.45</v>
      </c>
      <c r="M149" s="31">
        <v>3.8518400000000002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2811.5</v>
      </c>
      <c r="D150" s="40">
        <v>2825.6666666666665</v>
      </c>
      <c r="E150" s="40">
        <v>2782.833333333333</v>
      </c>
      <c r="F150" s="40">
        <v>2754.1666666666665</v>
      </c>
      <c r="G150" s="40">
        <v>2711.333333333333</v>
      </c>
      <c r="H150" s="40">
        <v>2854.333333333333</v>
      </c>
      <c r="I150" s="40">
        <v>2897.1666666666661</v>
      </c>
      <c r="J150" s="40">
        <v>2925.833333333333</v>
      </c>
      <c r="K150" s="31">
        <v>2868.5</v>
      </c>
      <c r="L150" s="31">
        <v>2797</v>
      </c>
      <c r="M150" s="31">
        <v>3.19617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2702</v>
      </c>
      <c r="D151" s="40">
        <v>2703.3333333333335</v>
      </c>
      <c r="E151" s="40">
        <v>2663.666666666667</v>
      </c>
      <c r="F151" s="40">
        <v>2625.3333333333335</v>
      </c>
      <c r="G151" s="40">
        <v>2585.666666666667</v>
      </c>
      <c r="H151" s="40">
        <v>2741.666666666667</v>
      </c>
      <c r="I151" s="40">
        <v>2781.3333333333339</v>
      </c>
      <c r="J151" s="40">
        <v>2819.666666666667</v>
      </c>
      <c r="K151" s="31">
        <v>2743</v>
      </c>
      <c r="L151" s="31">
        <v>2665</v>
      </c>
      <c r="M151" s="31">
        <v>3.8725499999999999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1499.2</v>
      </c>
      <c r="D152" s="40">
        <v>1505.8666666666668</v>
      </c>
      <c r="E152" s="40">
        <v>1478.3833333333337</v>
      </c>
      <c r="F152" s="40">
        <v>1457.5666666666668</v>
      </c>
      <c r="G152" s="40">
        <v>1430.0833333333337</v>
      </c>
      <c r="H152" s="40">
        <v>1526.6833333333336</v>
      </c>
      <c r="I152" s="40">
        <v>1554.1666666666667</v>
      </c>
      <c r="J152" s="40">
        <v>1574.9833333333336</v>
      </c>
      <c r="K152" s="31">
        <v>1533.35</v>
      </c>
      <c r="L152" s="31">
        <v>1485.05</v>
      </c>
      <c r="M152" s="31">
        <v>18.354340000000001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981.35</v>
      </c>
      <c r="D153" s="40">
        <v>986.13333333333321</v>
      </c>
      <c r="E153" s="40">
        <v>973.26666666666642</v>
      </c>
      <c r="F153" s="40">
        <v>965.18333333333317</v>
      </c>
      <c r="G153" s="40">
        <v>952.31666666666638</v>
      </c>
      <c r="H153" s="40">
        <v>994.21666666666647</v>
      </c>
      <c r="I153" s="40">
        <v>1007.0833333333333</v>
      </c>
      <c r="J153" s="40">
        <v>1015.1666666666665</v>
      </c>
      <c r="K153" s="31">
        <v>999</v>
      </c>
      <c r="L153" s="31">
        <v>978.05</v>
      </c>
      <c r="M153" s="31">
        <v>4.1192599999999997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174.45</v>
      </c>
      <c r="D154" s="40">
        <v>175.80000000000004</v>
      </c>
      <c r="E154" s="40">
        <v>172.20000000000007</v>
      </c>
      <c r="F154" s="40">
        <v>169.95000000000005</v>
      </c>
      <c r="G154" s="40">
        <v>166.35000000000008</v>
      </c>
      <c r="H154" s="40">
        <v>178.05000000000007</v>
      </c>
      <c r="I154" s="40">
        <v>181.65000000000003</v>
      </c>
      <c r="J154" s="40">
        <v>183.90000000000006</v>
      </c>
      <c r="K154" s="31">
        <v>179.4</v>
      </c>
      <c r="L154" s="31">
        <v>173.55</v>
      </c>
      <c r="M154" s="31">
        <v>98.07826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116.7</v>
      </c>
      <c r="D155" s="40">
        <v>117.45</v>
      </c>
      <c r="E155" s="40">
        <v>115.80000000000001</v>
      </c>
      <c r="F155" s="40">
        <v>114.9</v>
      </c>
      <c r="G155" s="40">
        <v>113.25000000000001</v>
      </c>
      <c r="H155" s="40">
        <v>118.35000000000001</v>
      </c>
      <c r="I155" s="40">
        <v>120.00000000000001</v>
      </c>
      <c r="J155" s="40">
        <v>120.9</v>
      </c>
      <c r="K155" s="31">
        <v>119.1</v>
      </c>
      <c r="L155" s="31">
        <v>116.55</v>
      </c>
      <c r="M155" s="31">
        <v>78.160499999999999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3711.4</v>
      </c>
      <c r="D156" s="40">
        <v>3698.15</v>
      </c>
      <c r="E156" s="40">
        <v>3641.6000000000004</v>
      </c>
      <c r="F156" s="40">
        <v>3571.8</v>
      </c>
      <c r="G156" s="40">
        <v>3515.2500000000005</v>
      </c>
      <c r="H156" s="40">
        <v>3767.9500000000003</v>
      </c>
      <c r="I156" s="40">
        <v>3824.5000000000005</v>
      </c>
      <c r="J156" s="40">
        <v>3894.3</v>
      </c>
      <c r="K156" s="31">
        <v>3754.7</v>
      </c>
      <c r="L156" s="31">
        <v>3628.35</v>
      </c>
      <c r="M156" s="31">
        <v>2.0265200000000001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18202.3</v>
      </c>
      <c r="D157" s="40">
        <v>18152.650000000001</v>
      </c>
      <c r="E157" s="40">
        <v>18070.300000000003</v>
      </c>
      <c r="F157" s="40">
        <v>17938.300000000003</v>
      </c>
      <c r="G157" s="40">
        <v>17855.950000000004</v>
      </c>
      <c r="H157" s="40">
        <v>18284.650000000001</v>
      </c>
      <c r="I157" s="40">
        <v>18367</v>
      </c>
      <c r="J157" s="40">
        <v>18499</v>
      </c>
      <c r="K157" s="31">
        <v>18235</v>
      </c>
      <c r="L157" s="31">
        <v>18020.650000000001</v>
      </c>
      <c r="M157" s="31">
        <v>0.30636000000000002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390.85</v>
      </c>
      <c r="D158" s="40">
        <v>393.09999999999997</v>
      </c>
      <c r="E158" s="40">
        <v>386.29999999999995</v>
      </c>
      <c r="F158" s="40">
        <v>381.75</v>
      </c>
      <c r="G158" s="40">
        <v>374.95</v>
      </c>
      <c r="H158" s="40">
        <v>397.64999999999992</v>
      </c>
      <c r="I158" s="40">
        <v>404.45</v>
      </c>
      <c r="J158" s="40">
        <v>408.99999999999989</v>
      </c>
      <c r="K158" s="31">
        <v>399.9</v>
      </c>
      <c r="L158" s="31">
        <v>388.55</v>
      </c>
      <c r="M158" s="31">
        <v>10.964079999999999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699.65</v>
      </c>
      <c r="D159" s="40">
        <v>702.29999999999984</v>
      </c>
      <c r="E159" s="40">
        <v>692.54999999999973</v>
      </c>
      <c r="F159" s="40">
        <v>685.44999999999993</v>
      </c>
      <c r="G159" s="40">
        <v>675.69999999999982</v>
      </c>
      <c r="H159" s="40">
        <v>709.39999999999964</v>
      </c>
      <c r="I159" s="40">
        <v>719.14999999999986</v>
      </c>
      <c r="J159" s="40">
        <v>726.24999999999955</v>
      </c>
      <c r="K159" s="31">
        <v>712.05</v>
      </c>
      <c r="L159" s="31">
        <v>695.2</v>
      </c>
      <c r="M159" s="31">
        <v>3.3743400000000001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115</v>
      </c>
      <c r="D160" s="40">
        <v>115.43333333333334</v>
      </c>
      <c r="E160" s="40">
        <v>113.86666666666667</v>
      </c>
      <c r="F160" s="40">
        <v>112.73333333333333</v>
      </c>
      <c r="G160" s="40">
        <v>111.16666666666667</v>
      </c>
      <c r="H160" s="40">
        <v>116.56666666666668</v>
      </c>
      <c r="I160" s="40">
        <v>118.13333333333334</v>
      </c>
      <c r="J160" s="40">
        <v>119.26666666666668</v>
      </c>
      <c r="K160" s="31">
        <v>117</v>
      </c>
      <c r="L160" s="31">
        <v>114.3</v>
      </c>
      <c r="M160" s="31">
        <v>82.942139999999995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165.5</v>
      </c>
      <c r="D161" s="40">
        <v>163.53333333333333</v>
      </c>
      <c r="E161" s="40">
        <v>159.26666666666665</v>
      </c>
      <c r="F161" s="40">
        <v>153.03333333333333</v>
      </c>
      <c r="G161" s="40">
        <v>148.76666666666665</v>
      </c>
      <c r="H161" s="40">
        <v>169.76666666666665</v>
      </c>
      <c r="I161" s="40">
        <v>174.03333333333336</v>
      </c>
      <c r="J161" s="40">
        <v>180.26666666666665</v>
      </c>
      <c r="K161" s="31">
        <v>167.8</v>
      </c>
      <c r="L161" s="31">
        <v>157.30000000000001</v>
      </c>
      <c r="M161" s="31">
        <v>4.5109700000000004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3133.55</v>
      </c>
      <c r="D162" s="40">
        <v>3145.2166666666672</v>
      </c>
      <c r="E162" s="40">
        <v>3110.6333333333341</v>
      </c>
      <c r="F162" s="40">
        <v>3087.7166666666672</v>
      </c>
      <c r="G162" s="40">
        <v>3053.1333333333341</v>
      </c>
      <c r="H162" s="40">
        <v>3168.1333333333341</v>
      </c>
      <c r="I162" s="40">
        <v>3202.7166666666672</v>
      </c>
      <c r="J162" s="40">
        <v>3225.6333333333341</v>
      </c>
      <c r="K162" s="31">
        <v>3179.8</v>
      </c>
      <c r="L162" s="31">
        <v>3122.3</v>
      </c>
      <c r="M162" s="31">
        <v>3.0886999999999998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32470.7</v>
      </c>
      <c r="D163" s="40">
        <v>32595.233333333334</v>
      </c>
      <c r="E163" s="40">
        <v>32190.466666666667</v>
      </c>
      <c r="F163" s="40">
        <v>31910.233333333334</v>
      </c>
      <c r="G163" s="40">
        <v>31505.466666666667</v>
      </c>
      <c r="H163" s="40">
        <v>32875.466666666667</v>
      </c>
      <c r="I163" s="40">
        <v>33280.233333333337</v>
      </c>
      <c r="J163" s="40">
        <v>33560.466666666667</v>
      </c>
      <c r="K163" s="31">
        <v>33000</v>
      </c>
      <c r="L163" s="31">
        <v>32315</v>
      </c>
      <c r="M163" s="31">
        <v>8.1549999999999997E-2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213.3</v>
      </c>
      <c r="D164" s="40">
        <v>213.9666666666667</v>
      </c>
      <c r="E164" s="40">
        <v>211.03333333333339</v>
      </c>
      <c r="F164" s="40">
        <v>208.76666666666668</v>
      </c>
      <c r="G164" s="40">
        <v>205.83333333333337</v>
      </c>
      <c r="H164" s="40">
        <v>216.23333333333341</v>
      </c>
      <c r="I164" s="40">
        <v>219.16666666666669</v>
      </c>
      <c r="J164" s="40">
        <v>221.43333333333342</v>
      </c>
      <c r="K164" s="31">
        <v>216.9</v>
      </c>
      <c r="L164" s="31">
        <v>211.7</v>
      </c>
      <c r="M164" s="31">
        <v>70.501999999999995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5848.55</v>
      </c>
      <c r="D165" s="40">
        <v>5878.6499999999987</v>
      </c>
      <c r="E165" s="40">
        <v>5780.0499999999975</v>
      </c>
      <c r="F165" s="40">
        <v>5711.5499999999984</v>
      </c>
      <c r="G165" s="40">
        <v>5612.9499999999971</v>
      </c>
      <c r="H165" s="40">
        <v>5947.1499999999978</v>
      </c>
      <c r="I165" s="40">
        <v>6045.7499999999982</v>
      </c>
      <c r="J165" s="40">
        <v>6114.2499999999982</v>
      </c>
      <c r="K165" s="31">
        <v>5977.25</v>
      </c>
      <c r="L165" s="31">
        <v>5810.15</v>
      </c>
      <c r="M165" s="31">
        <v>0.3468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2231.8000000000002</v>
      </c>
      <c r="D166" s="40">
        <v>2235.3000000000002</v>
      </c>
      <c r="E166" s="40">
        <v>2215.5500000000002</v>
      </c>
      <c r="F166" s="40">
        <v>2199.3000000000002</v>
      </c>
      <c r="G166" s="40">
        <v>2179.5500000000002</v>
      </c>
      <c r="H166" s="40">
        <v>2251.5500000000002</v>
      </c>
      <c r="I166" s="40">
        <v>2271.3000000000002</v>
      </c>
      <c r="J166" s="40">
        <v>2287.5500000000002</v>
      </c>
      <c r="K166" s="31">
        <v>2255.0500000000002</v>
      </c>
      <c r="L166" s="31">
        <v>2219.0500000000002</v>
      </c>
      <c r="M166" s="31">
        <v>2.7288199999999998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2814.1</v>
      </c>
      <c r="D167" s="40">
        <v>2770.7000000000003</v>
      </c>
      <c r="E167" s="40">
        <v>2683.4000000000005</v>
      </c>
      <c r="F167" s="40">
        <v>2552.7000000000003</v>
      </c>
      <c r="G167" s="40">
        <v>2465.4000000000005</v>
      </c>
      <c r="H167" s="40">
        <v>2901.4000000000005</v>
      </c>
      <c r="I167" s="40">
        <v>2988.7000000000007</v>
      </c>
      <c r="J167" s="40">
        <v>3119.4000000000005</v>
      </c>
      <c r="K167" s="31">
        <v>2858</v>
      </c>
      <c r="L167" s="31">
        <v>2640</v>
      </c>
      <c r="M167" s="31">
        <v>41.735550000000003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1808.9</v>
      </c>
      <c r="D168" s="40">
        <v>1812.5833333333333</v>
      </c>
      <c r="E168" s="40">
        <v>1796.3166666666666</v>
      </c>
      <c r="F168" s="40">
        <v>1783.7333333333333</v>
      </c>
      <c r="G168" s="40">
        <v>1767.4666666666667</v>
      </c>
      <c r="H168" s="40">
        <v>1825.1666666666665</v>
      </c>
      <c r="I168" s="40">
        <v>1841.4333333333334</v>
      </c>
      <c r="J168" s="40">
        <v>1854.0166666666664</v>
      </c>
      <c r="K168" s="31">
        <v>1828.85</v>
      </c>
      <c r="L168" s="31">
        <v>1800</v>
      </c>
      <c r="M168" s="31">
        <v>1.5162800000000001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131.4</v>
      </c>
      <c r="D169" s="40">
        <v>132.23333333333332</v>
      </c>
      <c r="E169" s="40">
        <v>129.86666666666665</v>
      </c>
      <c r="F169" s="40">
        <v>128.33333333333331</v>
      </c>
      <c r="G169" s="40">
        <v>125.96666666666664</v>
      </c>
      <c r="H169" s="40">
        <v>133.76666666666665</v>
      </c>
      <c r="I169" s="40">
        <v>136.13333333333333</v>
      </c>
      <c r="J169" s="40">
        <v>137.66666666666666</v>
      </c>
      <c r="K169" s="31">
        <v>134.6</v>
      </c>
      <c r="L169" s="31">
        <v>130.69999999999999</v>
      </c>
      <c r="M169" s="31">
        <v>29.023109999999999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176.45</v>
      </c>
      <c r="D170" s="40">
        <v>175.83333333333334</v>
      </c>
      <c r="E170" s="40">
        <v>174.66666666666669</v>
      </c>
      <c r="F170" s="40">
        <v>172.88333333333335</v>
      </c>
      <c r="G170" s="40">
        <v>171.7166666666667</v>
      </c>
      <c r="H170" s="40">
        <v>177.61666666666667</v>
      </c>
      <c r="I170" s="40">
        <v>178.78333333333336</v>
      </c>
      <c r="J170" s="40">
        <v>180.56666666666666</v>
      </c>
      <c r="K170" s="31">
        <v>177</v>
      </c>
      <c r="L170" s="31">
        <v>174.05</v>
      </c>
      <c r="M170" s="31">
        <v>123.11254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352.4</v>
      </c>
      <c r="D171" s="40">
        <v>355.25</v>
      </c>
      <c r="E171" s="40">
        <v>347.25</v>
      </c>
      <c r="F171" s="40">
        <v>342.1</v>
      </c>
      <c r="G171" s="40">
        <v>334.1</v>
      </c>
      <c r="H171" s="40">
        <v>360.4</v>
      </c>
      <c r="I171" s="40">
        <v>368.4</v>
      </c>
      <c r="J171" s="40">
        <v>373.54999999999995</v>
      </c>
      <c r="K171" s="31">
        <v>363.25</v>
      </c>
      <c r="L171" s="31">
        <v>350.1</v>
      </c>
      <c r="M171" s="31">
        <v>4.2617399999999996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12626.65</v>
      </c>
      <c r="D172" s="40">
        <v>12657.550000000001</v>
      </c>
      <c r="E172" s="40">
        <v>12590.100000000002</v>
      </c>
      <c r="F172" s="40">
        <v>12553.550000000001</v>
      </c>
      <c r="G172" s="40">
        <v>12486.100000000002</v>
      </c>
      <c r="H172" s="40">
        <v>12694.100000000002</v>
      </c>
      <c r="I172" s="40">
        <v>12761.550000000003</v>
      </c>
      <c r="J172" s="40">
        <v>12798.100000000002</v>
      </c>
      <c r="K172" s="31">
        <v>12725</v>
      </c>
      <c r="L172" s="31">
        <v>12621</v>
      </c>
      <c r="M172" s="31">
        <v>8.3250000000000005E-2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38.75</v>
      </c>
      <c r="D173" s="40">
        <v>39.199999999999996</v>
      </c>
      <c r="E173" s="40">
        <v>38.199999999999989</v>
      </c>
      <c r="F173" s="40">
        <v>37.649999999999991</v>
      </c>
      <c r="G173" s="40">
        <v>36.649999999999984</v>
      </c>
      <c r="H173" s="40">
        <v>39.749999999999993</v>
      </c>
      <c r="I173" s="40">
        <v>40.750000000000007</v>
      </c>
      <c r="J173" s="40">
        <v>41.3</v>
      </c>
      <c r="K173" s="31">
        <v>40.200000000000003</v>
      </c>
      <c r="L173" s="31">
        <v>38.65</v>
      </c>
      <c r="M173" s="31">
        <v>556.39684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178.6</v>
      </c>
      <c r="D174" s="40">
        <v>178.58333333333334</v>
      </c>
      <c r="E174" s="40">
        <v>176.66666666666669</v>
      </c>
      <c r="F174" s="40">
        <v>174.73333333333335</v>
      </c>
      <c r="G174" s="40">
        <v>172.81666666666669</v>
      </c>
      <c r="H174" s="40">
        <v>180.51666666666668</v>
      </c>
      <c r="I174" s="40">
        <v>182.43333333333337</v>
      </c>
      <c r="J174" s="40">
        <v>184.36666666666667</v>
      </c>
      <c r="K174" s="31">
        <v>180.5</v>
      </c>
      <c r="L174" s="31">
        <v>176.65</v>
      </c>
      <c r="M174" s="31">
        <v>66.592640000000003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153.35</v>
      </c>
      <c r="D175" s="40">
        <v>154.31666666666666</v>
      </c>
      <c r="E175" s="40">
        <v>151.33333333333331</v>
      </c>
      <c r="F175" s="40">
        <v>149.31666666666666</v>
      </c>
      <c r="G175" s="40">
        <v>146.33333333333331</v>
      </c>
      <c r="H175" s="40">
        <v>156.33333333333331</v>
      </c>
      <c r="I175" s="40">
        <v>159.31666666666666</v>
      </c>
      <c r="J175" s="40">
        <v>161.33333333333331</v>
      </c>
      <c r="K175" s="31">
        <v>157.30000000000001</v>
      </c>
      <c r="L175" s="31">
        <v>152.30000000000001</v>
      </c>
      <c r="M175" s="31">
        <v>30.779530000000001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2077.15</v>
      </c>
      <c r="D176" s="40">
        <v>2077.8166666666671</v>
      </c>
      <c r="E176" s="40">
        <v>2065.8333333333339</v>
      </c>
      <c r="F176" s="40">
        <v>2054.5166666666669</v>
      </c>
      <c r="G176" s="40">
        <v>2042.5333333333338</v>
      </c>
      <c r="H176" s="40">
        <v>2089.1333333333341</v>
      </c>
      <c r="I176" s="40">
        <v>2101.1166666666668</v>
      </c>
      <c r="J176" s="40">
        <v>2112.4333333333343</v>
      </c>
      <c r="K176" s="31">
        <v>2089.8000000000002</v>
      </c>
      <c r="L176" s="31">
        <v>2066.5</v>
      </c>
      <c r="M176" s="31">
        <v>34.585459999999998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1027.1500000000001</v>
      </c>
      <c r="D177" s="40">
        <v>1026.4666666666667</v>
      </c>
      <c r="E177" s="40">
        <v>1017.6833333333334</v>
      </c>
      <c r="F177" s="40">
        <v>1008.2166666666667</v>
      </c>
      <c r="G177" s="40">
        <v>999.43333333333339</v>
      </c>
      <c r="H177" s="40">
        <v>1035.9333333333334</v>
      </c>
      <c r="I177" s="40">
        <v>1044.7166666666667</v>
      </c>
      <c r="J177" s="40">
        <v>1054.1833333333334</v>
      </c>
      <c r="K177" s="31">
        <v>1035.25</v>
      </c>
      <c r="L177" s="31">
        <v>1017</v>
      </c>
      <c r="M177" s="31">
        <v>8.1129899999999999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1136.45</v>
      </c>
      <c r="D178" s="40">
        <v>1140.4333333333332</v>
      </c>
      <c r="E178" s="40">
        <v>1124.8666666666663</v>
      </c>
      <c r="F178" s="40">
        <v>1113.2833333333331</v>
      </c>
      <c r="G178" s="40">
        <v>1097.7166666666662</v>
      </c>
      <c r="H178" s="40">
        <v>1152.0166666666664</v>
      </c>
      <c r="I178" s="40">
        <v>1167.5833333333335</v>
      </c>
      <c r="J178" s="40">
        <v>1179.1666666666665</v>
      </c>
      <c r="K178" s="31">
        <v>1156</v>
      </c>
      <c r="L178" s="31">
        <v>1128.8499999999999</v>
      </c>
      <c r="M178" s="31">
        <v>14.917949999999999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8956.1</v>
      </c>
      <c r="D179" s="40">
        <v>8987.2166666666653</v>
      </c>
      <c r="E179" s="40">
        <v>8874.4333333333307</v>
      </c>
      <c r="F179" s="40">
        <v>8792.7666666666646</v>
      </c>
      <c r="G179" s="40">
        <v>8679.9833333333299</v>
      </c>
      <c r="H179" s="40">
        <v>9068.8833333333314</v>
      </c>
      <c r="I179" s="40">
        <v>9181.6666666666679</v>
      </c>
      <c r="J179" s="40">
        <v>9263.3333333333321</v>
      </c>
      <c r="K179" s="31">
        <v>9100</v>
      </c>
      <c r="L179" s="31">
        <v>8905.5499999999993</v>
      </c>
      <c r="M179" s="31">
        <v>1.3819699999999999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8962.9</v>
      </c>
      <c r="D180" s="40">
        <v>8913.85</v>
      </c>
      <c r="E180" s="40">
        <v>8744.0500000000011</v>
      </c>
      <c r="F180" s="40">
        <v>8525.2000000000007</v>
      </c>
      <c r="G180" s="40">
        <v>8355.4000000000015</v>
      </c>
      <c r="H180" s="40">
        <v>9132.7000000000007</v>
      </c>
      <c r="I180" s="40">
        <v>9302.5</v>
      </c>
      <c r="J180" s="40">
        <v>9521.35</v>
      </c>
      <c r="K180" s="31">
        <v>9083.65</v>
      </c>
      <c r="L180" s="31">
        <v>8695</v>
      </c>
      <c r="M180" s="31">
        <v>0.43990000000000001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28272.95</v>
      </c>
      <c r="D181" s="40">
        <v>28441.433333333331</v>
      </c>
      <c r="E181" s="40">
        <v>27883.866666666661</v>
      </c>
      <c r="F181" s="40">
        <v>27494.783333333329</v>
      </c>
      <c r="G181" s="40">
        <v>26937.21666666666</v>
      </c>
      <c r="H181" s="40">
        <v>28830.516666666663</v>
      </c>
      <c r="I181" s="40">
        <v>29388.083333333336</v>
      </c>
      <c r="J181" s="40">
        <v>29777.166666666664</v>
      </c>
      <c r="K181" s="31">
        <v>28999</v>
      </c>
      <c r="L181" s="31">
        <v>28052.35</v>
      </c>
      <c r="M181" s="31">
        <v>0.30592000000000003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1302.75</v>
      </c>
      <c r="D182" s="40">
        <v>1306.05</v>
      </c>
      <c r="E182" s="40">
        <v>1291.6999999999998</v>
      </c>
      <c r="F182" s="40">
        <v>1280.6499999999999</v>
      </c>
      <c r="G182" s="40">
        <v>1266.2999999999997</v>
      </c>
      <c r="H182" s="40">
        <v>1317.1</v>
      </c>
      <c r="I182" s="40">
        <v>1331.4499999999998</v>
      </c>
      <c r="J182" s="40">
        <v>1342.5</v>
      </c>
      <c r="K182" s="31">
        <v>1320.4</v>
      </c>
      <c r="L182" s="31">
        <v>1295</v>
      </c>
      <c r="M182" s="31">
        <v>10.8888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2069</v>
      </c>
      <c r="D183" s="40">
        <v>2078.6166666666668</v>
      </c>
      <c r="E183" s="40">
        <v>2051.6333333333337</v>
      </c>
      <c r="F183" s="40">
        <v>2034.2666666666669</v>
      </c>
      <c r="G183" s="40">
        <v>2007.2833333333338</v>
      </c>
      <c r="H183" s="40">
        <v>2095.9833333333336</v>
      </c>
      <c r="I183" s="40">
        <v>2122.9666666666672</v>
      </c>
      <c r="J183" s="40">
        <v>2140.3333333333335</v>
      </c>
      <c r="K183" s="31">
        <v>2105.6</v>
      </c>
      <c r="L183" s="31">
        <v>2061.25</v>
      </c>
      <c r="M183" s="31">
        <v>3.10724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433.4</v>
      </c>
      <c r="D184" s="40">
        <v>435.40000000000003</v>
      </c>
      <c r="E184" s="40">
        <v>429.00000000000006</v>
      </c>
      <c r="F184" s="40">
        <v>424.6</v>
      </c>
      <c r="G184" s="40">
        <v>418.20000000000005</v>
      </c>
      <c r="H184" s="40">
        <v>439.80000000000007</v>
      </c>
      <c r="I184" s="40">
        <v>446.20000000000005</v>
      </c>
      <c r="J184" s="40">
        <v>450.60000000000008</v>
      </c>
      <c r="K184" s="31">
        <v>441.8</v>
      </c>
      <c r="L184" s="31">
        <v>431</v>
      </c>
      <c r="M184" s="31">
        <v>221.96404000000001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134.1</v>
      </c>
      <c r="D185" s="40">
        <v>136.78333333333333</v>
      </c>
      <c r="E185" s="40">
        <v>129.66666666666666</v>
      </c>
      <c r="F185" s="40">
        <v>125.23333333333332</v>
      </c>
      <c r="G185" s="40">
        <v>118.11666666666665</v>
      </c>
      <c r="H185" s="40">
        <v>141.21666666666667</v>
      </c>
      <c r="I185" s="40">
        <v>148.33333333333334</v>
      </c>
      <c r="J185" s="40">
        <v>152.76666666666668</v>
      </c>
      <c r="K185" s="31">
        <v>143.9</v>
      </c>
      <c r="L185" s="31">
        <v>132.35</v>
      </c>
      <c r="M185" s="31">
        <v>712.72073999999998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788.8</v>
      </c>
      <c r="D186" s="40">
        <v>787.93333333333339</v>
      </c>
      <c r="E186" s="40">
        <v>782.86666666666679</v>
      </c>
      <c r="F186" s="40">
        <v>776.93333333333339</v>
      </c>
      <c r="G186" s="40">
        <v>771.86666666666679</v>
      </c>
      <c r="H186" s="40">
        <v>793.86666666666679</v>
      </c>
      <c r="I186" s="40">
        <v>798.93333333333339</v>
      </c>
      <c r="J186" s="40">
        <v>804.86666666666679</v>
      </c>
      <c r="K186" s="31">
        <v>793</v>
      </c>
      <c r="L186" s="31">
        <v>782</v>
      </c>
      <c r="M186" s="31">
        <v>28.735859999999999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540.15</v>
      </c>
      <c r="D187" s="40">
        <v>541.9666666666667</v>
      </c>
      <c r="E187" s="40">
        <v>536.43333333333339</v>
      </c>
      <c r="F187" s="40">
        <v>532.7166666666667</v>
      </c>
      <c r="G187" s="40">
        <v>527.18333333333339</v>
      </c>
      <c r="H187" s="40">
        <v>545.68333333333339</v>
      </c>
      <c r="I187" s="40">
        <v>551.2166666666667</v>
      </c>
      <c r="J187" s="40">
        <v>554.93333333333339</v>
      </c>
      <c r="K187" s="31">
        <v>547.5</v>
      </c>
      <c r="L187" s="31">
        <v>538.25</v>
      </c>
      <c r="M187" s="31">
        <v>5.5474300000000003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621.9</v>
      </c>
      <c r="D188" s="40">
        <v>621.31666666666672</v>
      </c>
      <c r="E188" s="40">
        <v>614.13333333333344</v>
      </c>
      <c r="F188" s="40">
        <v>606.36666666666667</v>
      </c>
      <c r="G188" s="40">
        <v>599.18333333333339</v>
      </c>
      <c r="H188" s="40">
        <v>629.08333333333348</v>
      </c>
      <c r="I188" s="40">
        <v>636.26666666666665</v>
      </c>
      <c r="J188" s="40">
        <v>644.03333333333353</v>
      </c>
      <c r="K188" s="31">
        <v>628.5</v>
      </c>
      <c r="L188" s="31">
        <v>613.54999999999995</v>
      </c>
      <c r="M188" s="31">
        <v>1.4634400000000001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565.85</v>
      </c>
      <c r="D189" s="40">
        <v>567.76666666666677</v>
      </c>
      <c r="E189" s="40">
        <v>560.33333333333348</v>
      </c>
      <c r="F189" s="40">
        <v>554.81666666666672</v>
      </c>
      <c r="G189" s="40">
        <v>547.38333333333344</v>
      </c>
      <c r="H189" s="40">
        <v>573.28333333333353</v>
      </c>
      <c r="I189" s="40">
        <v>580.7166666666667</v>
      </c>
      <c r="J189" s="40">
        <v>586.23333333333358</v>
      </c>
      <c r="K189" s="31">
        <v>575.20000000000005</v>
      </c>
      <c r="L189" s="31">
        <v>562.25</v>
      </c>
      <c r="M189" s="31">
        <v>6.75406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846.3</v>
      </c>
      <c r="D190" s="40">
        <v>838.91666666666663</v>
      </c>
      <c r="E190" s="40">
        <v>820.0333333333333</v>
      </c>
      <c r="F190" s="40">
        <v>793.76666666666665</v>
      </c>
      <c r="G190" s="40">
        <v>774.88333333333333</v>
      </c>
      <c r="H190" s="40">
        <v>865.18333333333328</v>
      </c>
      <c r="I190" s="40">
        <v>884.06666666666672</v>
      </c>
      <c r="J190" s="40">
        <v>910.33333333333326</v>
      </c>
      <c r="K190" s="31">
        <v>857.8</v>
      </c>
      <c r="L190" s="31">
        <v>812.65</v>
      </c>
      <c r="M190" s="31">
        <v>113.20092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3322.7</v>
      </c>
      <c r="D191" s="40">
        <v>3323.2333333333336</v>
      </c>
      <c r="E191" s="40">
        <v>3309.4666666666672</v>
      </c>
      <c r="F191" s="40">
        <v>3296.2333333333336</v>
      </c>
      <c r="G191" s="40">
        <v>3282.4666666666672</v>
      </c>
      <c r="H191" s="40">
        <v>3336.4666666666672</v>
      </c>
      <c r="I191" s="40">
        <v>3350.2333333333336</v>
      </c>
      <c r="J191" s="40">
        <v>3363.4666666666672</v>
      </c>
      <c r="K191" s="31">
        <v>3337</v>
      </c>
      <c r="L191" s="31">
        <v>3310</v>
      </c>
      <c r="M191" s="31">
        <v>15.104889999999999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764.85</v>
      </c>
      <c r="D192" s="40">
        <v>770.43333333333339</v>
      </c>
      <c r="E192" s="40">
        <v>757.41666666666674</v>
      </c>
      <c r="F192" s="40">
        <v>749.98333333333335</v>
      </c>
      <c r="G192" s="40">
        <v>736.9666666666667</v>
      </c>
      <c r="H192" s="40">
        <v>777.86666666666679</v>
      </c>
      <c r="I192" s="40">
        <v>790.88333333333344</v>
      </c>
      <c r="J192" s="40">
        <v>798.31666666666683</v>
      </c>
      <c r="K192" s="31">
        <v>783.45</v>
      </c>
      <c r="L192" s="31">
        <v>763</v>
      </c>
      <c r="M192" s="31">
        <v>16.61739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4268.3</v>
      </c>
      <c r="D193" s="40">
        <v>4279.8</v>
      </c>
      <c r="E193" s="40">
        <v>4219.55</v>
      </c>
      <c r="F193" s="40">
        <v>4170.8</v>
      </c>
      <c r="G193" s="40">
        <v>4110.55</v>
      </c>
      <c r="H193" s="40">
        <v>4328.55</v>
      </c>
      <c r="I193" s="40">
        <v>4388.8</v>
      </c>
      <c r="J193" s="40">
        <v>4437.55</v>
      </c>
      <c r="K193" s="31">
        <v>4340.05</v>
      </c>
      <c r="L193" s="31">
        <v>4231.05</v>
      </c>
      <c r="M193" s="31">
        <v>0.99731999999999998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298.10000000000002</v>
      </c>
      <c r="D194" s="40">
        <v>299.45</v>
      </c>
      <c r="E194" s="40">
        <v>294.7</v>
      </c>
      <c r="F194" s="40">
        <v>291.3</v>
      </c>
      <c r="G194" s="40">
        <v>286.55</v>
      </c>
      <c r="H194" s="40">
        <v>302.84999999999997</v>
      </c>
      <c r="I194" s="40">
        <v>307.59999999999997</v>
      </c>
      <c r="J194" s="40">
        <v>310.99999999999994</v>
      </c>
      <c r="K194" s="31">
        <v>304.2</v>
      </c>
      <c r="L194" s="31">
        <v>296.05</v>
      </c>
      <c r="M194" s="31">
        <v>169.85858999999999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132.05000000000001</v>
      </c>
      <c r="D195" s="40">
        <v>133.11666666666667</v>
      </c>
      <c r="E195" s="40">
        <v>129.23333333333335</v>
      </c>
      <c r="F195" s="40">
        <v>126.41666666666669</v>
      </c>
      <c r="G195" s="40">
        <v>122.53333333333336</v>
      </c>
      <c r="H195" s="40">
        <v>135.93333333333334</v>
      </c>
      <c r="I195" s="40">
        <v>139.81666666666666</v>
      </c>
      <c r="J195" s="40">
        <v>142.63333333333333</v>
      </c>
      <c r="K195" s="31">
        <v>137</v>
      </c>
      <c r="L195" s="31">
        <v>130.30000000000001</v>
      </c>
      <c r="M195" s="31">
        <v>668.74756000000002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1412.2</v>
      </c>
      <c r="D196" s="40">
        <v>1420.2833333333335</v>
      </c>
      <c r="E196" s="40">
        <v>1397.3166666666671</v>
      </c>
      <c r="F196" s="40">
        <v>1382.4333333333336</v>
      </c>
      <c r="G196" s="40">
        <v>1359.4666666666672</v>
      </c>
      <c r="H196" s="40">
        <v>1435.166666666667</v>
      </c>
      <c r="I196" s="40">
        <v>1458.1333333333337</v>
      </c>
      <c r="J196" s="40">
        <v>1473.0166666666669</v>
      </c>
      <c r="K196" s="31">
        <v>1443.25</v>
      </c>
      <c r="L196" s="31">
        <v>1405.4</v>
      </c>
      <c r="M196" s="31">
        <v>78.594930000000005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1287.45</v>
      </c>
      <c r="D197" s="40">
        <v>1286.75</v>
      </c>
      <c r="E197" s="40">
        <v>1266.7</v>
      </c>
      <c r="F197" s="40">
        <v>1245.95</v>
      </c>
      <c r="G197" s="40">
        <v>1225.9000000000001</v>
      </c>
      <c r="H197" s="40">
        <v>1307.5</v>
      </c>
      <c r="I197" s="40">
        <v>1327.5500000000002</v>
      </c>
      <c r="J197" s="40">
        <v>1348.3</v>
      </c>
      <c r="K197" s="31">
        <v>1306.8</v>
      </c>
      <c r="L197" s="31">
        <v>1266</v>
      </c>
      <c r="M197" s="31">
        <v>65.851010000000002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1026.45</v>
      </c>
      <c r="D198" s="40">
        <v>1035.4666666666667</v>
      </c>
      <c r="E198" s="40">
        <v>1011.4833333333333</v>
      </c>
      <c r="F198" s="40">
        <v>996.51666666666665</v>
      </c>
      <c r="G198" s="40">
        <v>972.5333333333333</v>
      </c>
      <c r="H198" s="40">
        <v>1050.4333333333334</v>
      </c>
      <c r="I198" s="40">
        <v>1074.416666666667</v>
      </c>
      <c r="J198" s="40">
        <v>1089.3833333333334</v>
      </c>
      <c r="K198" s="31">
        <v>1059.45</v>
      </c>
      <c r="L198" s="31">
        <v>1020.5</v>
      </c>
      <c r="M198" s="31">
        <v>2.2299799999999999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1799.15</v>
      </c>
      <c r="D199" s="40">
        <v>1802.8333333333333</v>
      </c>
      <c r="E199" s="40">
        <v>1774.0666666666666</v>
      </c>
      <c r="F199" s="40">
        <v>1748.9833333333333</v>
      </c>
      <c r="G199" s="40">
        <v>1720.2166666666667</v>
      </c>
      <c r="H199" s="40">
        <v>1827.9166666666665</v>
      </c>
      <c r="I199" s="40">
        <v>1856.6833333333334</v>
      </c>
      <c r="J199" s="40">
        <v>1881.7666666666664</v>
      </c>
      <c r="K199" s="31">
        <v>1831.6</v>
      </c>
      <c r="L199" s="31">
        <v>1777.75</v>
      </c>
      <c r="M199" s="31">
        <v>17.705020000000001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3073.5</v>
      </c>
      <c r="D200" s="40">
        <v>3080.0666666666671</v>
      </c>
      <c r="E200" s="40">
        <v>3041.1333333333341</v>
      </c>
      <c r="F200" s="40">
        <v>3008.7666666666669</v>
      </c>
      <c r="G200" s="40">
        <v>2969.8333333333339</v>
      </c>
      <c r="H200" s="40">
        <v>3112.4333333333343</v>
      </c>
      <c r="I200" s="40">
        <v>3151.3666666666677</v>
      </c>
      <c r="J200" s="40">
        <v>3183.7333333333345</v>
      </c>
      <c r="K200" s="31">
        <v>3119</v>
      </c>
      <c r="L200" s="31">
        <v>3047.7</v>
      </c>
      <c r="M200" s="31">
        <v>1.10093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456.4</v>
      </c>
      <c r="D201" s="40">
        <v>457.58333333333331</v>
      </c>
      <c r="E201" s="40">
        <v>445.16666666666663</v>
      </c>
      <c r="F201" s="40">
        <v>433.93333333333334</v>
      </c>
      <c r="G201" s="40">
        <v>421.51666666666665</v>
      </c>
      <c r="H201" s="40">
        <v>468.81666666666661</v>
      </c>
      <c r="I201" s="40">
        <v>481.23333333333323</v>
      </c>
      <c r="J201" s="40">
        <v>492.46666666666658</v>
      </c>
      <c r="K201" s="31">
        <v>470</v>
      </c>
      <c r="L201" s="31">
        <v>446.35</v>
      </c>
      <c r="M201" s="31">
        <v>19.213069999999998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928.9</v>
      </c>
      <c r="D202" s="40">
        <v>928</v>
      </c>
      <c r="E202" s="40">
        <v>917.55</v>
      </c>
      <c r="F202" s="40">
        <v>906.19999999999993</v>
      </c>
      <c r="G202" s="40">
        <v>895.74999999999989</v>
      </c>
      <c r="H202" s="40">
        <v>939.35</v>
      </c>
      <c r="I202" s="40">
        <v>949.80000000000007</v>
      </c>
      <c r="J202" s="40">
        <v>961.15000000000009</v>
      </c>
      <c r="K202" s="31">
        <v>938.45</v>
      </c>
      <c r="L202" s="31">
        <v>916.65</v>
      </c>
      <c r="M202" s="31">
        <v>6.7046000000000001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778.1</v>
      </c>
      <c r="D203" s="40">
        <v>777.56666666666661</v>
      </c>
      <c r="E203" s="40">
        <v>770.73333333333323</v>
      </c>
      <c r="F203" s="40">
        <v>763.36666666666667</v>
      </c>
      <c r="G203" s="40">
        <v>756.5333333333333</v>
      </c>
      <c r="H203" s="40">
        <v>784.93333333333317</v>
      </c>
      <c r="I203" s="40">
        <v>791.76666666666665</v>
      </c>
      <c r="J203" s="40">
        <v>799.1333333333331</v>
      </c>
      <c r="K203" s="31">
        <v>784.4</v>
      </c>
      <c r="L203" s="31">
        <v>770.2</v>
      </c>
      <c r="M203" s="31">
        <v>15.17468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7495.65</v>
      </c>
      <c r="D204" s="40">
        <v>7528.7833333333328</v>
      </c>
      <c r="E204" s="40">
        <v>7440.8666666666659</v>
      </c>
      <c r="F204" s="40">
        <v>7386.083333333333</v>
      </c>
      <c r="G204" s="40">
        <v>7298.1666666666661</v>
      </c>
      <c r="H204" s="40">
        <v>7583.5666666666657</v>
      </c>
      <c r="I204" s="40">
        <v>7671.4833333333336</v>
      </c>
      <c r="J204" s="40">
        <v>7726.2666666666655</v>
      </c>
      <c r="K204" s="31">
        <v>7616.7</v>
      </c>
      <c r="L204" s="31">
        <v>7474</v>
      </c>
      <c r="M204" s="31">
        <v>2.36944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35.65</v>
      </c>
      <c r="D205" s="40">
        <v>35.833333333333336</v>
      </c>
      <c r="E205" s="40">
        <v>35.31666666666667</v>
      </c>
      <c r="F205" s="40">
        <v>34.983333333333334</v>
      </c>
      <c r="G205" s="40">
        <v>34.466666666666669</v>
      </c>
      <c r="H205" s="40">
        <v>36.166666666666671</v>
      </c>
      <c r="I205" s="40">
        <v>36.683333333333337</v>
      </c>
      <c r="J205" s="40">
        <v>37.016666666666673</v>
      </c>
      <c r="K205" s="31">
        <v>36.35</v>
      </c>
      <c r="L205" s="31">
        <v>35.5</v>
      </c>
      <c r="M205" s="31">
        <v>60.939169999999997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1414.35</v>
      </c>
      <c r="D206" s="40">
        <v>1421.6666666666667</v>
      </c>
      <c r="E206" s="40">
        <v>1395.9833333333336</v>
      </c>
      <c r="F206" s="40">
        <v>1377.6166666666668</v>
      </c>
      <c r="G206" s="40">
        <v>1351.9333333333336</v>
      </c>
      <c r="H206" s="40">
        <v>1440.0333333333335</v>
      </c>
      <c r="I206" s="40">
        <v>1465.7166666666665</v>
      </c>
      <c r="J206" s="40">
        <v>1484.0833333333335</v>
      </c>
      <c r="K206" s="31">
        <v>1447.35</v>
      </c>
      <c r="L206" s="31">
        <v>1403.3</v>
      </c>
      <c r="M206" s="31">
        <v>1.9449000000000001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643.15</v>
      </c>
      <c r="D207" s="40">
        <v>645.9666666666667</v>
      </c>
      <c r="E207" s="40">
        <v>637.18333333333339</v>
      </c>
      <c r="F207" s="40">
        <v>631.2166666666667</v>
      </c>
      <c r="G207" s="40">
        <v>622.43333333333339</v>
      </c>
      <c r="H207" s="40">
        <v>651.93333333333339</v>
      </c>
      <c r="I207" s="40">
        <v>660.7166666666667</v>
      </c>
      <c r="J207" s="40">
        <v>666.68333333333339</v>
      </c>
      <c r="K207" s="31">
        <v>654.75</v>
      </c>
      <c r="L207" s="31">
        <v>640</v>
      </c>
      <c r="M207" s="31">
        <v>7.0220900000000004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243</v>
      </c>
      <c r="D208" s="40">
        <v>245.08333333333334</v>
      </c>
      <c r="E208" s="40">
        <v>239.16666666666669</v>
      </c>
      <c r="F208" s="40">
        <v>235.33333333333334</v>
      </c>
      <c r="G208" s="40">
        <v>229.41666666666669</v>
      </c>
      <c r="H208" s="40">
        <v>248.91666666666669</v>
      </c>
      <c r="I208" s="40">
        <v>254.83333333333337</v>
      </c>
      <c r="J208" s="40">
        <v>258.66666666666669</v>
      </c>
      <c r="K208" s="31">
        <v>251</v>
      </c>
      <c r="L208" s="31">
        <v>241.25</v>
      </c>
      <c r="M208" s="31">
        <v>6.5885100000000003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764.95</v>
      </c>
      <c r="D209" s="40">
        <v>768.08333333333337</v>
      </c>
      <c r="E209" s="40">
        <v>758.86666666666679</v>
      </c>
      <c r="F209" s="40">
        <v>752.78333333333342</v>
      </c>
      <c r="G209" s="40">
        <v>743.56666666666683</v>
      </c>
      <c r="H209" s="40">
        <v>774.16666666666674</v>
      </c>
      <c r="I209" s="40">
        <v>783.38333333333321</v>
      </c>
      <c r="J209" s="40">
        <v>789.4666666666667</v>
      </c>
      <c r="K209" s="31">
        <v>777.3</v>
      </c>
      <c r="L209" s="31">
        <v>762</v>
      </c>
      <c r="M209" s="31">
        <v>1.76051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309.55</v>
      </c>
      <c r="D210" s="40">
        <v>310.75</v>
      </c>
      <c r="E210" s="40">
        <v>304.45</v>
      </c>
      <c r="F210" s="40">
        <v>299.34999999999997</v>
      </c>
      <c r="G210" s="40">
        <v>293.04999999999995</v>
      </c>
      <c r="H210" s="40">
        <v>315.85000000000002</v>
      </c>
      <c r="I210" s="40">
        <v>322.14999999999998</v>
      </c>
      <c r="J210" s="40">
        <v>327.25000000000006</v>
      </c>
      <c r="K210" s="31">
        <v>317.05</v>
      </c>
      <c r="L210" s="31">
        <v>305.64999999999998</v>
      </c>
      <c r="M210" s="31">
        <v>96.241810000000001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6.9</v>
      </c>
      <c r="D211" s="40">
        <v>6.9666666666666659</v>
      </c>
      <c r="E211" s="40">
        <v>6.3333333333333321</v>
      </c>
      <c r="F211" s="40">
        <v>5.7666666666666666</v>
      </c>
      <c r="G211" s="40">
        <v>5.1333333333333329</v>
      </c>
      <c r="H211" s="40">
        <v>7.5333333333333314</v>
      </c>
      <c r="I211" s="40">
        <v>8.1666666666666661</v>
      </c>
      <c r="J211" s="40">
        <v>8.7333333333333307</v>
      </c>
      <c r="K211" s="31">
        <v>7.6</v>
      </c>
      <c r="L211" s="31">
        <v>6.4</v>
      </c>
      <c r="M211" s="31">
        <v>9460.4907899999998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1024.7</v>
      </c>
      <c r="D212" s="40">
        <v>1032.5666666666666</v>
      </c>
      <c r="E212" s="40">
        <v>1012.1333333333332</v>
      </c>
      <c r="F212" s="40">
        <v>999.56666666666661</v>
      </c>
      <c r="G212" s="40">
        <v>979.13333333333321</v>
      </c>
      <c r="H212" s="40">
        <v>1045.1333333333332</v>
      </c>
      <c r="I212" s="40">
        <v>1065.5666666666666</v>
      </c>
      <c r="J212" s="40">
        <v>1078.1333333333332</v>
      </c>
      <c r="K212" s="31">
        <v>1053</v>
      </c>
      <c r="L212" s="31">
        <v>1020</v>
      </c>
      <c r="M212" s="31">
        <v>8.1471800000000005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2144.85</v>
      </c>
      <c r="D213" s="40">
        <v>2130.9166666666665</v>
      </c>
      <c r="E213" s="40">
        <v>2111.833333333333</v>
      </c>
      <c r="F213" s="40">
        <v>2078.8166666666666</v>
      </c>
      <c r="G213" s="40">
        <v>2059.7333333333331</v>
      </c>
      <c r="H213" s="40">
        <v>2163.9333333333329</v>
      </c>
      <c r="I213" s="40">
        <v>2183.016666666666</v>
      </c>
      <c r="J213" s="40">
        <v>2216.0333333333328</v>
      </c>
      <c r="K213" s="31">
        <v>2150</v>
      </c>
      <c r="L213" s="31">
        <v>2097.9</v>
      </c>
      <c r="M213" s="31">
        <v>0.96487000000000001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596.79999999999995</v>
      </c>
      <c r="D214" s="40">
        <v>599.43333333333328</v>
      </c>
      <c r="E214" s="40">
        <v>592.86666666666656</v>
      </c>
      <c r="F214" s="40">
        <v>588.93333333333328</v>
      </c>
      <c r="G214" s="40">
        <v>582.36666666666656</v>
      </c>
      <c r="H214" s="40">
        <v>603.36666666666656</v>
      </c>
      <c r="I214" s="40">
        <v>609.93333333333339</v>
      </c>
      <c r="J214" s="40">
        <v>613.86666666666656</v>
      </c>
      <c r="K214" s="40">
        <v>606</v>
      </c>
      <c r="L214" s="40">
        <v>595.5</v>
      </c>
      <c r="M214" s="40">
        <v>46.467509999999997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12.45</v>
      </c>
      <c r="D215" s="40">
        <v>12.5</v>
      </c>
      <c r="E215" s="40">
        <v>12.35</v>
      </c>
      <c r="F215" s="40">
        <v>12.25</v>
      </c>
      <c r="G215" s="40">
        <v>12.1</v>
      </c>
      <c r="H215" s="40">
        <v>12.6</v>
      </c>
      <c r="I215" s="40">
        <v>12.749999999999998</v>
      </c>
      <c r="J215" s="40">
        <v>12.85</v>
      </c>
      <c r="K215" s="40">
        <v>12.65</v>
      </c>
      <c r="L215" s="40">
        <v>12.4</v>
      </c>
      <c r="M215" s="40">
        <v>454.66915999999998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191.25</v>
      </c>
      <c r="D216" s="40">
        <v>193</v>
      </c>
      <c r="E216" s="40">
        <v>187.25</v>
      </c>
      <c r="F216" s="40">
        <v>183.25</v>
      </c>
      <c r="G216" s="40">
        <v>177.5</v>
      </c>
      <c r="H216" s="40">
        <v>197</v>
      </c>
      <c r="I216" s="40">
        <v>202.75</v>
      </c>
      <c r="J216" s="40">
        <v>206.75</v>
      </c>
      <c r="K216" s="40">
        <v>198.75</v>
      </c>
      <c r="L216" s="40">
        <v>189</v>
      </c>
      <c r="M216" s="40">
        <v>286.40365000000003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1"/>
      <c r="B1" s="412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44418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4" t="s">
        <v>16</v>
      </c>
      <c r="B9" s="406" t="s">
        <v>18</v>
      </c>
      <c r="C9" s="410" t="s">
        <v>20</v>
      </c>
      <c r="D9" s="410" t="s">
        <v>21</v>
      </c>
      <c r="E9" s="401" t="s">
        <v>22</v>
      </c>
      <c r="F9" s="402"/>
      <c r="G9" s="403"/>
      <c r="H9" s="401" t="s">
        <v>23</v>
      </c>
      <c r="I9" s="402"/>
      <c r="J9" s="403"/>
      <c r="K9" s="26"/>
      <c r="L9" s="27"/>
      <c r="M9" s="55"/>
      <c r="N9" s="1"/>
      <c r="O9" s="1"/>
    </row>
    <row r="10" spans="1:15" ht="42.75" customHeight="1">
      <c r="A10" s="408"/>
      <c r="B10" s="409"/>
      <c r="C10" s="409"/>
      <c r="D10" s="40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24319.599999999999</v>
      </c>
      <c r="D11" s="40">
        <v>24354.233333333334</v>
      </c>
      <c r="E11" s="40">
        <v>24120.616666666669</v>
      </c>
      <c r="F11" s="40">
        <v>23921.633333333335</v>
      </c>
      <c r="G11" s="40">
        <v>23688.01666666667</v>
      </c>
      <c r="H11" s="40">
        <v>24553.216666666667</v>
      </c>
      <c r="I11" s="40">
        <v>24786.833333333328</v>
      </c>
      <c r="J11" s="40">
        <v>24985.816666666666</v>
      </c>
      <c r="K11" s="31">
        <v>24587.85</v>
      </c>
      <c r="L11" s="31">
        <v>24155.25</v>
      </c>
      <c r="M11" s="31">
        <v>9.9100000000000004E-3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1644.25</v>
      </c>
      <c r="D12" s="40">
        <v>1655.8499999999997</v>
      </c>
      <c r="E12" s="40">
        <v>1624.7499999999993</v>
      </c>
      <c r="F12" s="40">
        <v>1605.2499999999995</v>
      </c>
      <c r="G12" s="40">
        <v>1574.1499999999992</v>
      </c>
      <c r="H12" s="40">
        <v>1675.3499999999995</v>
      </c>
      <c r="I12" s="40">
        <v>1706.4499999999998</v>
      </c>
      <c r="J12" s="40">
        <v>1725.9499999999996</v>
      </c>
      <c r="K12" s="31">
        <v>1686.95</v>
      </c>
      <c r="L12" s="31">
        <v>1636.35</v>
      </c>
      <c r="M12" s="31">
        <v>0.50983999999999996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1914.1</v>
      </c>
      <c r="D13" s="40">
        <v>1934.7</v>
      </c>
      <c r="E13" s="40">
        <v>1880.4</v>
      </c>
      <c r="F13" s="40">
        <v>1846.7</v>
      </c>
      <c r="G13" s="40">
        <v>1792.4</v>
      </c>
      <c r="H13" s="40">
        <v>1968.4</v>
      </c>
      <c r="I13" s="40">
        <v>2022.6999999999998</v>
      </c>
      <c r="J13" s="40">
        <v>2056.4</v>
      </c>
      <c r="K13" s="31">
        <v>1989</v>
      </c>
      <c r="L13" s="31">
        <v>1901</v>
      </c>
      <c r="M13" s="31">
        <v>0.26951999999999998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2312.6</v>
      </c>
      <c r="D14" s="40">
        <v>2327.7166666666667</v>
      </c>
      <c r="E14" s="40">
        <v>2288.8833333333332</v>
      </c>
      <c r="F14" s="40">
        <v>2265.1666666666665</v>
      </c>
      <c r="G14" s="40">
        <v>2226.333333333333</v>
      </c>
      <c r="H14" s="40">
        <v>2351.4333333333334</v>
      </c>
      <c r="I14" s="40">
        <v>2390.2666666666664</v>
      </c>
      <c r="J14" s="40">
        <v>2413.9833333333336</v>
      </c>
      <c r="K14" s="31">
        <v>2366.5500000000002</v>
      </c>
      <c r="L14" s="31">
        <v>2304</v>
      </c>
      <c r="M14" s="31">
        <v>4.4976799999999999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1963.75</v>
      </c>
      <c r="D15" s="40">
        <v>1968.4833333333333</v>
      </c>
      <c r="E15" s="40">
        <v>1949.2666666666667</v>
      </c>
      <c r="F15" s="40">
        <v>1934.7833333333333</v>
      </c>
      <c r="G15" s="40">
        <v>1915.5666666666666</v>
      </c>
      <c r="H15" s="40">
        <v>1982.9666666666667</v>
      </c>
      <c r="I15" s="40">
        <v>2002.1833333333334</v>
      </c>
      <c r="J15" s="40">
        <v>2016.6666666666667</v>
      </c>
      <c r="K15" s="31">
        <v>1987.7</v>
      </c>
      <c r="L15" s="31">
        <v>1954</v>
      </c>
      <c r="M15" s="31">
        <v>0.15101000000000001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1753.55</v>
      </c>
      <c r="D16" s="40">
        <v>1761.3833333333332</v>
      </c>
      <c r="E16" s="40">
        <v>1723.8666666666663</v>
      </c>
      <c r="F16" s="40">
        <v>1694.1833333333332</v>
      </c>
      <c r="G16" s="40">
        <v>1656.6666666666663</v>
      </c>
      <c r="H16" s="40">
        <v>1791.0666666666664</v>
      </c>
      <c r="I16" s="40">
        <v>1828.5833333333333</v>
      </c>
      <c r="J16" s="40">
        <v>1858.2666666666664</v>
      </c>
      <c r="K16" s="31">
        <v>1798.9</v>
      </c>
      <c r="L16" s="31">
        <v>1731.7</v>
      </c>
      <c r="M16" s="31">
        <v>2.4919899999999999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1264.75</v>
      </c>
      <c r="D17" s="40">
        <v>1256.0166666666667</v>
      </c>
      <c r="E17" s="40">
        <v>1240.8333333333333</v>
      </c>
      <c r="F17" s="40">
        <v>1216.9166666666665</v>
      </c>
      <c r="G17" s="40">
        <v>1201.7333333333331</v>
      </c>
      <c r="H17" s="40">
        <v>1279.9333333333334</v>
      </c>
      <c r="I17" s="40">
        <v>1295.1166666666668</v>
      </c>
      <c r="J17" s="40">
        <v>1319.0333333333335</v>
      </c>
      <c r="K17" s="31">
        <v>1271.2</v>
      </c>
      <c r="L17" s="31">
        <v>1232.0999999999999</v>
      </c>
      <c r="M17" s="31">
        <v>18.13822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663.1</v>
      </c>
      <c r="D18" s="40">
        <v>664.18333333333339</v>
      </c>
      <c r="E18" s="40">
        <v>658.91666666666674</v>
      </c>
      <c r="F18" s="40">
        <v>654.73333333333335</v>
      </c>
      <c r="G18" s="40">
        <v>649.4666666666667</v>
      </c>
      <c r="H18" s="40">
        <v>668.36666666666679</v>
      </c>
      <c r="I18" s="40">
        <v>673.63333333333344</v>
      </c>
      <c r="J18" s="40">
        <v>677.81666666666683</v>
      </c>
      <c r="K18" s="31">
        <v>669.45</v>
      </c>
      <c r="L18" s="31">
        <v>660</v>
      </c>
      <c r="M18" s="31">
        <v>1.2989999999999999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951.65</v>
      </c>
      <c r="D19" s="40">
        <v>951.38333333333333</v>
      </c>
      <c r="E19" s="40">
        <v>936.76666666666665</v>
      </c>
      <c r="F19" s="40">
        <v>921.88333333333333</v>
      </c>
      <c r="G19" s="40">
        <v>907.26666666666665</v>
      </c>
      <c r="H19" s="40">
        <v>966.26666666666665</v>
      </c>
      <c r="I19" s="40">
        <v>980.88333333333321</v>
      </c>
      <c r="J19" s="40">
        <v>995.76666666666665</v>
      </c>
      <c r="K19" s="31">
        <v>966</v>
      </c>
      <c r="L19" s="31">
        <v>936.5</v>
      </c>
      <c r="M19" s="31">
        <v>19.15888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2565.0500000000002</v>
      </c>
      <c r="D20" s="40">
        <v>2580.5166666666669</v>
      </c>
      <c r="E20" s="40">
        <v>2539.0333333333338</v>
      </c>
      <c r="F20" s="40">
        <v>2513.0166666666669</v>
      </c>
      <c r="G20" s="40">
        <v>2471.5333333333338</v>
      </c>
      <c r="H20" s="40">
        <v>2606.5333333333338</v>
      </c>
      <c r="I20" s="40">
        <v>2648.0166666666664</v>
      </c>
      <c r="J20" s="40">
        <v>2674.0333333333338</v>
      </c>
      <c r="K20" s="31">
        <v>2622</v>
      </c>
      <c r="L20" s="31">
        <v>2554.5</v>
      </c>
      <c r="M20" s="31">
        <v>0.34427999999999997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17507.349999999999</v>
      </c>
      <c r="D21" s="40">
        <v>17535.416666666668</v>
      </c>
      <c r="E21" s="40">
        <v>17326.983333333337</v>
      </c>
      <c r="F21" s="40">
        <v>17146.616666666669</v>
      </c>
      <c r="G21" s="40">
        <v>16938.183333333338</v>
      </c>
      <c r="H21" s="40">
        <v>17715.783333333336</v>
      </c>
      <c r="I21" s="40">
        <v>17924.216666666664</v>
      </c>
      <c r="J21" s="40">
        <v>18104.583333333336</v>
      </c>
      <c r="K21" s="31">
        <v>17743.849999999999</v>
      </c>
      <c r="L21" s="31">
        <v>17355.05</v>
      </c>
      <c r="M21" s="31">
        <v>0.15511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1493.4</v>
      </c>
      <c r="D22" s="40">
        <v>1513.6333333333332</v>
      </c>
      <c r="E22" s="40">
        <v>1462.2666666666664</v>
      </c>
      <c r="F22" s="40">
        <v>1431.1333333333332</v>
      </c>
      <c r="G22" s="40">
        <v>1379.7666666666664</v>
      </c>
      <c r="H22" s="40">
        <v>1544.7666666666664</v>
      </c>
      <c r="I22" s="40">
        <v>1596.1333333333332</v>
      </c>
      <c r="J22" s="40">
        <v>1627.2666666666664</v>
      </c>
      <c r="K22" s="31">
        <v>1565</v>
      </c>
      <c r="L22" s="31">
        <v>1482.5</v>
      </c>
      <c r="M22" s="31">
        <v>60.314259999999997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906.55</v>
      </c>
      <c r="D23" s="40">
        <v>905.18333333333339</v>
      </c>
      <c r="E23" s="40">
        <v>891.36666666666679</v>
      </c>
      <c r="F23" s="40">
        <v>876.18333333333339</v>
      </c>
      <c r="G23" s="40">
        <v>862.36666666666679</v>
      </c>
      <c r="H23" s="40">
        <v>920.36666666666679</v>
      </c>
      <c r="I23" s="40">
        <v>934.18333333333339</v>
      </c>
      <c r="J23" s="40">
        <v>949.36666666666679</v>
      </c>
      <c r="K23" s="31">
        <v>919</v>
      </c>
      <c r="L23" s="31">
        <v>890</v>
      </c>
      <c r="M23" s="31">
        <v>18.093229999999998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699.9</v>
      </c>
      <c r="D24" s="40">
        <v>703.66666666666663</v>
      </c>
      <c r="E24" s="40">
        <v>690.33333333333326</v>
      </c>
      <c r="F24" s="40">
        <v>680.76666666666665</v>
      </c>
      <c r="G24" s="40">
        <v>667.43333333333328</v>
      </c>
      <c r="H24" s="40">
        <v>713.23333333333323</v>
      </c>
      <c r="I24" s="40">
        <v>726.56666666666649</v>
      </c>
      <c r="J24" s="40">
        <v>736.13333333333321</v>
      </c>
      <c r="K24" s="31">
        <v>717</v>
      </c>
      <c r="L24" s="31">
        <v>694.1</v>
      </c>
      <c r="M24" s="31">
        <v>75.212130000000002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916.95</v>
      </c>
      <c r="D25" s="40">
        <v>914.23333333333323</v>
      </c>
      <c r="E25" s="40">
        <v>903.71666666666647</v>
      </c>
      <c r="F25" s="40">
        <v>890.48333333333323</v>
      </c>
      <c r="G25" s="40">
        <v>879.96666666666647</v>
      </c>
      <c r="H25" s="40">
        <v>927.46666666666647</v>
      </c>
      <c r="I25" s="40">
        <v>937.98333333333312</v>
      </c>
      <c r="J25" s="40">
        <v>951.21666666666647</v>
      </c>
      <c r="K25" s="31">
        <v>924.75</v>
      </c>
      <c r="L25" s="31">
        <v>901</v>
      </c>
      <c r="M25" s="31">
        <v>0.85826000000000002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958.8</v>
      </c>
      <c r="D26" s="40">
        <v>954.6</v>
      </c>
      <c r="E26" s="40">
        <v>944.2</v>
      </c>
      <c r="F26" s="40">
        <v>929.6</v>
      </c>
      <c r="G26" s="40">
        <v>919.2</v>
      </c>
      <c r="H26" s="40">
        <v>969.2</v>
      </c>
      <c r="I26" s="40">
        <v>979.59999999999991</v>
      </c>
      <c r="J26" s="40">
        <v>994.2</v>
      </c>
      <c r="K26" s="31">
        <v>965</v>
      </c>
      <c r="L26" s="31">
        <v>940</v>
      </c>
      <c r="M26" s="31">
        <v>0.50534000000000001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120.35</v>
      </c>
      <c r="D27" s="40">
        <v>121.23333333333335</v>
      </c>
      <c r="E27" s="40">
        <v>118.51666666666669</v>
      </c>
      <c r="F27" s="40">
        <v>116.68333333333335</v>
      </c>
      <c r="G27" s="40">
        <v>113.9666666666667</v>
      </c>
      <c r="H27" s="40">
        <v>123.06666666666669</v>
      </c>
      <c r="I27" s="40">
        <v>125.78333333333333</v>
      </c>
      <c r="J27" s="40">
        <v>127.61666666666669</v>
      </c>
      <c r="K27" s="31">
        <v>123.95</v>
      </c>
      <c r="L27" s="31">
        <v>119.4</v>
      </c>
      <c r="M27" s="31">
        <v>50.882379999999998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209.85</v>
      </c>
      <c r="D28" s="40">
        <v>210.78333333333333</v>
      </c>
      <c r="E28" s="40">
        <v>206.16666666666666</v>
      </c>
      <c r="F28" s="40">
        <v>202.48333333333332</v>
      </c>
      <c r="G28" s="40">
        <v>197.86666666666665</v>
      </c>
      <c r="H28" s="40">
        <v>214.46666666666667</v>
      </c>
      <c r="I28" s="40">
        <v>219.08333333333334</v>
      </c>
      <c r="J28" s="40">
        <v>222.76666666666668</v>
      </c>
      <c r="K28" s="31">
        <v>215.4</v>
      </c>
      <c r="L28" s="31">
        <v>207.1</v>
      </c>
      <c r="M28" s="31">
        <v>27.39132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412.15</v>
      </c>
      <c r="D29" s="40">
        <v>414.91666666666669</v>
      </c>
      <c r="E29" s="40">
        <v>405.28333333333336</v>
      </c>
      <c r="F29" s="40">
        <v>398.41666666666669</v>
      </c>
      <c r="G29" s="40">
        <v>388.78333333333336</v>
      </c>
      <c r="H29" s="40">
        <v>421.78333333333336</v>
      </c>
      <c r="I29" s="40">
        <v>431.41666666666669</v>
      </c>
      <c r="J29" s="40">
        <v>438.28333333333336</v>
      </c>
      <c r="K29" s="31">
        <v>424.55</v>
      </c>
      <c r="L29" s="31">
        <v>408.05</v>
      </c>
      <c r="M29" s="31">
        <v>2.9961199999999999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277.05</v>
      </c>
      <c r="D30" s="40">
        <v>278.60000000000002</v>
      </c>
      <c r="E30" s="40">
        <v>272.85000000000002</v>
      </c>
      <c r="F30" s="40">
        <v>268.64999999999998</v>
      </c>
      <c r="G30" s="40">
        <v>262.89999999999998</v>
      </c>
      <c r="H30" s="40">
        <v>282.80000000000007</v>
      </c>
      <c r="I30" s="40">
        <v>288.55000000000007</v>
      </c>
      <c r="J30" s="40">
        <v>292.75000000000011</v>
      </c>
      <c r="K30" s="31">
        <v>284.35000000000002</v>
      </c>
      <c r="L30" s="31">
        <v>274.39999999999998</v>
      </c>
      <c r="M30" s="31">
        <v>3.10385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4162.8999999999996</v>
      </c>
      <c r="D31" s="40">
        <v>4193.9666666666662</v>
      </c>
      <c r="E31" s="40">
        <v>4093.9333333333325</v>
      </c>
      <c r="F31" s="40">
        <v>4024.9666666666662</v>
      </c>
      <c r="G31" s="40">
        <v>3924.9333333333325</v>
      </c>
      <c r="H31" s="40">
        <v>4262.9333333333325</v>
      </c>
      <c r="I31" s="40">
        <v>4362.9666666666672</v>
      </c>
      <c r="J31" s="40">
        <v>4431.9333333333325</v>
      </c>
      <c r="K31" s="31">
        <v>4294</v>
      </c>
      <c r="L31" s="31">
        <v>4125</v>
      </c>
      <c r="M31" s="31">
        <v>0.30917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2287.8000000000002</v>
      </c>
      <c r="D32" s="40">
        <v>2291.1</v>
      </c>
      <c r="E32" s="40">
        <v>2253.4499999999998</v>
      </c>
      <c r="F32" s="40">
        <v>2219.1</v>
      </c>
      <c r="G32" s="40">
        <v>2181.4499999999998</v>
      </c>
      <c r="H32" s="40">
        <v>2325.4499999999998</v>
      </c>
      <c r="I32" s="40">
        <v>2363.1000000000004</v>
      </c>
      <c r="J32" s="40">
        <v>2397.4499999999998</v>
      </c>
      <c r="K32" s="31">
        <v>2328.75</v>
      </c>
      <c r="L32" s="31">
        <v>2256.75</v>
      </c>
      <c r="M32" s="31">
        <v>0.50333000000000006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2229.65</v>
      </c>
      <c r="D33" s="40">
        <v>2235.6166666666668</v>
      </c>
      <c r="E33" s="40">
        <v>2215.2833333333338</v>
      </c>
      <c r="F33" s="40">
        <v>2200.916666666667</v>
      </c>
      <c r="G33" s="40">
        <v>2180.5833333333339</v>
      </c>
      <c r="H33" s="40">
        <v>2249.9833333333336</v>
      </c>
      <c r="I33" s="40">
        <v>2270.3166666666666</v>
      </c>
      <c r="J33" s="40">
        <v>2284.6833333333334</v>
      </c>
      <c r="K33" s="31">
        <v>2255.9499999999998</v>
      </c>
      <c r="L33" s="31">
        <v>2221.25</v>
      </c>
      <c r="M33" s="31">
        <v>9.9390000000000006E-2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114.35</v>
      </c>
      <c r="D34" s="40">
        <v>115.86666666666667</v>
      </c>
      <c r="E34" s="40">
        <v>112.38333333333335</v>
      </c>
      <c r="F34" s="40">
        <v>110.41666666666669</v>
      </c>
      <c r="G34" s="40">
        <v>106.93333333333337</v>
      </c>
      <c r="H34" s="40">
        <v>117.83333333333334</v>
      </c>
      <c r="I34" s="40">
        <v>121.31666666666666</v>
      </c>
      <c r="J34" s="40">
        <v>123.28333333333333</v>
      </c>
      <c r="K34" s="31">
        <v>119.35</v>
      </c>
      <c r="L34" s="31">
        <v>113.9</v>
      </c>
      <c r="M34" s="31">
        <v>5.2089400000000001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772.45</v>
      </c>
      <c r="D35" s="40">
        <v>775.48333333333323</v>
      </c>
      <c r="E35" s="40">
        <v>763.96666666666647</v>
      </c>
      <c r="F35" s="40">
        <v>755.48333333333323</v>
      </c>
      <c r="G35" s="40">
        <v>743.96666666666647</v>
      </c>
      <c r="H35" s="40">
        <v>783.96666666666647</v>
      </c>
      <c r="I35" s="40">
        <v>795.48333333333312</v>
      </c>
      <c r="J35" s="40">
        <v>803.96666666666647</v>
      </c>
      <c r="K35" s="31">
        <v>787</v>
      </c>
      <c r="L35" s="31">
        <v>767</v>
      </c>
      <c r="M35" s="31">
        <v>4.4652799999999999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3514.65</v>
      </c>
      <c r="D36" s="40">
        <v>3512.4833333333336</v>
      </c>
      <c r="E36" s="40">
        <v>3430.2666666666673</v>
      </c>
      <c r="F36" s="40">
        <v>3345.8833333333337</v>
      </c>
      <c r="G36" s="40">
        <v>3263.6666666666674</v>
      </c>
      <c r="H36" s="40">
        <v>3596.8666666666672</v>
      </c>
      <c r="I36" s="40">
        <v>3679.0833333333335</v>
      </c>
      <c r="J36" s="40">
        <v>3763.4666666666672</v>
      </c>
      <c r="K36" s="31">
        <v>3594.7</v>
      </c>
      <c r="L36" s="31">
        <v>3428.1</v>
      </c>
      <c r="M36" s="31">
        <v>4.5577100000000002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4286.3999999999996</v>
      </c>
      <c r="D37" s="40">
        <v>4269.8</v>
      </c>
      <c r="E37" s="40">
        <v>4244.6000000000004</v>
      </c>
      <c r="F37" s="40">
        <v>4202.8</v>
      </c>
      <c r="G37" s="40">
        <v>4177.6000000000004</v>
      </c>
      <c r="H37" s="40">
        <v>4311.6000000000004</v>
      </c>
      <c r="I37" s="40">
        <v>4336.7999999999993</v>
      </c>
      <c r="J37" s="40">
        <v>4378.6000000000004</v>
      </c>
      <c r="K37" s="31">
        <v>4295</v>
      </c>
      <c r="L37" s="31">
        <v>4228</v>
      </c>
      <c r="M37" s="31">
        <v>0.49265999999999999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23.3</v>
      </c>
      <c r="D38" s="40">
        <v>23.566666666666666</v>
      </c>
      <c r="E38" s="40">
        <v>22.933333333333334</v>
      </c>
      <c r="F38" s="40">
        <v>22.566666666666666</v>
      </c>
      <c r="G38" s="40">
        <v>21.933333333333334</v>
      </c>
      <c r="H38" s="40">
        <v>23.933333333333334</v>
      </c>
      <c r="I38" s="40">
        <v>24.566666666666666</v>
      </c>
      <c r="J38" s="40">
        <v>24.933333333333334</v>
      </c>
      <c r="K38" s="31">
        <v>24.2</v>
      </c>
      <c r="L38" s="31">
        <v>23.2</v>
      </c>
      <c r="M38" s="31">
        <v>48.174019999999999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728.6</v>
      </c>
      <c r="D39" s="40">
        <v>731.44999999999993</v>
      </c>
      <c r="E39" s="40">
        <v>724.14999999999986</v>
      </c>
      <c r="F39" s="40">
        <v>719.69999999999993</v>
      </c>
      <c r="G39" s="40">
        <v>712.39999999999986</v>
      </c>
      <c r="H39" s="40">
        <v>735.89999999999986</v>
      </c>
      <c r="I39" s="40">
        <v>743.19999999999982</v>
      </c>
      <c r="J39" s="40">
        <v>747.64999999999986</v>
      </c>
      <c r="K39" s="31">
        <v>738.75</v>
      </c>
      <c r="L39" s="31">
        <v>727</v>
      </c>
      <c r="M39" s="31">
        <v>11.55537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2888.95</v>
      </c>
      <c r="D40" s="40">
        <v>2900.3166666666671</v>
      </c>
      <c r="E40" s="40">
        <v>2860.6333333333341</v>
      </c>
      <c r="F40" s="40">
        <v>2832.3166666666671</v>
      </c>
      <c r="G40" s="40">
        <v>2792.6333333333341</v>
      </c>
      <c r="H40" s="40">
        <v>2928.6333333333341</v>
      </c>
      <c r="I40" s="40">
        <v>2968.3166666666675</v>
      </c>
      <c r="J40" s="40">
        <v>2996.6333333333341</v>
      </c>
      <c r="K40" s="31">
        <v>2940</v>
      </c>
      <c r="L40" s="31">
        <v>2872</v>
      </c>
      <c r="M40" s="31">
        <v>0.95282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405.45</v>
      </c>
      <c r="D41" s="40">
        <v>406.13333333333338</v>
      </c>
      <c r="E41" s="40">
        <v>402.31666666666678</v>
      </c>
      <c r="F41" s="40">
        <v>399.18333333333339</v>
      </c>
      <c r="G41" s="40">
        <v>395.36666666666679</v>
      </c>
      <c r="H41" s="40">
        <v>409.26666666666677</v>
      </c>
      <c r="I41" s="40">
        <v>413.08333333333337</v>
      </c>
      <c r="J41" s="40">
        <v>416.21666666666675</v>
      </c>
      <c r="K41" s="31">
        <v>409.95</v>
      </c>
      <c r="L41" s="31">
        <v>403</v>
      </c>
      <c r="M41" s="31">
        <v>18.615919999999999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1269.9000000000001</v>
      </c>
      <c r="D42" s="40">
        <v>1276.9666666666665</v>
      </c>
      <c r="E42" s="40">
        <v>1254.133333333333</v>
      </c>
      <c r="F42" s="40">
        <v>1238.3666666666666</v>
      </c>
      <c r="G42" s="40">
        <v>1215.5333333333331</v>
      </c>
      <c r="H42" s="40">
        <v>1292.7333333333329</v>
      </c>
      <c r="I42" s="40">
        <v>1315.5666666666664</v>
      </c>
      <c r="J42" s="40">
        <v>1331.3333333333328</v>
      </c>
      <c r="K42" s="31">
        <v>1299.8</v>
      </c>
      <c r="L42" s="31">
        <v>1261.2</v>
      </c>
      <c r="M42" s="31">
        <v>1.2001200000000001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4003.7</v>
      </c>
      <c r="D43" s="40">
        <v>4034.9</v>
      </c>
      <c r="E43" s="40">
        <v>3958.8</v>
      </c>
      <c r="F43" s="40">
        <v>3913.9</v>
      </c>
      <c r="G43" s="40">
        <v>3837.8</v>
      </c>
      <c r="H43" s="40">
        <v>4079.8</v>
      </c>
      <c r="I43" s="40">
        <v>4155.8999999999996</v>
      </c>
      <c r="J43" s="40">
        <v>4200.8</v>
      </c>
      <c r="K43" s="31">
        <v>4111</v>
      </c>
      <c r="L43" s="31">
        <v>3990</v>
      </c>
      <c r="M43" s="31">
        <v>4.3199100000000001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222.95</v>
      </c>
      <c r="D44" s="40">
        <v>224.29999999999998</v>
      </c>
      <c r="E44" s="40">
        <v>220.89999999999998</v>
      </c>
      <c r="F44" s="40">
        <v>218.85</v>
      </c>
      <c r="G44" s="40">
        <v>215.45</v>
      </c>
      <c r="H44" s="40">
        <v>226.34999999999997</v>
      </c>
      <c r="I44" s="40">
        <v>229.75</v>
      </c>
      <c r="J44" s="40">
        <v>231.79999999999995</v>
      </c>
      <c r="K44" s="31">
        <v>227.7</v>
      </c>
      <c r="L44" s="31">
        <v>222.25</v>
      </c>
      <c r="M44" s="31">
        <v>44.460290000000001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360.15</v>
      </c>
      <c r="D45" s="40">
        <v>363.41666666666669</v>
      </c>
      <c r="E45" s="40">
        <v>352.83333333333337</v>
      </c>
      <c r="F45" s="40">
        <v>345.51666666666671</v>
      </c>
      <c r="G45" s="40">
        <v>334.93333333333339</v>
      </c>
      <c r="H45" s="40">
        <v>370.73333333333335</v>
      </c>
      <c r="I45" s="40">
        <v>381.31666666666672</v>
      </c>
      <c r="J45" s="40">
        <v>388.63333333333333</v>
      </c>
      <c r="K45" s="31">
        <v>374</v>
      </c>
      <c r="L45" s="31">
        <v>356.1</v>
      </c>
      <c r="M45" s="31">
        <v>1.4648099999999999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132.05000000000001</v>
      </c>
      <c r="D46" s="40">
        <v>133.63333333333333</v>
      </c>
      <c r="E46" s="40">
        <v>129.66666666666666</v>
      </c>
      <c r="F46" s="40">
        <v>127.28333333333333</v>
      </c>
      <c r="G46" s="40">
        <v>123.31666666666666</v>
      </c>
      <c r="H46" s="40">
        <v>136.01666666666665</v>
      </c>
      <c r="I46" s="40">
        <v>139.98333333333335</v>
      </c>
      <c r="J46" s="40">
        <v>142.36666666666665</v>
      </c>
      <c r="K46" s="31">
        <v>137.6</v>
      </c>
      <c r="L46" s="31">
        <v>131.25</v>
      </c>
      <c r="M46" s="31">
        <v>163.26140000000001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102.6</v>
      </c>
      <c r="D47" s="40">
        <v>102.66666666666667</v>
      </c>
      <c r="E47" s="40">
        <v>101.63333333333334</v>
      </c>
      <c r="F47" s="40">
        <v>100.66666666666667</v>
      </c>
      <c r="G47" s="40">
        <v>99.63333333333334</v>
      </c>
      <c r="H47" s="40">
        <v>103.63333333333334</v>
      </c>
      <c r="I47" s="40">
        <v>104.66666666666667</v>
      </c>
      <c r="J47" s="40">
        <v>105.63333333333334</v>
      </c>
      <c r="K47" s="31">
        <v>103.7</v>
      </c>
      <c r="L47" s="31">
        <v>101.7</v>
      </c>
      <c r="M47" s="31">
        <v>5.6819499999999996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2992.55</v>
      </c>
      <c r="D48" s="40">
        <v>2993.5333333333333</v>
      </c>
      <c r="E48" s="40">
        <v>2972.0666666666666</v>
      </c>
      <c r="F48" s="40">
        <v>2951.5833333333335</v>
      </c>
      <c r="G48" s="40">
        <v>2930.1166666666668</v>
      </c>
      <c r="H48" s="40">
        <v>3014.0166666666664</v>
      </c>
      <c r="I48" s="40">
        <v>3035.4833333333327</v>
      </c>
      <c r="J48" s="40">
        <v>3055.9666666666662</v>
      </c>
      <c r="K48" s="31">
        <v>3015</v>
      </c>
      <c r="L48" s="31">
        <v>2973.05</v>
      </c>
      <c r="M48" s="31">
        <v>8.2546199999999992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159.30000000000001</v>
      </c>
      <c r="D49" s="40">
        <v>161.43333333333334</v>
      </c>
      <c r="E49" s="40">
        <v>155.86666666666667</v>
      </c>
      <c r="F49" s="40">
        <v>152.43333333333334</v>
      </c>
      <c r="G49" s="40">
        <v>146.86666666666667</v>
      </c>
      <c r="H49" s="40">
        <v>164.86666666666667</v>
      </c>
      <c r="I49" s="40">
        <v>170.43333333333334</v>
      </c>
      <c r="J49" s="40">
        <v>173.86666666666667</v>
      </c>
      <c r="K49" s="31">
        <v>167</v>
      </c>
      <c r="L49" s="31">
        <v>158</v>
      </c>
      <c r="M49" s="31">
        <v>4.6805500000000002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3364.65</v>
      </c>
      <c r="D50" s="40">
        <v>3333.5499999999997</v>
      </c>
      <c r="E50" s="40">
        <v>3196.0999999999995</v>
      </c>
      <c r="F50" s="40">
        <v>3027.5499999999997</v>
      </c>
      <c r="G50" s="40">
        <v>2890.0999999999995</v>
      </c>
      <c r="H50" s="40">
        <v>3502.0999999999995</v>
      </c>
      <c r="I50" s="40">
        <v>3639.5499999999993</v>
      </c>
      <c r="J50" s="40">
        <v>3808.0999999999995</v>
      </c>
      <c r="K50" s="31">
        <v>3471</v>
      </c>
      <c r="L50" s="31">
        <v>3165</v>
      </c>
      <c r="M50" s="31">
        <v>2.1488499999999999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2150.35</v>
      </c>
      <c r="D51" s="40">
        <v>2168.3166666666666</v>
      </c>
      <c r="E51" s="40">
        <v>2113.7333333333331</v>
      </c>
      <c r="F51" s="40">
        <v>2077.1166666666663</v>
      </c>
      <c r="G51" s="40">
        <v>2022.5333333333328</v>
      </c>
      <c r="H51" s="40">
        <v>2204.9333333333334</v>
      </c>
      <c r="I51" s="40">
        <v>2259.5166666666673</v>
      </c>
      <c r="J51" s="40">
        <v>2296.1333333333337</v>
      </c>
      <c r="K51" s="31">
        <v>2222.9</v>
      </c>
      <c r="L51" s="31">
        <v>2131.6999999999998</v>
      </c>
      <c r="M51" s="31">
        <v>4.1180199999999996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9102.1</v>
      </c>
      <c r="D52" s="40">
        <v>9077.3666666666668</v>
      </c>
      <c r="E52" s="40">
        <v>8994.7333333333336</v>
      </c>
      <c r="F52" s="40">
        <v>8887.3666666666668</v>
      </c>
      <c r="G52" s="40">
        <v>8804.7333333333336</v>
      </c>
      <c r="H52" s="40">
        <v>9184.7333333333336</v>
      </c>
      <c r="I52" s="40">
        <v>9267.3666666666686</v>
      </c>
      <c r="J52" s="40">
        <v>9374.7333333333336</v>
      </c>
      <c r="K52" s="31">
        <v>9160</v>
      </c>
      <c r="L52" s="31">
        <v>8970</v>
      </c>
      <c r="M52" s="31">
        <v>0.10059999999999999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887.7</v>
      </c>
      <c r="D53" s="40">
        <v>890.61666666666679</v>
      </c>
      <c r="E53" s="40">
        <v>878.28333333333353</v>
      </c>
      <c r="F53" s="40">
        <v>868.86666666666679</v>
      </c>
      <c r="G53" s="40">
        <v>856.53333333333353</v>
      </c>
      <c r="H53" s="40">
        <v>900.03333333333353</v>
      </c>
      <c r="I53" s="40">
        <v>912.36666666666679</v>
      </c>
      <c r="J53" s="40">
        <v>921.78333333333353</v>
      </c>
      <c r="K53" s="31">
        <v>902.95</v>
      </c>
      <c r="L53" s="31">
        <v>881.2</v>
      </c>
      <c r="M53" s="31">
        <v>11.819000000000001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611.9</v>
      </c>
      <c r="D54" s="40">
        <v>615.55000000000007</v>
      </c>
      <c r="E54" s="40">
        <v>601.35000000000014</v>
      </c>
      <c r="F54" s="40">
        <v>590.80000000000007</v>
      </c>
      <c r="G54" s="40">
        <v>576.60000000000014</v>
      </c>
      <c r="H54" s="40">
        <v>626.10000000000014</v>
      </c>
      <c r="I54" s="40">
        <v>640.30000000000018</v>
      </c>
      <c r="J54" s="40">
        <v>650.85000000000014</v>
      </c>
      <c r="K54" s="31">
        <v>629.75</v>
      </c>
      <c r="L54" s="31">
        <v>605</v>
      </c>
      <c r="M54" s="31">
        <v>3.0705900000000002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3523</v>
      </c>
      <c r="D55" s="40">
        <v>3533.8833333333332</v>
      </c>
      <c r="E55" s="40">
        <v>3490.1166666666663</v>
      </c>
      <c r="F55" s="40">
        <v>3457.2333333333331</v>
      </c>
      <c r="G55" s="40">
        <v>3413.4666666666662</v>
      </c>
      <c r="H55" s="40">
        <v>3566.7666666666664</v>
      </c>
      <c r="I55" s="40">
        <v>3610.5333333333328</v>
      </c>
      <c r="J55" s="40">
        <v>3643.4166666666665</v>
      </c>
      <c r="K55" s="31">
        <v>3577.65</v>
      </c>
      <c r="L55" s="31">
        <v>3501</v>
      </c>
      <c r="M55" s="31">
        <v>2.5476299999999998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755.5</v>
      </c>
      <c r="D56" s="40">
        <v>750.88333333333333</v>
      </c>
      <c r="E56" s="40">
        <v>744.36666666666667</v>
      </c>
      <c r="F56" s="40">
        <v>733.23333333333335</v>
      </c>
      <c r="G56" s="40">
        <v>726.7166666666667</v>
      </c>
      <c r="H56" s="40">
        <v>762.01666666666665</v>
      </c>
      <c r="I56" s="40">
        <v>768.5333333333333</v>
      </c>
      <c r="J56" s="40">
        <v>779.66666666666663</v>
      </c>
      <c r="K56" s="31">
        <v>757.4</v>
      </c>
      <c r="L56" s="31">
        <v>739.75</v>
      </c>
      <c r="M56" s="31">
        <v>60.646880000000003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3669.9</v>
      </c>
      <c r="D57" s="40">
        <v>3584.1833333333329</v>
      </c>
      <c r="E57" s="40">
        <v>3368.3666666666659</v>
      </c>
      <c r="F57" s="40">
        <v>3066.833333333333</v>
      </c>
      <c r="G57" s="40">
        <v>2851.016666666666</v>
      </c>
      <c r="H57" s="40">
        <v>3885.7166666666658</v>
      </c>
      <c r="I57" s="40">
        <v>4101.5333333333328</v>
      </c>
      <c r="J57" s="40">
        <v>4403.0666666666657</v>
      </c>
      <c r="K57" s="31">
        <v>3800</v>
      </c>
      <c r="L57" s="31">
        <v>3282.65</v>
      </c>
      <c r="M57" s="31">
        <v>15.935269999999999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1331.45</v>
      </c>
      <c r="D58" s="40">
        <v>1330.1166666666666</v>
      </c>
      <c r="E58" s="40">
        <v>1321.4333333333332</v>
      </c>
      <c r="F58" s="40">
        <v>1311.4166666666665</v>
      </c>
      <c r="G58" s="40">
        <v>1302.7333333333331</v>
      </c>
      <c r="H58" s="40">
        <v>1340.1333333333332</v>
      </c>
      <c r="I58" s="40">
        <v>1348.8166666666666</v>
      </c>
      <c r="J58" s="40">
        <v>1358.8333333333333</v>
      </c>
      <c r="K58" s="31">
        <v>1338.8</v>
      </c>
      <c r="L58" s="31">
        <v>1320.1</v>
      </c>
      <c r="M58" s="31">
        <v>1.1496999999999999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1194.2</v>
      </c>
      <c r="D59" s="40">
        <v>1204.4333333333332</v>
      </c>
      <c r="E59" s="40">
        <v>1180.8666666666663</v>
      </c>
      <c r="F59" s="40">
        <v>1167.5333333333331</v>
      </c>
      <c r="G59" s="40">
        <v>1143.9666666666662</v>
      </c>
      <c r="H59" s="40">
        <v>1217.7666666666664</v>
      </c>
      <c r="I59" s="40">
        <v>1241.3333333333335</v>
      </c>
      <c r="J59" s="40">
        <v>1254.6666666666665</v>
      </c>
      <c r="K59" s="31">
        <v>1228</v>
      </c>
      <c r="L59" s="31">
        <v>1191.0999999999999</v>
      </c>
      <c r="M59" s="31">
        <v>3.3956900000000001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3855.15</v>
      </c>
      <c r="D60" s="40">
        <v>3863.7000000000003</v>
      </c>
      <c r="E60" s="40">
        <v>3828.5000000000005</v>
      </c>
      <c r="F60" s="40">
        <v>3801.8500000000004</v>
      </c>
      <c r="G60" s="40">
        <v>3766.6500000000005</v>
      </c>
      <c r="H60" s="40">
        <v>3890.3500000000004</v>
      </c>
      <c r="I60" s="40">
        <v>3925.55</v>
      </c>
      <c r="J60" s="40">
        <v>3952.2000000000003</v>
      </c>
      <c r="K60" s="31">
        <v>3898.9</v>
      </c>
      <c r="L60" s="31">
        <v>3837.05</v>
      </c>
      <c r="M60" s="31">
        <v>3.9609800000000002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264.8</v>
      </c>
      <c r="D61" s="40">
        <v>265.9666666666667</v>
      </c>
      <c r="E61" s="40">
        <v>260.03333333333342</v>
      </c>
      <c r="F61" s="40">
        <v>255.26666666666671</v>
      </c>
      <c r="G61" s="40">
        <v>249.33333333333343</v>
      </c>
      <c r="H61" s="40">
        <v>270.73333333333341</v>
      </c>
      <c r="I61" s="40">
        <v>276.66666666666669</v>
      </c>
      <c r="J61" s="40">
        <v>281.43333333333339</v>
      </c>
      <c r="K61" s="31">
        <v>271.89999999999998</v>
      </c>
      <c r="L61" s="31">
        <v>261.2</v>
      </c>
      <c r="M61" s="31">
        <v>4.9620600000000001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1128.1500000000001</v>
      </c>
      <c r="D62" s="40">
        <v>1130.0666666666666</v>
      </c>
      <c r="E62" s="40">
        <v>1114.1333333333332</v>
      </c>
      <c r="F62" s="40">
        <v>1100.1166666666666</v>
      </c>
      <c r="G62" s="40">
        <v>1084.1833333333332</v>
      </c>
      <c r="H62" s="40">
        <v>1144.0833333333333</v>
      </c>
      <c r="I62" s="40">
        <v>1160.0166666666667</v>
      </c>
      <c r="J62" s="40">
        <v>1174.0333333333333</v>
      </c>
      <c r="K62" s="31">
        <v>1146</v>
      </c>
      <c r="L62" s="31">
        <v>1116.05</v>
      </c>
      <c r="M62" s="31">
        <v>0.33106000000000002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6193.15</v>
      </c>
      <c r="D63" s="40">
        <v>6199.7166666666662</v>
      </c>
      <c r="E63" s="40">
        <v>6129.4833333333327</v>
      </c>
      <c r="F63" s="40">
        <v>6065.8166666666666</v>
      </c>
      <c r="G63" s="40">
        <v>5995.583333333333</v>
      </c>
      <c r="H63" s="40">
        <v>6263.3833333333323</v>
      </c>
      <c r="I63" s="40">
        <v>6333.6166666666659</v>
      </c>
      <c r="J63" s="40">
        <v>6397.2833333333319</v>
      </c>
      <c r="K63" s="31">
        <v>6269.95</v>
      </c>
      <c r="L63" s="31">
        <v>6136.05</v>
      </c>
      <c r="M63" s="31">
        <v>8.8117900000000002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14242.9</v>
      </c>
      <c r="D64" s="40">
        <v>14236.833333333334</v>
      </c>
      <c r="E64" s="40">
        <v>14013.666666666668</v>
      </c>
      <c r="F64" s="40">
        <v>13784.433333333334</v>
      </c>
      <c r="G64" s="40">
        <v>13561.266666666668</v>
      </c>
      <c r="H64" s="40">
        <v>14466.066666666668</v>
      </c>
      <c r="I64" s="40">
        <v>14689.233333333335</v>
      </c>
      <c r="J64" s="40">
        <v>14918.466666666667</v>
      </c>
      <c r="K64" s="31">
        <v>14460</v>
      </c>
      <c r="L64" s="31">
        <v>14007.6</v>
      </c>
      <c r="M64" s="31">
        <v>3.18865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4001.55</v>
      </c>
      <c r="D65" s="40">
        <v>3985.5166666666664</v>
      </c>
      <c r="E65" s="40">
        <v>3956.0333333333328</v>
      </c>
      <c r="F65" s="40">
        <v>3910.5166666666664</v>
      </c>
      <c r="G65" s="40">
        <v>3881.0333333333328</v>
      </c>
      <c r="H65" s="40">
        <v>4031.0333333333328</v>
      </c>
      <c r="I65" s="40">
        <v>4060.5166666666664</v>
      </c>
      <c r="J65" s="40">
        <v>4106.0333333333328</v>
      </c>
      <c r="K65" s="31">
        <v>4015</v>
      </c>
      <c r="L65" s="31">
        <v>3940</v>
      </c>
      <c r="M65" s="31">
        <v>0.54151000000000005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3445</v>
      </c>
      <c r="D66" s="40">
        <v>3440.35</v>
      </c>
      <c r="E66" s="40">
        <v>3412.7</v>
      </c>
      <c r="F66" s="40">
        <v>3380.4</v>
      </c>
      <c r="G66" s="40">
        <v>3352.75</v>
      </c>
      <c r="H66" s="40">
        <v>3472.6499999999996</v>
      </c>
      <c r="I66" s="40">
        <v>3500.3</v>
      </c>
      <c r="J66" s="40">
        <v>3532.5999999999995</v>
      </c>
      <c r="K66" s="31">
        <v>3468</v>
      </c>
      <c r="L66" s="31">
        <v>3408.05</v>
      </c>
      <c r="M66" s="31">
        <v>0.53310999999999997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2343.85</v>
      </c>
      <c r="D67" s="40">
        <v>2364.5833333333335</v>
      </c>
      <c r="E67" s="40">
        <v>2304.2666666666669</v>
      </c>
      <c r="F67" s="40">
        <v>2264.6833333333334</v>
      </c>
      <c r="G67" s="40">
        <v>2204.3666666666668</v>
      </c>
      <c r="H67" s="40">
        <v>2404.166666666667</v>
      </c>
      <c r="I67" s="40">
        <v>2464.4833333333336</v>
      </c>
      <c r="J67" s="40">
        <v>2504.0666666666671</v>
      </c>
      <c r="K67" s="31">
        <v>2424.9</v>
      </c>
      <c r="L67" s="31">
        <v>2325</v>
      </c>
      <c r="M67" s="31">
        <v>6.5710600000000001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135.69999999999999</v>
      </c>
      <c r="D68" s="40">
        <v>136.63333333333333</v>
      </c>
      <c r="E68" s="40">
        <v>133.56666666666666</v>
      </c>
      <c r="F68" s="40">
        <v>131.43333333333334</v>
      </c>
      <c r="G68" s="40">
        <v>128.36666666666667</v>
      </c>
      <c r="H68" s="40">
        <v>138.76666666666665</v>
      </c>
      <c r="I68" s="40">
        <v>141.83333333333331</v>
      </c>
      <c r="J68" s="40">
        <v>143.96666666666664</v>
      </c>
      <c r="K68" s="31">
        <v>139.69999999999999</v>
      </c>
      <c r="L68" s="31">
        <v>134.5</v>
      </c>
      <c r="M68" s="31">
        <v>3.4207200000000002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355</v>
      </c>
      <c r="D69" s="40">
        <v>352.48333333333335</v>
      </c>
      <c r="E69" s="40">
        <v>343.56666666666672</v>
      </c>
      <c r="F69" s="40">
        <v>332.13333333333338</v>
      </c>
      <c r="G69" s="40">
        <v>323.21666666666675</v>
      </c>
      <c r="H69" s="40">
        <v>363.91666666666669</v>
      </c>
      <c r="I69" s="40">
        <v>372.83333333333331</v>
      </c>
      <c r="J69" s="40">
        <v>384.26666666666665</v>
      </c>
      <c r="K69" s="31">
        <v>361.4</v>
      </c>
      <c r="L69" s="31">
        <v>341.05</v>
      </c>
      <c r="M69" s="31">
        <v>44.365209999999998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301.3</v>
      </c>
      <c r="D70" s="40">
        <v>301.23333333333335</v>
      </c>
      <c r="E70" s="40">
        <v>297.36666666666667</v>
      </c>
      <c r="F70" s="40">
        <v>293.43333333333334</v>
      </c>
      <c r="G70" s="40">
        <v>289.56666666666666</v>
      </c>
      <c r="H70" s="40">
        <v>305.16666666666669</v>
      </c>
      <c r="I70" s="40">
        <v>309.03333333333336</v>
      </c>
      <c r="J70" s="40">
        <v>312.9666666666667</v>
      </c>
      <c r="K70" s="31">
        <v>305.10000000000002</v>
      </c>
      <c r="L70" s="31">
        <v>297.3</v>
      </c>
      <c r="M70" s="31">
        <v>36.561549999999997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81.150000000000006</v>
      </c>
      <c r="D71" s="40">
        <v>82.38333333333334</v>
      </c>
      <c r="E71" s="40">
        <v>79.366666666666674</v>
      </c>
      <c r="F71" s="40">
        <v>77.583333333333329</v>
      </c>
      <c r="G71" s="40">
        <v>74.566666666666663</v>
      </c>
      <c r="H71" s="40">
        <v>84.166666666666686</v>
      </c>
      <c r="I71" s="40">
        <v>87.183333333333366</v>
      </c>
      <c r="J71" s="40">
        <v>88.966666666666697</v>
      </c>
      <c r="K71" s="31">
        <v>85.4</v>
      </c>
      <c r="L71" s="31">
        <v>80.599999999999994</v>
      </c>
      <c r="M71" s="31">
        <v>564.79849000000002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69.7</v>
      </c>
      <c r="D72" s="40">
        <v>70.033333333333346</v>
      </c>
      <c r="E72" s="40">
        <v>68.666666666666686</v>
      </c>
      <c r="F72" s="40">
        <v>67.63333333333334</v>
      </c>
      <c r="G72" s="40">
        <v>66.26666666666668</v>
      </c>
      <c r="H72" s="40">
        <v>71.066666666666691</v>
      </c>
      <c r="I72" s="40">
        <v>72.433333333333337</v>
      </c>
      <c r="J72" s="40">
        <v>73.466666666666697</v>
      </c>
      <c r="K72" s="31">
        <v>71.400000000000006</v>
      </c>
      <c r="L72" s="31">
        <v>69</v>
      </c>
      <c r="M72" s="31">
        <v>20.08718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20.25</v>
      </c>
      <c r="D73" s="40">
        <v>20.333333333333332</v>
      </c>
      <c r="E73" s="40">
        <v>19.916666666666664</v>
      </c>
      <c r="F73" s="40">
        <v>19.583333333333332</v>
      </c>
      <c r="G73" s="40">
        <v>19.166666666666664</v>
      </c>
      <c r="H73" s="40">
        <v>20.666666666666664</v>
      </c>
      <c r="I73" s="40">
        <v>21.083333333333329</v>
      </c>
      <c r="J73" s="40">
        <v>21.416666666666664</v>
      </c>
      <c r="K73" s="31">
        <v>20.75</v>
      </c>
      <c r="L73" s="31">
        <v>20</v>
      </c>
      <c r="M73" s="31">
        <v>39.4268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1675.8</v>
      </c>
      <c r="D74" s="40">
        <v>1676.5666666666666</v>
      </c>
      <c r="E74" s="40">
        <v>1656.2833333333333</v>
      </c>
      <c r="F74" s="40">
        <v>1636.7666666666667</v>
      </c>
      <c r="G74" s="40">
        <v>1616.4833333333333</v>
      </c>
      <c r="H74" s="40">
        <v>1696.0833333333333</v>
      </c>
      <c r="I74" s="40">
        <v>1716.3666666666666</v>
      </c>
      <c r="J74" s="40">
        <v>1735.8833333333332</v>
      </c>
      <c r="K74" s="31">
        <v>1696.85</v>
      </c>
      <c r="L74" s="31">
        <v>1657.05</v>
      </c>
      <c r="M74" s="31">
        <v>3.46543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5942.15</v>
      </c>
      <c r="D75" s="40">
        <v>5944.5499999999993</v>
      </c>
      <c r="E75" s="40">
        <v>5811.1499999999987</v>
      </c>
      <c r="F75" s="40">
        <v>5680.15</v>
      </c>
      <c r="G75" s="40">
        <v>5546.7499999999991</v>
      </c>
      <c r="H75" s="40">
        <v>6075.5499999999984</v>
      </c>
      <c r="I75" s="40">
        <v>6208.95</v>
      </c>
      <c r="J75" s="40">
        <v>6339.949999999998</v>
      </c>
      <c r="K75" s="31">
        <v>6077.95</v>
      </c>
      <c r="L75" s="31">
        <v>5813.55</v>
      </c>
      <c r="M75" s="31">
        <v>0.30153999999999997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812.85</v>
      </c>
      <c r="D76" s="40">
        <v>818</v>
      </c>
      <c r="E76" s="40">
        <v>804.1</v>
      </c>
      <c r="F76" s="40">
        <v>795.35</v>
      </c>
      <c r="G76" s="40">
        <v>781.45</v>
      </c>
      <c r="H76" s="40">
        <v>826.75</v>
      </c>
      <c r="I76" s="40">
        <v>840.65000000000009</v>
      </c>
      <c r="J76" s="40">
        <v>849.4</v>
      </c>
      <c r="K76" s="31">
        <v>831.9</v>
      </c>
      <c r="L76" s="31">
        <v>809.25</v>
      </c>
      <c r="M76" s="31">
        <v>10.05287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391.65</v>
      </c>
      <c r="D77" s="40">
        <v>394.96666666666664</v>
      </c>
      <c r="E77" s="40">
        <v>386.73333333333329</v>
      </c>
      <c r="F77" s="40">
        <v>381.81666666666666</v>
      </c>
      <c r="G77" s="40">
        <v>373.58333333333331</v>
      </c>
      <c r="H77" s="40">
        <v>399.88333333333327</v>
      </c>
      <c r="I77" s="40">
        <v>408.11666666666662</v>
      </c>
      <c r="J77" s="40">
        <v>413.03333333333325</v>
      </c>
      <c r="K77" s="31">
        <v>403.2</v>
      </c>
      <c r="L77" s="31">
        <v>390.05</v>
      </c>
      <c r="M77" s="31">
        <v>1.0706800000000001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171.15</v>
      </c>
      <c r="D78" s="40">
        <v>168.79999999999998</v>
      </c>
      <c r="E78" s="40">
        <v>164.69999999999996</v>
      </c>
      <c r="F78" s="40">
        <v>158.24999999999997</v>
      </c>
      <c r="G78" s="40">
        <v>154.14999999999995</v>
      </c>
      <c r="H78" s="40">
        <v>175.24999999999997</v>
      </c>
      <c r="I78" s="40">
        <v>179.35</v>
      </c>
      <c r="J78" s="40">
        <v>185.79999999999998</v>
      </c>
      <c r="K78" s="31">
        <v>172.9</v>
      </c>
      <c r="L78" s="31">
        <v>162.35</v>
      </c>
      <c r="M78" s="31">
        <v>369.40494999999999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775.1</v>
      </c>
      <c r="D79" s="40">
        <v>779.05000000000007</v>
      </c>
      <c r="E79" s="40">
        <v>768.30000000000018</v>
      </c>
      <c r="F79" s="40">
        <v>761.50000000000011</v>
      </c>
      <c r="G79" s="40">
        <v>750.75000000000023</v>
      </c>
      <c r="H79" s="40">
        <v>785.85000000000014</v>
      </c>
      <c r="I79" s="40">
        <v>796.59999999999991</v>
      </c>
      <c r="J79" s="40">
        <v>803.40000000000009</v>
      </c>
      <c r="K79" s="31">
        <v>789.8</v>
      </c>
      <c r="L79" s="31">
        <v>772.25</v>
      </c>
      <c r="M79" s="31">
        <v>9.0024599999999992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56</v>
      </c>
      <c r="D80" s="40">
        <v>56.5</v>
      </c>
      <c r="E80" s="40">
        <v>55.1</v>
      </c>
      <c r="F80" s="40">
        <v>54.2</v>
      </c>
      <c r="G80" s="40">
        <v>52.800000000000004</v>
      </c>
      <c r="H80" s="40">
        <v>57.4</v>
      </c>
      <c r="I80" s="40">
        <v>58.800000000000004</v>
      </c>
      <c r="J80" s="40">
        <v>59.699999999999996</v>
      </c>
      <c r="K80" s="31">
        <v>57.9</v>
      </c>
      <c r="L80" s="31">
        <v>55.6</v>
      </c>
      <c r="M80" s="31">
        <v>247.10657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452.5</v>
      </c>
      <c r="D81" s="40">
        <v>454.06666666666666</v>
      </c>
      <c r="E81" s="40">
        <v>449.13333333333333</v>
      </c>
      <c r="F81" s="40">
        <v>445.76666666666665</v>
      </c>
      <c r="G81" s="40">
        <v>440.83333333333331</v>
      </c>
      <c r="H81" s="40">
        <v>457.43333333333334</v>
      </c>
      <c r="I81" s="40">
        <v>462.36666666666662</v>
      </c>
      <c r="J81" s="40">
        <v>465.73333333333335</v>
      </c>
      <c r="K81" s="31">
        <v>459</v>
      </c>
      <c r="L81" s="31">
        <v>450.7</v>
      </c>
      <c r="M81" s="31">
        <v>22.776230000000002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13183.3</v>
      </c>
      <c r="D82" s="40">
        <v>13252.85</v>
      </c>
      <c r="E82" s="40">
        <v>13051.45</v>
      </c>
      <c r="F82" s="40">
        <v>12919.6</v>
      </c>
      <c r="G82" s="40">
        <v>12718.2</v>
      </c>
      <c r="H82" s="40">
        <v>13384.7</v>
      </c>
      <c r="I82" s="40">
        <v>13586.099999999999</v>
      </c>
      <c r="J82" s="40">
        <v>13717.95</v>
      </c>
      <c r="K82" s="31">
        <v>13454.25</v>
      </c>
      <c r="L82" s="31">
        <v>13121</v>
      </c>
      <c r="M82" s="31">
        <v>1.1509999999999999E-2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599.25</v>
      </c>
      <c r="D83" s="40">
        <v>603.16666666666663</v>
      </c>
      <c r="E83" s="40">
        <v>593.63333333333321</v>
      </c>
      <c r="F83" s="40">
        <v>588.01666666666654</v>
      </c>
      <c r="G83" s="40">
        <v>578.48333333333312</v>
      </c>
      <c r="H83" s="40">
        <v>608.7833333333333</v>
      </c>
      <c r="I83" s="40">
        <v>618.31666666666683</v>
      </c>
      <c r="J83" s="40">
        <v>623.93333333333339</v>
      </c>
      <c r="K83" s="31">
        <v>612.70000000000005</v>
      </c>
      <c r="L83" s="31">
        <v>597.54999999999995</v>
      </c>
      <c r="M83" s="31">
        <v>98.929100000000005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382.25</v>
      </c>
      <c r="D84" s="40">
        <v>382.58333333333331</v>
      </c>
      <c r="E84" s="40">
        <v>379.71666666666664</v>
      </c>
      <c r="F84" s="40">
        <v>377.18333333333334</v>
      </c>
      <c r="G84" s="40">
        <v>374.31666666666666</v>
      </c>
      <c r="H84" s="40">
        <v>385.11666666666662</v>
      </c>
      <c r="I84" s="40">
        <v>387.98333333333329</v>
      </c>
      <c r="J84" s="40">
        <v>390.51666666666659</v>
      </c>
      <c r="K84" s="31">
        <v>385.45</v>
      </c>
      <c r="L84" s="31">
        <v>380.05</v>
      </c>
      <c r="M84" s="31">
        <v>7.3064600000000004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1371.05</v>
      </c>
      <c r="D85" s="40">
        <v>1370.3500000000001</v>
      </c>
      <c r="E85" s="40">
        <v>1358.7000000000003</v>
      </c>
      <c r="F85" s="40">
        <v>1346.3500000000001</v>
      </c>
      <c r="G85" s="40">
        <v>1334.7000000000003</v>
      </c>
      <c r="H85" s="40">
        <v>1382.7000000000003</v>
      </c>
      <c r="I85" s="40">
        <v>1394.3500000000004</v>
      </c>
      <c r="J85" s="40">
        <v>1406.7000000000003</v>
      </c>
      <c r="K85" s="31">
        <v>1382</v>
      </c>
      <c r="L85" s="31">
        <v>1358</v>
      </c>
      <c r="M85" s="31">
        <v>0.89678000000000002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400.1</v>
      </c>
      <c r="D86" s="40">
        <v>399.5333333333333</v>
      </c>
      <c r="E86" s="40">
        <v>395.16666666666663</v>
      </c>
      <c r="F86" s="40">
        <v>390.23333333333335</v>
      </c>
      <c r="G86" s="40">
        <v>385.86666666666667</v>
      </c>
      <c r="H86" s="40">
        <v>404.46666666666658</v>
      </c>
      <c r="I86" s="40">
        <v>408.83333333333326</v>
      </c>
      <c r="J86" s="40">
        <v>413.76666666666654</v>
      </c>
      <c r="K86" s="31">
        <v>403.9</v>
      </c>
      <c r="L86" s="31">
        <v>394.6</v>
      </c>
      <c r="M86" s="31">
        <v>14.78764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119</v>
      </c>
      <c r="D87" s="40">
        <v>119.43333333333334</v>
      </c>
      <c r="E87" s="40">
        <v>117.21666666666667</v>
      </c>
      <c r="F87" s="40">
        <v>115.43333333333334</v>
      </c>
      <c r="G87" s="40">
        <v>113.21666666666667</v>
      </c>
      <c r="H87" s="40">
        <v>121.21666666666667</v>
      </c>
      <c r="I87" s="40">
        <v>123.43333333333334</v>
      </c>
      <c r="J87" s="40">
        <v>125.21666666666667</v>
      </c>
      <c r="K87" s="31">
        <v>121.65</v>
      </c>
      <c r="L87" s="31">
        <v>117.65</v>
      </c>
      <c r="M87" s="31">
        <v>6.8051399999999997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5481.25</v>
      </c>
      <c r="D88" s="40">
        <v>5520.3</v>
      </c>
      <c r="E88" s="40">
        <v>5426.2000000000007</v>
      </c>
      <c r="F88" s="40">
        <v>5371.1500000000005</v>
      </c>
      <c r="G88" s="40">
        <v>5277.0500000000011</v>
      </c>
      <c r="H88" s="40">
        <v>5575.35</v>
      </c>
      <c r="I88" s="40">
        <v>5669.4500000000007</v>
      </c>
      <c r="J88" s="40">
        <v>5724.5</v>
      </c>
      <c r="K88" s="31">
        <v>5614.4</v>
      </c>
      <c r="L88" s="31">
        <v>5465.25</v>
      </c>
      <c r="M88" s="31">
        <v>0.20127999999999999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836.2</v>
      </c>
      <c r="D89" s="40">
        <v>835.98333333333323</v>
      </c>
      <c r="E89" s="40">
        <v>824.21666666666647</v>
      </c>
      <c r="F89" s="40">
        <v>812.23333333333323</v>
      </c>
      <c r="G89" s="40">
        <v>800.46666666666647</v>
      </c>
      <c r="H89" s="40">
        <v>847.96666666666647</v>
      </c>
      <c r="I89" s="40">
        <v>859.73333333333312</v>
      </c>
      <c r="J89" s="40">
        <v>871.71666666666647</v>
      </c>
      <c r="K89" s="31">
        <v>847.75</v>
      </c>
      <c r="L89" s="31">
        <v>824</v>
      </c>
      <c r="M89" s="31">
        <v>0.82779000000000003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1195.9000000000001</v>
      </c>
      <c r="D90" s="40">
        <v>1201.4166666666667</v>
      </c>
      <c r="E90" s="40">
        <v>1185.0333333333335</v>
      </c>
      <c r="F90" s="40">
        <v>1174.1666666666667</v>
      </c>
      <c r="G90" s="40">
        <v>1157.7833333333335</v>
      </c>
      <c r="H90" s="40">
        <v>1212.2833333333335</v>
      </c>
      <c r="I90" s="40">
        <v>1228.6666666666667</v>
      </c>
      <c r="J90" s="40">
        <v>1239.5333333333335</v>
      </c>
      <c r="K90" s="31">
        <v>1217.8</v>
      </c>
      <c r="L90" s="31">
        <v>1190.55</v>
      </c>
      <c r="M90" s="31">
        <v>0.69267999999999996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14711</v>
      </c>
      <c r="D91" s="40">
        <v>14792.300000000001</v>
      </c>
      <c r="E91" s="40">
        <v>14585.600000000002</v>
      </c>
      <c r="F91" s="40">
        <v>14460.2</v>
      </c>
      <c r="G91" s="40">
        <v>14253.500000000002</v>
      </c>
      <c r="H91" s="40">
        <v>14917.700000000003</v>
      </c>
      <c r="I91" s="40">
        <v>15124.400000000003</v>
      </c>
      <c r="J91" s="40">
        <v>15249.800000000003</v>
      </c>
      <c r="K91" s="31">
        <v>14999</v>
      </c>
      <c r="L91" s="31">
        <v>14666.9</v>
      </c>
      <c r="M91" s="31">
        <v>0.29425000000000001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340.25</v>
      </c>
      <c r="D92" s="40">
        <v>339.7</v>
      </c>
      <c r="E92" s="40">
        <v>330.4</v>
      </c>
      <c r="F92" s="40">
        <v>320.55</v>
      </c>
      <c r="G92" s="40">
        <v>311.25</v>
      </c>
      <c r="H92" s="40">
        <v>349.54999999999995</v>
      </c>
      <c r="I92" s="40">
        <v>358.85</v>
      </c>
      <c r="J92" s="40">
        <v>368.69999999999993</v>
      </c>
      <c r="K92" s="31">
        <v>349</v>
      </c>
      <c r="L92" s="31">
        <v>329.85</v>
      </c>
      <c r="M92" s="31">
        <v>8.7165599999999994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3636.1</v>
      </c>
      <c r="D93" s="40">
        <v>3630.4500000000003</v>
      </c>
      <c r="E93" s="40">
        <v>3611.9000000000005</v>
      </c>
      <c r="F93" s="40">
        <v>3587.7000000000003</v>
      </c>
      <c r="G93" s="40">
        <v>3569.1500000000005</v>
      </c>
      <c r="H93" s="40">
        <v>3654.6500000000005</v>
      </c>
      <c r="I93" s="40">
        <v>3673.2000000000007</v>
      </c>
      <c r="J93" s="40">
        <v>3697.4000000000005</v>
      </c>
      <c r="K93" s="31">
        <v>3649</v>
      </c>
      <c r="L93" s="31">
        <v>3606.25</v>
      </c>
      <c r="M93" s="31">
        <v>4.4470599999999996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175.65</v>
      </c>
      <c r="D94" s="40">
        <v>176.56666666666669</v>
      </c>
      <c r="E94" s="40">
        <v>173.73333333333338</v>
      </c>
      <c r="F94" s="40">
        <v>171.81666666666669</v>
      </c>
      <c r="G94" s="40">
        <v>168.98333333333338</v>
      </c>
      <c r="H94" s="40">
        <v>178.48333333333338</v>
      </c>
      <c r="I94" s="40">
        <v>181.31666666666669</v>
      </c>
      <c r="J94" s="40">
        <v>183.23333333333338</v>
      </c>
      <c r="K94" s="31">
        <v>179.4</v>
      </c>
      <c r="L94" s="31">
        <v>174.65</v>
      </c>
      <c r="M94" s="31">
        <v>21.624210000000001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418</v>
      </c>
      <c r="D95" s="40">
        <v>419.66666666666669</v>
      </c>
      <c r="E95" s="40">
        <v>409.33333333333337</v>
      </c>
      <c r="F95" s="40">
        <v>400.66666666666669</v>
      </c>
      <c r="G95" s="40">
        <v>390.33333333333337</v>
      </c>
      <c r="H95" s="40">
        <v>428.33333333333337</v>
      </c>
      <c r="I95" s="40">
        <v>438.66666666666674</v>
      </c>
      <c r="J95" s="40">
        <v>447.33333333333337</v>
      </c>
      <c r="K95" s="31">
        <v>430</v>
      </c>
      <c r="L95" s="31">
        <v>411</v>
      </c>
      <c r="M95" s="31">
        <v>9.0353300000000001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768.55</v>
      </c>
      <c r="D96" s="40">
        <v>771.16666666666663</v>
      </c>
      <c r="E96" s="40">
        <v>757.38333333333321</v>
      </c>
      <c r="F96" s="40">
        <v>746.21666666666658</v>
      </c>
      <c r="G96" s="40">
        <v>732.43333333333317</v>
      </c>
      <c r="H96" s="40">
        <v>782.33333333333326</v>
      </c>
      <c r="I96" s="40">
        <v>796.11666666666679</v>
      </c>
      <c r="J96" s="40">
        <v>807.2833333333333</v>
      </c>
      <c r="K96" s="31">
        <v>784.95</v>
      </c>
      <c r="L96" s="31">
        <v>760</v>
      </c>
      <c r="M96" s="31">
        <v>6.64757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2768.2</v>
      </c>
      <c r="D97" s="40">
        <v>2798.4</v>
      </c>
      <c r="E97" s="40">
        <v>2721.8</v>
      </c>
      <c r="F97" s="40">
        <v>2675.4</v>
      </c>
      <c r="G97" s="40">
        <v>2598.8000000000002</v>
      </c>
      <c r="H97" s="40">
        <v>2844.8</v>
      </c>
      <c r="I97" s="40">
        <v>2921.3999999999996</v>
      </c>
      <c r="J97" s="40">
        <v>2967.8</v>
      </c>
      <c r="K97" s="31">
        <v>2875</v>
      </c>
      <c r="L97" s="31">
        <v>2752</v>
      </c>
      <c r="M97" s="31">
        <v>0.41615999999999997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325</v>
      </c>
      <c r="D98" s="40">
        <v>323.03333333333336</v>
      </c>
      <c r="E98" s="40">
        <v>305.7166666666667</v>
      </c>
      <c r="F98" s="40">
        <v>286.43333333333334</v>
      </c>
      <c r="G98" s="40">
        <v>269.11666666666667</v>
      </c>
      <c r="H98" s="40">
        <v>342.31666666666672</v>
      </c>
      <c r="I98" s="40">
        <v>359.63333333333344</v>
      </c>
      <c r="J98" s="40">
        <v>378.91666666666674</v>
      </c>
      <c r="K98" s="31">
        <v>340.35</v>
      </c>
      <c r="L98" s="31">
        <v>303.75</v>
      </c>
      <c r="M98" s="31">
        <v>2.7642699999999998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585.9</v>
      </c>
      <c r="D99" s="40">
        <v>585.41666666666663</v>
      </c>
      <c r="E99" s="40">
        <v>580.58333333333326</v>
      </c>
      <c r="F99" s="40">
        <v>575.26666666666665</v>
      </c>
      <c r="G99" s="40">
        <v>570.43333333333328</v>
      </c>
      <c r="H99" s="40">
        <v>590.73333333333323</v>
      </c>
      <c r="I99" s="40">
        <v>595.56666666666649</v>
      </c>
      <c r="J99" s="40">
        <v>600.88333333333321</v>
      </c>
      <c r="K99" s="31">
        <v>590.25</v>
      </c>
      <c r="L99" s="31">
        <v>580.1</v>
      </c>
      <c r="M99" s="31">
        <v>14.16854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543.15</v>
      </c>
      <c r="D100" s="40">
        <v>546.2833333333333</v>
      </c>
      <c r="E100" s="40">
        <v>535.86666666666656</v>
      </c>
      <c r="F100" s="40">
        <v>528.58333333333326</v>
      </c>
      <c r="G100" s="40">
        <v>518.16666666666652</v>
      </c>
      <c r="H100" s="40">
        <v>553.56666666666661</v>
      </c>
      <c r="I100" s="40">
        <v>563.98333333333335</v>
      </c>
      <c r="J100" s="40">
        <v>571.26666666666665</v>
      </c>
      <c r="K100" s="31">
        <v>556.70000000000005</v>
      </c>
      <c r="L100" s="31">
        <v>539</v>
      </c>
      <c r="M100" s="31">
        <v>2.5564300000000002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154.69999999999999</v>
      </c>
      <c r="D101" s="40">
        <v>155.11666666666667</v>
      </c>
      <c r="E101" s="40">
        <v>152.23333333333335</v>
      </c>
      <c r="F101" s="40">
        <v>149.76666666666668</v>
      </c>
      <c r="G101" s="40">
        <v>146.88333333333335</v>
      </c>
      <c r="H101" s="40">
        <v>157.58333333333334</v>
      </c>
      <c r="I101" s="40">
        <v>160.46666666666667</v>
      </c>
      <c r="J101" s="40">
        <v>162.93333333333334</v>
      </c>
      <c r="K101" s="31">
        <v>158</v>
      </c>
      <c r="L101" s="31">
        <v>152.65</v>
      </c>
      <c r="M101" s="31">
        <v>69.158339999999995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914.75</v>
      </c>
      <c r="D102" s="40">
        <v>913.88333333333333</v>
      </c>
      <c r="E102" s="40">
        <v>892.86666666666667</v>
      </c>
      <c r="F102" s="40">
        <v>870.98333333333335</v>
      </c>
      <c r="G102" s="40">
        <v>849.9666666666667</v>
      </c>
      <c r="H102" s="40">
        <v>935.76666666666665</v>
      </c>
      <c r="I102" s="40">
        <v>956.7833333333333</v>
      </c>
      <c r="J102" s="40">
        <v>978.66666666666663</v>
      </c>
      <c r="K102" s="31">
        <v>934.9</v>
      </c>
      <c r="L102" s="31">
        <v>892</v>
      </c>
      <c r="M102" s="31">
        <v>6.7907999999999999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520.65</v>
      </c>
      <c r="D103" s="40">
        <v>522.5333333333333</v>
      </c>
      <c r="E103" s="40">
        <v>518.11666666666656</v>
      </c>
      <c r="F103" s="40">
        <v>515.58333333333326</v>
      </c>
      <c r="G103" s="40">
        <v>511.16666666666652</v>
      </c>
      <c r="H103" s="40">
        <v>525.06666666666661</v>
      </c>
      <c r="I103" s="40">
        <v>529.48333333333335</v>
      </c>
      <c r="J103" s="40">
        <v>532.01666666666665</v>
      </c>
      <c r="K103" s="31">
        <v>526.95000000000005</v>
      </c>
      <c r="L103" s="31">
        <v>520</v>
      </c>
      <c r="M103" s="31">
        <v>0.38099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691.7</v>
      </c>
      <c r="D104" s="40">
        <v>686.9</v>
      </c>
      <c r="E104" s="40">
        <v>665.84999999999991</v>
      </c>
      <c r="F104" s="40">
        <v>639.99999999999989</v>
      </c>
      <c r="G104" s="40">
        <v>618.94999999999982</v>
      </c>
      <c r="H104" s="40">
        <v>712.75</v>
      </c>
      <c r="I104" s="40">
        <v>733.8</v>
      </c>
      <c r="J104" s="40">
        <v>759.65000000000009</v>
      </c>
      <c r="K104" s="31">
        <v>707.95</v>
      </c>
      <c r="L104" s="31">
        <v>661.05</v>
      </c>
      <c r="M104" s="31">
        <v>1.58693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140.6</v>
      </c>
      <c r="D105" s="40">
        <v>140.93333333333331</v>
      </c>
      <c r="E105" s="40">
        <v>139.66666666666663</v>
      </c>
      <c r="F105" s="40">
        <v>138.73333333333332</v>
      </c>
      <c r="G105" s="40">
        <v>137.46666666666664</v>
      </c>
      <c r="H105" s="40">
        <v>141.86666666666662</v>
      </c>
      <c r="I105" s="40">
        <v>143.13333333333333</v>
      </c>
      <c r="J105" s="40">
        <v>144.06666666666661</v>
      </c>
      <c r="K105" s="31">
        <v>142.19999999999999</v>
      </c>
      <c r="L105" s="31">
        <v>140</v>
      </c>
      <c r="M105" s="31">
        <v>6.5217099999999997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1327.2</v>
      </c>
      <c r="D106" s="40">
        <v>1333.6499999999999</v>
      </c>
      <c r="E106" s="40">
        <v>1318.5499999999997</v>
      </c>
      <c r="F106" s="40">
        <v>1309.8999999999999</v>
      </c>
      <c r="G106" s="40">
        <v>1294.7999999999997</v>
      </c>
      <c r="H106" s="40">
        <v>1342.2999999999997</v>
      </c>
      <c r="I106" s="40">
        <v>1357.3999999999996</v>
      </c>
      <c r="J106" s="40">
        <v>1366.0499999999997</v>
      </c>
      <c r="K106" s="31">
        <v>1348.75</v>
      </c>
      <c r="L106" s="31">
        <v>1325</v>
      </c>
      <c r="M106" s="31">
        <v>0.94416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21.35</v>
      </c>
      <c r="D107" s="40">
        <v>21.700000000000003</v>
      </c>
      <c r="E107" s="40">
        <v>20.850000000000005</v>
      </c>
      <c r="F107" s="40">
        <v>20.350000000000001</v>
      </c>
      <c r="G107" s="40">
        <v>19.500000000000004</v>
      </c>
      <c r="H107" s="40">
        <v>22.200000000000006</v>
      </c>
      <c r="I107" s="40">
        <v>23.05</v>
      </c>
      <c r="J107" s="40">
        <v>23.550000000000008</v>
      </c>
      <c r="K107" s="31">
        <v>22.55</v>
      </c>
      <c r="L107" s="31">
        <v>21.2</v>
      </c>
      <c r="M107" s="31">
        <v>57.509549999999997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1315.75</v>
      </c>
      <c r="D108" s="40">
        <v>1326.0333333333333</v>
      </c>
      <c r="E108" s="40">
        <v>1289.7166666666667</v>
      </c>
      <c r="F108" s="40">
        <v>1263.6833333333334</v>
      </c>
      <c r="G108" s="40">
        <v>1227.3666666666668</v>
      </c>
      <c r="H108" s="40">
        <v>1352.0666666666666</v>
      </c>
      <c r="I108" s="40">
        <v>1388.3833333333332</v>
      </c>
      <c r="J108" s="40">
        <v>1414.4166666666665</v>
      </c>
      <c r="K108" s="31">
        <v>1362.35</v>
      </c>
      <c r="L108" s="31">
        <v>1300</v>
      </c>
      <c r="M108" s="31">
        <v>1.94343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420.35</v>
      </c>
      <c r="D109" s="40">
        <v>417.9666666666667</v>
      </c>
      <c r="E109" s="40">
        <v>412.38333333333338</v>
      </c>
      <c r="F109" s="40">
        <v>404.41666666666669</v>
      </c>
      <c r="G109" s="40">
        <v>398.83333333333337</v>
      </c>
      <c r="H109" s="40">
        <v>425.93333333333339</v>
      </c>
      <c r="I109" s="40">
        <v>431.51666666666665</v>
      </c>
      <c r="J109" s="40">
        <v>439.48333333333341</v>
      </c>
      <c r="K109" s="31">
        <v>423.55</v>
      </c>
      <c r="L109" s="31">
        <v>410</v>
      </c>
      <c r="M109" s="31">
        <v>1.2998499999999999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776.05</v>
      </c>
      <c r="D110" s="40">
        <v>783.9</v>
      </c>
      <c r="E110" s="40">
        <v>765.09999999999991</v>
      </c>
      <c r="F110" s="40">
        <v>754.15</v>
      </c>
      <c r="G110" s="40">
        <v>735.34999999999991</v>
      </c>
      <c r="H110" s="40">
        <v>794.84999999999991</v>
      </c>
      <c r="I110" s="40">
        <v>813.64999999999986</v>
      </c>
      <c r="J110" s="40">
        <v>824.59999999999991</v>
      </c>
      <c r="K110" s="31">
        <v>802.7</v>
      </c>
      <c r="L110" s="31">
        <v>772.95</v>
      </c>
      <c r="M110" s="31">
        <v>4.8817000000000004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4644.3</v>
      </c>
      <c r="D111" s="40">
        <v>4676.2333333333336</v>
      </c>
      <c r="E111" s="40">
        <v>4552.8166666666675</v>
      </c>
      <c r="F111" s="40">
        <v>4461.3333333333339</v>
      </c>
      <c r="G111" s="40">
        <v>4337.9166666666679</v>
      </c>
      <c r="H111" s="40">
        <v>4767.7166666666672</v>
      </c>
      <c r="I111" s="40">
        <v>4891.1333333333332</v>
      </c>
      <c r="J111" s="40">
        <v>4982.6166666666668</v>
      </c>
      <c r="K111" s="31">
        <v>4799.6499999999996</v>
      </c>
      <c r="L111" s="31">
        <v>4584.75</v>
      </c>
      <c r="M111" s="31">
        <v>0.54100000000000004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169.45</v>
      </c>
      <c r="D112" s="40">
        <v>170.08333333333334</v>
      </c>
      <c r="E112" s="40">
        <v>167.86666666666667</v>
      </c>
      <c r="F112" s="40">
        <v>166.28333333333333</v>
      </c>
      <c r="G112" s="40">
        <v>164.06666666666666</v>
      </c>
      <c r="H112" s="40">
        <v>171.66666666666669</v>
      </c>
      <c r="I112" s="40">
        <v>173.88333333333333</v>
      </c>
      <c r="J112" s="40">
        <v>175.4666666666667</v>
      </c>
      <c r="K112" s="31">
        <v>172.3</v>
      </c>
      <c r="L112" s="31">
        <v>168.5</v>
      </c>
      <c r="M112" s="31">
        <v>0.79264000000000001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318.35000000000002</v>
      </c>
      <c r="D113" s="40">
        <v>319.2</v>
      </c>
      <c r="E113" s="40">
        <v>314.64999999999998</v>
      </c>
      <c r="F113" s="40">
        <v>310.95</v>
      </c>
      <c r="G113" s="40">
        <v>306.39999999999998</v>
      </c>
      <c r="H113" s="40">
        <v>322.89999999999998</v>
      </c>
      <c r="I113" s="40">
        <v>327.45000000000005</v>
      </c>
      <c r="J113" s="40">
        <v>331.15</v>
      </c>
      <c r="K113" s="31">
        <v>323.75</v>
      </c>
      <c r="L113" s="31">
        <v>315.5</v>
      </c>
      <c r="M113" s="31">
        <v>12.3569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656.4</v>
      </c>
      <c r="D114" s="40">
        <v>658.58333333333337</v>
      </c>
      <c r="E114" s="40">
        <v>646.41666666666674</v>
      </c>
      <c r="F114" s="40">
        <v>636.43333333333339</v>
      </c>
      <c r="G114" s="40">
        <v>624.26666666666677</v>
      </c>
      <c r="H114" s="40">
        <v>668.56666666666672</v>
      </c>
      <c r="I114" s="40">
        <v>680.73333333333346</v>
      </c>
      <c r="J114" s="40">
        <v>690.7166666666667</v>
      </c>
      <c r="K114" s="31">
        <v>670.75</v>
      </c>
      <c r="L114" s="31">
        <v>648.6</v>
      </c>
      <c r="M114" s="31">
        <v>5.4511700000000003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520.70000000000005</v>
      </c>
      <c r="D115" s="40">
        <v>522.45000000000005</v>
      </c>
      <c r="E115" s="40">
        <v>512.95000000000005</v>
      </c>
      <c r="F115" s="40">
        <v>505.20000000000005</v>
      </c>
      <c r="G115" s="40">
        <v>495.70000000000005</v>
      </c>
      <c r="H115" s="40">
        <v>530.20000000000005</v>
      </c>
      <c r="I115" s="40">
        <v>539.70000000000005</v>
      </c>
      <c r="J115" s="40">
        <v>547.45000000000005</v>
      </c>
      <c r="K115" s="31">
        <v>531.95000000000005</v>
      </c>
      <c r="L115" s="31">
        <v>514.70000000000005</v>
      </c>
      <c r="M115" s="31">
        <v>14.40944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918.65</v>
      </c>
      <c r="D116" s="40">
        <v>912.01666666666677</v>
      </c>
      <c r="E116" s="40">
        <v>904.03333333333353</v>
      </c>
      <c r="F116" s="40">
        <v>889.41666666666674</v>
      </c>
      <c r="G116" s="40">
        <v>881.43333333333351</v>
      </c>
      <c r="H116" s="40">
        <v>926.63333333333355</v>
      </c>
      <c r="I116" s="40">
        <v>934.6166666666669</v>
      </c>
      <c r="J116" s="40">
        <v>949.23333333333358</v>
      </c>
      <c r="K116" s="31">
        <v>920</v>
      </c>
      <c r="L116" s="31">
        <v>897.4</v>
      </c>
      <c r="M116" s="31">
        <v>33.109639999999999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155.15</v>
      </c>
      <c r="D117" s="40">
        <v>154.06666666666666</v>
      </c>
      <c r="E117" s="40">
        <v>152.13333333333333</v>
      </c>
      <c r="F117" s="40">
        <v>149.11666666666667</v>
      </c>
      <c r="G117" s="40">
        <v>147.18333333333334</v>
      </c>
      <c r="H117" s="40">
        <v>157.08333333333331</v>
      </c>
      <c r="I117" s="40">
        <v>159.01666666666665</v>
      </c>
      <c r="J117" s="40">
        <v>162.0333333333333</v>
      </c>
      <c r="K117" s="31">
        <v>156</v>
      </c>
      <c r="L117" s="31">
        <v>151.05000000000001</v>
      </c>
      <c r="M117" s="31">
        <v>31.28312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143.25</v>
      </c>
      <c r="D118" s="40">
        <v>144.48333333333335</v>
      </c>
      <c r="E118" s="40">
        <v>141.1166666666667</v>
      </c>
      <c r="F118" s="40">
        <v>138.98333333333335</v>
      </c>
      <c r="G118" s="40">
        <v>135.6166666666667</v>
      </c>
      <c r="H118" s="40">
        <v>146.6166666666667</v>
      </c>
      <c r="I118" s="40">
        <v>149.98333333333338</v>
      </c>
      <c r="J118" s="40">
        <v>152.1166666666667</v>
      </c>
      <c r="K118" s="31">
        <v>147.85</v>
      </c>
      <c r="L118" s="31">
        <v>142.35</v>
      </c>
      <c r="M118" s="31">
        <v>129.86297999999999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371.6</v>
      </c>
      <c r="D119" s="40">
        <v>373.09999999999997</v>
      </c>
      <c r="E119" s="40">
        <v>369.19999999999993</v>
      </c>
      <c r="F119" s="40">
        <v>366.79999999999995</v>
      </c>
      <c r="G119" s="40">
        <v>362.89999999999992</v>
      </c>
      <c r="H119" s="40">
        <v>375.49999999999994</v>
      </c>
      <c r="I119" s="40">
        <v>379.39999999999992</v>
      </c>
      <c r="J119" s="40">
        <v>381.79999999999995</v>
      </c>
      <c r="K119" s="31">
        <v>377</v>
      </c>
      <c r="L119" s="31">
        <v>370.7</v>
      </c>
      <c r="M119" s="31">
        <v>1.5205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4799.6000000000004</v>
      </c>
      <c r="D120" s="40">
        <v>4794.2833333333338</v>
      </c>
      <c r="E120" s="40">
        <v>4754.4666666666672</v>
      </c>
      <c r="F120" s="40">
        <v>4709.333333333333</v>
      </c>
      <c r="G120" s="40">
        <v>4669.5166666666664</v>
      </c>
      <c r="H120" s="40">
        <v>4839.4166666666679</v>
      </c>
      <c r="I120" s="40">
        <v>4879.2333333333354</v>
      </c>
      <c r="J120" s="40">
        <v>4924.3666666666686</v>
      </c>
      <c r="K120" s="31">
        <v>4834.1000000000004</v>
      </c>
      <c r="L120" s="31">
        <v>4749.1499999999996</v>
      </c>
      <c r="M120" s="31">
        <v>3.0032100000000002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1650.9</v>
      </c>
      <c r="D121" s="40">
        <v>1651.6333333333332</v>
      </c>
      <c r="E121" s="40">
        <v>1640.2666666666664</v>
      </c>
      <c r="F121" s="40">
        <v>1629.6333333333332</v>
      </c>
      <c r="G121" s="40">
        <v>1618.2666666666664</v>
      </c>
      <c r="H121" s="40">
        <v>1662.2666666666664</v>
      </c>
      <c r="I121" s="40">
        <v>1673.6333333333332</v>
      </c>
      <c r="J121" s="40">
        <v>1684.2666666666664</v>
      </c>
      <c r="K121" s="31">
        <v>1663</v>
      </c>
      <c r="L121" s="31">
        <v>1641</v>
      </c>
      <c r="M121" s="31">
        <v>4.3418299999999999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3245.1</v>
      </c>
      <c r="D122" s="40">
        <v>3277.0333333333333</v>
      </c>
      <c r="E122" s="40">
        <v>3188.0666666666666</v>
      </c>
      <c r="F122" s="40">
        <v>3131.0333333333333</v>
      </c>
      <c r="G122" s="40">
        <v>3042.0666666666666</v>
      </c>
      <c r="H122" s="40">
        <v>3334.0666666666666</v>
      </c>
      <c r="I122" s="40">
        <v>3423.0333333333328</v>
      </c>
      <c r="J122" s="40">
        <v>3480.0666666666666</v>
      </c>
      <c r="K122" s="31">
        <v>3366</v>
      </c>
      <c r="L122" s="31">
        <v>3220</v>
      </c>
      <c r="M122" s="31">
        <v>1.97214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670.4</v>
      </c>
      <c r="D123" s="40">
        <v>677.99999999999989</v>
      </c>
      <c r="E123" s="40">
        <v>661.19999999999982</v>
      </c>
      <c r="F123" s="40">
        <v>651.99999999999989</v>
      </c>
      <c r="G123" s="40">
        <v>635.19999999999982</v>
      </c>
      <c r="H123" s="40">
        <v>687.19999999999982</v>
      </c>
      <c r="I123" s="40">
        <v>703.99999999999977</v>
      </c>
      <c r="J123" s="40">
        <v>713.19999999999982</v>
      </c>
      <c r="K123" s="31">
        <v>694.8</v>
      </c>
      <c r="L123" s="31">
        <v>668.8</v>
      </c>
      <c r="M123" s="31">
        <v>18.642569999999999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851.3</v>
      </c>
      <c r="D124" s="40">
        <v>855.69999999999993</v>
      </c>
      <c r="E124" s="40">
        <v>844.94999999999982</v>
      </c>
      <c r="F124" s="40">
        <v>838.59999999999991</v>
      </c>
      <c r="G124" s="40">
        <v>827.8499999999998</v>
      </c>
      <c r="H124" s="40">
        <v>862.04999999999984</v>
      </c>
      <c r="I124" s="40">
        <v>872.80000000000007</v>
      </c>
      <c r="J124" s="40">
        <v>879.14999999999986</v>
      </c>
      <c r="K124" s="31">
        <v>866.45</v>
      </c>
      <c r="L124" s="31">
        <v>849.35</v>
      </c>
      <c r="M124" s="31">
        <v>2.6004100000000001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635.25</v>
      </c>
      <c r="D125" s="40">
        <v>640.75</v>
      </c>
      <c r="E125" s="40">
        <v>624.5</v>
      </c>
      <c r="F125" s="40">
        <v>613.75</v>
      </c>
      <c r="G125" s="40">
        <v>597.5</v>
      </c>
      <c r="H125" s="40">
        <v>651.5</v>
      </c>
      <c r="I125" s="40">
        <v>667.75</v>
      </c>
      <c r="J125" s="40">
        <v>678.5</v>
      </c>
      <c r="K125" s="31">
        <v>657</v>
      </c>
      <c r="L125" s="31">
        <v>630</v>
      </c>
      <c r="M125" s="31">
        <v>0.70982999999999996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455.75</v>
      </c>
      <c r="D126" s="40">
        <v>457.98333333333335</v>
      </c>
      <c r="E126" s="40">
        <v>448.9666666666667</v>
      </c>
      <c r="F126" s="40">
        <v>442.18333333333334</v>
      </c>
      <c r="G126" s="40">
        <v>433.16666666666669</v>
      </c>
      <c r="H126" s="40">
        <v>464.76666666666671</v>
      </c>
      <c r="I126" s="40">
        <v>473.78333333333336</v>
      </c>
      <c r="J126" s="40">
        <v>480.56666666666672</v>
      </c>
      <c r="K126" s="31">
        <v>467</v>
      </c>
      <c r="L126" s="31">
        <v>451.2</v>
      </c>
      <c r="M126" s="31">
        <v>4.1951900000000002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908.9</v>
      </c>
      <c r="D127" s="40">
        <v>918.4666666666667</v>
      </c>
      <c r="E127" s="40">
        <v>893.43333333333339</v>
      </c>
      <c r="F127" s="40">
        <v>877.9666666666667</v>
      </c>
      <c r="G127" s="40">
        <v>852.93333333333339</v>
      </c>
      <c r="H127" s="40">
        <v>933.93333333333339</v>
      </c>
      <c r="I127" s="40">
        <v>958.9666666666667</v>
      </c>
      <c r="J127" s="40">
        <v>974.43333333333339</v>
      </c>
      <c r="K127" s="31">
        <v>943.5</v>
      </c>
      <c r="L127" s="31">
        <v>903</v>
      </c>
      <c r="M127" s="31">
        <v>39.502969999999998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969.45</v>
      </c>
      <c r="D128" s="40">
        <v>968.18333333333339</v>
      </c>
      <c r="E128" s="40">
        <v>962.36666666666679</v>
      </c>
      <c r="F128" s="40">
        <v>955.28333333333342</v>
      </c>
      <c r="G128" s="40">
        <v>949.46666666666681</v>
      </c>
      <c r="H128" s="40">
        <v>975.26666666666677</v>
      </c>
      <c r="I128" s="40">
        <v>981.08333333333337</v>
      </c>
      <c r="J128" s="40">
        <v>988.16666666666674</v>
      </c>
      <c r="K128" s="31">
        <v>974</v>
      </c>
      <c r="L128" s="31">
        <v>961.1</v>
      </c>
      <c r="M128" s="31">
        <v>1.2206300000000001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92.8</v>
      </c>
      <c r="D129" s="40">
        <v>93.033333333333346</v>
      </c>
      <c r="E129" s="40">
        <v>91.766666666666694</v>
      </c>
      <c r="F129" s="40">
        <v>90.733333333333348</v>
      </c>
      <c r="G129" s="40">
        <v>89.466666666666697</v>
      </c>
      <c r="H129" s="40">
        <v>94.066666666666691</v>
      </c>
      <c r="I129" s="40">
        <v>95.333333333333343</v>
      </c>
      <c r="J129" s="40">
        <v>96.366666666666688</v>
      </c>
      <c r="K129" s="31">
        <v>94.3</v>
      </c>
      <c r="L129" s="31">
        <v>92</v>
      </c>
      <c r="M129" s="31">
        <v>24.848040000000001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974.4</v>
      </c>
      <c r="D130" s="40">
        <v>968.41666666666663</v>
      </c>
      <c r="E130" s="40">
        <v>956.98333333333323</v>
      </c>
      <c r="F130" s="40">
        <v>939.56666666666661</v>
      </c>
      <c r="G130" s="40">
        <v>928.13333333333321</v>
      </c>
      <c r="H130" s="40">
        <v>985.83333333333326</v>
      </c>
      <c r="I130" s="40">
        <v>997.26666666666665</v>
      </c>
      <c r="J130" s="40">
        <v>1014.6833333333333</v>
      </c>
      <c r="K130" s="31">
        <v>979.85</v>
      </c>
      <c r="L130" s="31">
        <v>951</v>
      </c>
      <c r="M130" s="31">
        <v>0.91010000000000002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342.25</v>
      </c>
      <c r="D131" s="40">
        <v>343.64999999999992</v>
      </c>
      <c r="E131" s="40">
        <v>337.74999999999983</v>
      </c>
      <c r="F131" s="40">
        <v>333.24999999999989</v>
      </c>
      <c r="G131" s="40">
        <v>327.3499999999998</v>
      </c>
      <c r="H131" s="40">
        <v>348.14999999999986</v>
      </c>
      <c r="I131" s="40">
        <v>354.04999999999995</v>
      </c>
      <c r="J131" s="40">
        <v>358.5499999999999</v>
      </c>
      <c r="K131" s="31">
        <v>349.55</v>
      </c>
      <c r="L131" s="31">
        <v>339.15</v>
      </c>
      <c r="M131" s="31">
        <v>61.258760000000002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581.75</v>
      </c>
      <c r="D132" s="40">
        <v>585</v>
      </c>
      <c r="E132" s="40">
        <v>576</v>
      </c>
      <c r="F132" s="40">
        <v>570.25</v>
      </c>
      <c r="G132" s="40">
        <v>561.25</v>
      </c>
      <c r="H132" s="40">
        <v>590.75</v>
      </c>
      <c r="I132" s="40">
        <v>599.75</v>
      </c>
      <c r="J132" s="40">
        <v>605.5</v>
      </c>
      <c r="K132" s="31">
        <v>594</v>
      </c>
      <c r="L132" s="31">
        <v>579.25</v>
      </c>
      <c r="M132" s="31">
        <v>22.613949999999999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1925.35</v>
      </c>
      <c r="D133" s="40">
        <v>1939.0833333333333</v>
      </c>
      <c r="E133" s="40">
        <v>1884.2666666666664</v>
      </c>
      <c r="F133" s="40">
        <v>1843.1833333333332</v>
      </c>
      <c r="G133" s="40">
        <v>1788.3666666666663</v>
      </c>
      <c r="H133" s="40">
        <v>1980.1666666666665</v>
      </c>
      <c r="I133" s="40">
        <v>2034.9833333333336</v>
      </c>
      <c r="J133" s="40">
        <v>2076.0666666666666</v>
      </c>
      <c r="K133" s="31">
        <v>1993.9</v>
      </c>
      <c r="L133" s="31">
        <v>1898</v>
      </c>
      <c r="M133" s="31">
        <v>5.2699800000000003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2177.15</v>
      </c>
      <c r="D134" s="40">
        <v>2158.7166666666667</v>
      </c>
      <c r="E134" s="40">
        <v>2133.4333333333334</v>
      </c>
      <c r="F134" s="40">
        <v>2089.7166666666667</v>
      </c>
      <c r="G134" s="40">
        <v>2064.4333333333334</v>
      </c>
      <c r="H134" s="40">
        <v>2202.4333333333334</v>
      </c>
      <c r="I134" s="40">
        <v>2227.7166666666672</v>
      </c>
      <c r="J134" s="40">
        <v>2271.4333333333334</v>
      </c>
      <c r="K134" s="31">
        <v>2184</v>
      </c>
      <c r="L134" s="31">
        <v>2115</v>
      </c>
      <c r="M134" s="31">
        <v>15.910119999999999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177.8</v>
      </c>
      <c r="D135" s="40">
        <v>178.98333333333335</v>
      </c>
      <c r="E135" s="40">
        <v>176.1166666666667</v>
      </c>
      <c r="F135" s="40">
        <v>174.43333333333337</v>
      </c>
      <c r="G135" s="40">
        <v>171.56666666666672</v>
      </c>
      <c r="H135" s="40">
        <v>180.66666666666669</v>
      </c>
      <c r="I135" s="40">
        <v>183.53333333333336</v>
      </c>
      <c r="J135" s="40">
        <v>185.21666666666667</v>
      </c>
      <c r="K135" s="31">
        <v>181.85</v>
      </c>
      <c r="L135" s="31">
        <v>177.3</v>
      </c>
      <c r="M135" s="31">
        <v>10.904960000000001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192.75</v>
      </c>
      <c r="D136" s="40">
        <v>197.01666666666665</v>
      </c>
      <c r="E136" s="40">
        <v>186.73333333333329</v>
      </c>
      <c r="F136" s="40">
        <v>180.71666666666664</v>
      </c>
      <c r="G136" s="40">
        <v>170.43333333333328</v>
      </c>
      <c r="H136" s="40">
        <v>203.0333333333333</v>
      </c>
      <c r="I136" s="40">
        <v>213.31666666666666</v>
      </c>
      <c r="J136" s="40">
        <v>219.33333333333331</v>
      </c>
      <c r="K136" s="31">
        <v>207.3</v>
      </c>
      <c r="L136" s="31">
        <v>191</v>
      </c>
      <c r="M136" s="31">
        <v>11.58029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921.05</v>
      </c>
      <c r="D137" s="40">
        <v>912.41666666666663</v>
      </c>
      <c r="E137" s="40">
        <v>894.83333333333326</v>
      </c>
      <c r="F137" s="40">
        <v>868.61666666666667</v>
      </c>
      <c r="G137" s="40">
        <v>851.0333333333333</v>
      </c>
      <c r="H137" s="40">
        <v>938.63333333333321</v>
      </c>
      <c r="I137" s="40">
        <v>956.21666666666647</v>
      </c>
      <c r="J137" s="40">
        <v>982.43333333333317</v>
      </c>
      <c r="K137" s="31">
        <v>930</v>
      </c>
      <c r="L137" s="31">
        <v>886.2</v>
      </c>
      <c r="M137" s="31">
        <v>1.2431300000000001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557.65</v>
      </c>
      <c r="D138" s="40">
        <v>559.38333333333333</v>
      </c>
      <c r="E138" s="40">
        <v>554.26666666666665</v>
      </c>
      <c r="F138" s="40">
        <v>550.88333333333333</v>
      </c>
      <c r="G138" s="40">
        <v>545.76666666666665</v>
      </c>
      <c r="H138" s="40">
        <v>562.76666666666665</v>
      </c>
      <c r="I138" s="40">
        <v>567.88333333333321</v>
      </c>
      <c r="J138" s="40">
        <v>571.26666666666665</v>
      </c>
      <c r="K138" s="31">
        <v>564.5</v>
      </c>
      <c r="L138" s="31">
        <v>556</v>
      </c>
      <c r="M138" s="31">
        <v>1.0996300000000001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12.55</v>
      </c>
      <c r="D139" s="40">
        <v>12.700000000000001</v>
      </c>
      <c r="E139" s="40">
        <v>12.200000000000003</v>
      </c>
      <c r="F139" s="40">
        <v>11.850000000000001</v>
      </c>
      <c r="G139" s="40">
        <v>11.350000000000003</v>
      </c>
      <c r="H139" s="40">
        <v>13.050000000000002</v>
      </c>
      <c r="I139" s="40">
        <v>13.549999999999999</v>
      </c>
      <c r="J139" s="40">
        <v>13.900000000000002</v>
      </c>
      <c r="K139" s="31">
        <v>13.2</v>
      </c>
      <c r="L139" s="31">
        <v>12.35</v>
      </c>
      <c r="M139" s="31">
        <v>55.874870000000001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200.25</v>
      </c>
      <c r="D140" s="40">
        <v>202.88333333333333</v>
      </c>
      <c r="E140" s="40">
        <v>197.01666666666665</v>
      </c>
      <c r="F140" s="40">
        <v>193.78333333333333</v>
      </c>
      <c r="G140" s="40">
        <v>187.91666666666666</v>
      </c>
      <c r="H140" s="40">
        <v>206.11666666666665</v>
      </c>
      <c r="I140" s="40">
        <v>211.98333333333332</v>
      </c>
      <c r="J140" s="40">
        <v>215.21666666666664</v>
      </c>
      <c r="K140" s="31">
        <v>208.75</v>
      </c>
      <c r="L140" s="31">
        <v>199.65</v>
      </c>
      <c r="M140" s="31">
        <v>3.31501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4905.7</v>
      </c>
      <c r="D141" s="40">
        <v>4908.833333333333</v>
      </c>
      <c r="E141" s="40">
        <v>4827.8666666666659</v>
      </c>
      <c r="F141" s="40">
        <v>4750.0333333333328</v>
      </c>
      <c r="G141" s="40">
        <v>4669.0666666666657</v>
      </c>
      <c r="H141" s="40">
        <v>4986.6666666666661</v>
      </c>
      <c r="I141" s="40">
        <v>5067.6333333333332</v>
      </c>
      <c r="J141" s="40">
        <v>5145.4666666666662</v>
      </c>
      <c r="K141" s="31">
        <v>4989.8</v>
      </c>
      <c r="L141" s="31">
        <v>4831</v>
      </c>
      <c r="M141" s="31">
        <v>9.5546399999999991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4286.1000000000004</v>
      </c>
      <c r="D142" s="40">
        <v>4298.333333333333</v>
      </c>
      <c r="E142" s="40">
        <v>4251.6666666666661</v>
      </c>
      <c r="F142" s="40">
        <v>4217.2333333333327</v>
      </c>
      <c r="G142" s="40">
        <v>4170.5666666666657</v>
      </c>
      <c r="H142" s="40">
        <v>4332.7666666666664</v>
      </c>
      <c r="I142" s="40">
        <v>4379.4333333333325</v>
      </c>
      <c r="J142" s="40">
        <v>4413.8666666666668</v>
      </c>
      <c r="K142" s="31">
        <v>4345</v>
      </c>
      <c r="L142" s="31">
        <v>4263.8999999999996</v>
      </c>
      <c r="M142" s="31">
        <v>1.20251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3889.45</v>
      </c>
      <c r="D143" s="40">
        <v>3901.2166666666672</v>
      </c>
      <c r="E143" s="40">
        <v>3828.2833333333342</v>
      </c>
      <c r="F143" s="40">
        <v>3767.1166666666672</v>
      </c>
      <c r="G143" s="40">
        <v>3694.1833333333343</v>
      </c>
      <c r="H143" s="40">
        <v>3962.3833333333341</v>
      </c>
      <c r="I143" s="40">
        <v>4035.3166666666666</v>
      </c>
      <c r="J143" s="40">
        <v>4096.4833333333336</v>
      </c>
      <c r="K143" s="31">
        <v>3974.15</v>
      </c>
      <c r="L143" s="31">
        <v>3840.05</v>
      </c>
      <c r="M143" s="31">
        <v>2.4865300000000001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4818.5</v>
      </c>
      <c r="D144" s="40">
        <v>4803.8666666666659</v>
      </c>
      <c r="E144" s="40">
        <v>4773.9333333333316</v>
      </c>
      <c r="F144" s="40">
        <v>4729.3666666666659</v>
      </c>
      <c r="G144" s="40">
        <v>4699.4333333333316</v>
      </c>
      <c r="H144" s="40">
        <v>4848.4333333333316</v>
      </c>
      <c r="I144" s="40">
        <v>4878.3666666666659</v>
      </c>
      <c r="J144" s="40">
        <v>4922.9333333333316</v>
      </c>
      <c r="K144" s="31">
        <v>4833.8</v>
      </c>
      <c r="L144" s="31">
        <v>4759.3</v>
      </c>
      <c r="M144" s="31">
        <v>5.4354500000000003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405.95</v>
      </c>
      <c r="D145" s="40">
        <v>409.66666666666669</v>
      </c>
      <c r="E145" s="40">
        <v>400.28333333333336</v>
      </c>
      <c r="F145" s="40">
        <v>394.61666666666667</v>
      </c>
      <c r="G145" s="40">
        <v>385.23333333333335</v>
      </c>
      <c r="H145" s="40">
        <v>415.33333333333337</v>
      </c>
      <c r="I145" s="40">
        <v>424.7166666666667</v>
      </c>
      <c r="J145" s="40">
        <v>430.38333333333338</v>
      </c>
      <c r="K145" s="31">
        <v>419.05</v>
      </c>
      <c r="L145" s="31">
        <v>404</v>
      </c>
      <c r="M145" s="31">
        <v>2.6509499999999999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106.7</v>
      </c>
      <c r="D146" s="40">
        <v>107.45</v>
      </c>
      <c r="E146" s="40">
        <v>105.45</v>
      </c>
      <c r="F146" s="40">
        <v>104.2</v>
      </c>
      <c r="G146" s="40">
        <v>102.2</v>
      </c>
      <c r="H146" s="40">
        <v>108.7</v>
      </c>
      <c r="I146" s="40">
        <v>110.7</v>
      </c>
      <c r="J146" s="40">
        <v>111.95</v>
      </c>
      <c r="K146" s="31">
        <v>109.45</v>
      </c>
      <c r="L146" s="31">
        <v>106.2</v>
      </c>
      <c r="M146" s="31">
        <v>1.8263799999999999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247.3</v>
      </c>
      <c r="D147" s="40">
        <v>246.46666666666667</v>
      </c>
      <c r="E147" s="40">
        <v>238.93333333333334</v>
      </c>
      <c r="F147" s="40">
        <v>230.56666666666666</v>
      </c>
      <c r="G147" s="40">
        <v>223.03333333333333</v>
      </c>
      <c r="H147" s="40">
        <v>254.83333333333334</v>
      </c>
      <c r="I147" s="40">
        <v>262.36666666666667</v>
      </c>
      <c r="J147" s="40">
        <v>270.73333333333335</v>
      </c>
      <c r="K147" s="31">
        <v>254</v>
      </c>
      <c r="L147" s="31">
        <v>238.1</v>
      </c>
      <c r="M147" s="31">
        <v>5.4956100000000001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83.85</v>
      </c>
      <c r="D148" s="40">
        <v>85.899999999999991</v>
      </c>
      <c r="E148" s="40">
        <v>80.449999999999989</v>
      </c>
      <c r="F148" s="40">
        <v>77.05</v>
      </c>
      <c r="G148" s="40">
        <v>71.599999999999994</v>
      </c>
      <c r="H148" s="40">
        <v>89.299999999999983</v>
      </c>
      <c r="I148" s="40">
        <v>94.75</v>
      </c>
      <c r="J148" s="40">
        <v>98.149999999999977</v>
      </c>
      <c r="K148" s="31">
        <v>91.35</v>
      </c>
      <c r="L148" s="31">
        <v>82.5</v>
      </c>
      <c r="M148" s="31">
        <v>61.358960000000003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2729</v>
      </c>
      <c r="D149" s="40">
        <v>2738.25</v>
      </c>
      <c r="E149" s="40">
        <v>2707.75</v>
      </c>
      <c r="F149" s="40">
        <v>2686.5</v>
      </c>
      <c r="G149" s="40">
        <v>2656</v>
      </c>
      <c r="H149" s="40">
        <v>2759.5</v>
      </c>
      <c r="I149" s="40">
        <v>2790</v>
      </c>
      <c r="J149" s="40">
        <v>2811.25</v>
      </c>
      <c r="K149" s="31">
        <v>2768.75</v>
      </c>
      <c r="L149" s="31">
        <v>2717</v>
      </c>
      <c r="M149" s="31">
        <v>5.16622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204.95</v>
      </c>
      <c r="D150" s="40">
        <v>205.86666666666667</v>
      </c>
      <c r="E150" s="40">
        <v>201.58333333333334</v>
      </c>
      <c r="F150" s="40">
        <v>198.21666666666667</v>
      </c>
      <c r="G150" s="40">
        <v>193.93333333333334</v>
      </c>
      <c r="H150" s="40">
        <v>209.23333333333335</v>
      </c>
      <c r="I150" s="40">
        <v>213.51666666666665</v>
      </c>
      <c r="J150" s="40">
        <v>216.88333333333335</v>
      </c>
      <c r="K150" s="31">
        <v>210.15</v>
      </c>
      <c r="L150" s="31">
        <v>202.5</v>
      </c>
      <c r="M150" s="31">
        <v>2.4432100000000001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567.25</v>
      </c>
      <c r="D151" s="40">
        <v>564.51666666666665</v>
      </c>
      <c r="E151" s="40">
        <v>555.48333333333335</v>
      </c>
      <c r="F151" s="40">
        <v>543.7166666666667</v>
      </c>
      <c r="G151" s="40">
        <v>534.68333333333339</v>
      </c>
      <c r="H151" s="40">
        <v>576.2833333333333</v>
      </c>
      <c r="I151" s="40">
        <v>585.31666666666661</v>
      </c>
      <c r="J151" s="40">
        <v>597.08333333333326</v>
      </c>
      <c r="K151" s="31">
        <v>573.54999999999995</v>
      </c>
      <c r="L151" s="31">
        <v>552.75</v>
      </c>
      <c r="M151" s="31">
        <v>5.0186900000000003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1710.95</v>
      </c>
      <c r="D152" s="40">
        <v>1737.25</v>
      </c>
      <c r="E152" s="40">
        <v>1676.2</v>
      </c>
      <c r="F152" s="40">
        <v>1641.45</v>
      </c>
      <c r="G152" s="40">
        <v>1580.4</v>
      </c>
      <c r="H152" s="40">
        <v>1772</v>
      </c>
      <c r="I152" s="40">
        <v>1833.0500000000002</v>
      </c>
      <c r="J152" s="40">
        <v>1867.8</v>
      </c>
      <c r="K152" s="31">
        <v>1798.3</v>
      </c>
      <c r="L152" s="31">
        <v>1702.5</v>
      </c>
      <c r="M152" s="31">
        <v>0.72031000000000001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74.75</v>
      </c>
      <c r="D153" s="40">
        <v>75.033333333333331</v>
      </c>
      <c r="E153" s="40">
        <v>73.716666666666669</v>
      </c>
      <c r="F153" s="40">
        <v>72.683333333333337</v>
      </c>
      <c r="G153" s="40">
        <v>71.366666666666674</v>
      </c>
      <c r="H153" s="40">
        <v>76.066666666666663</v>
      </c>
      <c r="I153" s="40">
        <v>77.383333333333326</v>
      </c>
      <c r="J153" s="40">
        <v>78.416666666666657</v>
      </c>
      <c r="K153" s="31">
        <v>76.349999999999994</v>
      </c>
      <c r="L153" s="31">
        <v>74</v>
      </c>
      <c r="M153" s="31">
        <v>29.11347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126.05</v>
      </c>
      <c r="D154" s="40">
        <v>125.16666666666667</v>
      </c>
      <c r="E154" s="40">
        <v>123.88333333333334</v>
      </c>
      <c r="F154" s="40">
        <v>121.71666666666667</v>
      </c>
      <c r="G154" s="40">
        <v>120.43333333333334</v>
      </c>
      <c r="H154" s="40">
        <v>127.33333333333334</v>
      </c>
      <c r="I154" s="40">
        <v>128.61666666666667</v>
      </c>
      <c r="J154" s="40">
        <v>130.78333333333336</v>
      </c>
      <c r="K154" s="31">
        <v>126.45</v>
      </c>
      <c r="L154" s="31">
        <v>123</v>
      </c>
      <c r="M154" s="31">
        <v>7.7922000000000002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740.05</v>
      </c>
      <c r="D155" s="40">
        <v>744.30000000000007</v>
      </c>
      <c r="E155" s="40">
        <v>731.60000000000014</v>
      </c>
      <c r="F155" s="40">
        <v>723.15000000000009</v>
      </c>
      <c r="G155" s="40">
        <v>710.45000000000016</v>
      </c>
      <c r="H155" s="40">
        <v>752.75000000000011</v>
      </c>
      <c r="I155" s="40">
        <v>765.45000000000016</v>
      </c>
      <c r="J155" s="40">
        <v>773.90000000000009</v>
      </c>
      <c r="K155" s="31">
        <v>757</v>
      </c>
      <c r="L155" s="31">
        <v>735.85</v>
      </c>
      <c r="M155" s="31">
        <v>0.99084000000000005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1194.3</v>
      </c>
      <c r="D156" s="40">
        <v>1197.9833333333333</v>
      </c>
      <c r="E156" s="40">
        <v>1184.0666666666666</v>
      </c>
      <c r="F156" s="40">
        <v>1173.8333333333333</v>
      </c>
      <c r="G156" s="40">
        <v>1159.9166666666665</v>
      </c>
      <c r="H156" s="40">
        <v>1208.2166666666667</v>
      </c>
      <c r="I156" s="40">
        <v>1222.1333333333332</v>
      </c>
      <c r="J156" s="40">
        <v>1232.3666666666668</v>
      </c>
      <c r="K156" s="31">
        <v>1211.9000000000001</v>
      </c>
      <c r="L156" s="31">
        <v>1187.75</v>
      </c>
      <c r="M156" s="31">
        <v>10.047940000000001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168.9</v>
      </c>
      <c r="D157" s="40">
        <v>170</v>
      </c>
      <c r="E157" s="40">
        <v>166.9</v>
      </c>
      <c r="F157" s="40">
        <v>164.9</v>
      </c>
      <c r="G157" s="40">
        <v>161.80000000000001</v>
      </c>
      <c r="H157" s="40">
        <v>172</v>
      </c>
      <c r="I157" s="40">
        <v>175.10000000000002</v>
      </c>
      <c r="J157" s="40">
        <v>177.1</v>
      </c>
      <c r="K157" s="31">
        <v>173.1</v>
      </c>
      <c r="L157" s="31">
        <v>168</v>
      </c>
      <c r="M157" s="31">
        <v>43.790089999999999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358.25</v>
      </c>
      <c r="D158" s="40">
        <v>358.18333333333339</v>
      </c>
      <c r="E158" s="40">
        <v>354.6666666666668</v>
      </c>
      <c r="F158" s="40">
        <v>351.08333333333343</v>
      </c>
      <c r="G158" s="40">
        <v>347.56666666666683</v>
      </c>
      <c r="H158" s="40">
        <v>361.76666666666677</v>
      </c>
      <c r="I158" s="40">
        <v>365.28333333333342</v>
      </c>
      <c r="J158" s="40">
        <v>368.86666666666673</v>
      </c>
      <c r="K158" s="31">
        <v>361.7</v>
      </c>
      <c r="L158" s="31">
        <v>354.6</v>
      </c>
      <c r="M158" s="31">
        <v>2.2495599999999998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87.75</v>
      </c>
      <c r="D159" s="40">
        <v>87.433333333333323</v>
      </c>
      <c r="E159" s="40">
        <v>86.666666666666643</v>
      </c>
      <c r="F159" s="40">
        <v>85.583333333333314</v>
      </c>
      <c r="G159" s="40">
        <v>84.816666666666634</v>
      </c>
      <c r="H159" s="40">
        <v>88.516666666666652</v>
      </c>
      <c r="I159" s="40">
        <v>89.283333333333331</v>
      </c>
      <c r="J159" s="40">
        <v>90.36666666666666</v>
      </c>
      <c r="K159" s="31">
        <v>88.2</v>
      </c>
      <c r="L159" s="31">
        <v>86.35</v>
      </c>
      <c r="M159" s="31">
        <v>114.43816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3047.05</v>
      </c>
      <c r="D160" s="40">
        <v>3038.7833333333333</v>
      </c>
      <c r="E160" s="40">
        <v>3009.5666666666666</v>
      </c>
      <c r="F160" s="40">
        <v>2972.0833333333335</v>
      </c>
      <c r="G160" s="40">
        <v>2942.8666666666668</v>
      </c>
      <c r="H160" s="40">
        <v>3076.2666666666664</v>
      </c>
      <c r="I160" s="40">
        <v>3105.4833333333327</v>
      </c>
      <c r="J160" s="40">
        <v>3142.9666666666662</v>
      </c>
      <c r="K160" s="31">
        <v>3068</v>
      </c>
      <c r="L160" s="31">
        <v>3001.3</v>
      </c>
      <c r="M160" s="31">
        <v>0.35581000000000002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495.55</v>
      </c>
      <c r="D161" s="40">
        <v>500.89999999999992</v>
      </c>
      <c r="E161" s="40">
        <v>487.49999999999989</v>
      </c>
      <c r="F161" s="40">
        <v>479.45</v>
      </c>
      <c r="G161" s="40">
        <v>466.04999999999995</v>
      </c>
      <c r="H161" s="40">
        <v>508.94999999999982</v>
      </c>
      <c r="I161" s="40">
        <v>522.3499999999998</v>
      </c>
      <c r="J161" s="40">
        <v>530.39999999999975</v>
      </c>
      <c r="K161" s="31">
        <v>514.29999999999995</v>
      </c>
      <c r="L161" s="31">
        <v>492.85</v>
      </c>
      <c r="M161" s="31">
        <v>2.12317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170.65</v>
      </c>
      <c r="D162" s="40">
        <v>171.85</v>
      </c>
      <c r="E162" s="40">
        <v>168.79999999999998</v>
      </c>
      <c r="F162" s="40">
        <v>166.95</v>
      </c>
      <c r="G162" s="40">
        <v>163.89999999999998</v>
      </c>
      <c r="H162" s="40">
        <v>173.7</v>
      </c>
      <c r="I162" s="40">
        <v>176.75</v>
      </c>
      <c r="J162" s="40">
        <v>178.6</v>
      </c>
      <c r="K162" s="31">
        <v>174.9</v>
      </c>
      <c r="L162" s="31">
        <v>170</v>
      </c>
      <c r="M162" s="31">
        <v>3.2776299999999998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195.65</v>
      </c>
      <c r="D163" s="40">
        <v>196.11666666666667</v>
      </c>
      <c r="E163" s="40">
        <v>192.58333333333334</v>
      </c>
      <c r="F163" s="40">
        <v>189.51666666666668</v>
      </c>
      <c r="G163" s="40">
        <v>185.98333333333335</v>
      </c>
      <c r="H163" s="40">
        <v>199.18333333333334</v>
      </c>
      <c r="I163" s="40">
        <v>202.71666666666664</v>
      </c>
      <c r="J163" s="40">
        <v>205.78333333333333</v>
      </c>
      <c r="K163" s="31">
        <v>199.65</v>
      </c>
      <c r="L163" s="31">
        <v>193.05</v>
      </c>
      <c r="M163" s="31">
        <v>27.511579999999999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238.55</v>
      </c>
      <c r="D164" s="40">
        <v>241.68333333333337</v>
      </c>
      <c r="E164" s="40">
        <v>234.71666666666673</v>
      </c>
      <c r="F164" s="40">
        <v>230.88333333333335</v>
      </c>
      <c r="G164" s="40">
        <v>223.91666666666671</v>
      </c>
      <c r="H164" s="40">
        <v>245.51666666666674</v>
      </c>
      <c r="I164" s="40">
        <v>252.48333333333338</v>
      </c>
      <c r="J164" s="40">
        <v>256.31666666666672</v>
      </c>
      <c r="K164" s="31">
        <v>248.65</v>
      </c>
      <c r="L164" s="31">
        <v>237.85</v>
      </c>
      <c r="M164" s="31">
        <v>16.716850000000001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6.65</v>
      </c>
      <c r="D165" s="40">
        <v>6.583333333333333</v>
      </c>
      <c r="E165" s="40">
        <v>6.3166666666666664</v>
      </c>
      <c r="F165" s="40">
        <v>5.9833333333333334</v>
      </c>
      <c r="G165" s="40">
        <v>5.7166666666666668</v>
      </c>
      <c r="H165" s="40">
        <v>6.9166666666666661</v>
      </c>
      <c r="I165" s="40">
        <v>7.1833333333333336</v>
      </c>
      <c r="J165" s="40">
        <v>7.5166666666666657</v>
      </c>
      <c r="K165" s="31">
        <v>6.85</v>
      </c>
      <c r="L165" s="31">
        <v>6.25</v>
      </c>
      <c r="M165" s="31">
        <v>238.72081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47.3</v>
      </c>
      <c r="D166" s="40">
        <v>47.666666666666664</v>
      </c>
      <c r="E166" s="40">
        <v>46.93333333333333</v>
      </c>
      <c r="F166" s="40">
        <v>46.566666666666663</v>
      </c>
      <c r="G166" s="40">
        <v>45.833333333333329</v>
      </c>
      <c r="H166" s="40">
        <v>48.033333333333331</v>
      </c>
      <c r="I166" s="40">
        <v>48.766666666666666</v>
      </c>
      <c r="J166" s="40">
        <v>49.133333333333333</v>
      </c>
      <c r="K166" s="31">
        <v>48.4</v>
      </c>
      <c r="L166" s="31">
        <v>47.3</v>
      </c>
      <c r="M166" s="31">
        <v>31.179449999999999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145.80000000000001</v>
      </c>
      <c r="D167" s="40">
        <v>147.16666666666666</v>
      </c>
      <c r="E167" s="40">
        <v>143.83333333333331</v>
      </c>
      <c r="F167" s="40">
        <v>141.86666666666665</v>
      </c>
      <c r="G167" s="40">
        <v>138.5333333333333</v>
      </c>
      <c r="H167" s="40">
        <v>149.13333333333333</v>
      </c>
      <c r="I167" s="40">
        <v>152.46666666666664</v>
      </c>
      <c r="J167" s="40">
        <v>154.43333333333334</v>
      </c>
      <c r="K167" s="31">
        <v>150.5</v>
      </c>
      <c r="L167" s="31">
        <v>145.19999999999999</v>
      </c>
      <c r="M167" s="31">
        <v>112.65653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324.3</v>
      </c>
      <c r="D168" s="40">
        <v>326.31666666666666</v>
      </c>
      <c r="E168" s="40">
        <v>320.88333333333333</v>
      </c>
      <c r="F168" s="40">
        <v>317.46666666666664</v>
      </c>
      <c r="G168" s="40">
        <v>312.0333333333333</v>
      </c>
      <c r="H168" s="40">
        <v>329.73333333333335</v>
      </c>
      <c r="I168" s="40">
        <v>335.16666666666663</v>
      </c>
      <c r="J168" s="40">
        <v>338.58333333333337</v>
      </c>
      <c r="K168" s="31">
        <v>331.75</v>
      </c>
      <c r="L168" s="31">
        <v>322.89999999999998</v>
      </c>
      <c r="M168" s="31">
        <v>3.0544600000000002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4696.1000000000004</v>
      </c>
      <c r="D169" s="40">
        <v>4716.2833333333338</v>
      </c>
      <c r="E169" s="40">
        <v>4633.5666666666675</v>
      </c>
      <c r="F169" s="40">
        <v>4571.0333333333338</v>
      </c>
      <c r="G169" s="40">
        <v>4488.3166666666675</v>
      </c>
      <c r="H169" s="40">
        <v>4778.8166666666675</v>
      </c>
      <c r="I169" s="40">
        <v>4861.5333333333328</v>
      </c>
      <c r="J169" s="40">
        <v>4924.0666666666675</v>
      </c>
      <c r="K169" s="31">
        <v>4799</v>
      </c>
      <c r="L169" s="31">
        <v>4653.75</v>
      </c>
      <c r="M169" s="31">
        <v>0.34399000000000002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28.25</v>
      </c>
      <c r="D170" s="40">
        <v>28.466666666666669</v>
      </c>
      <c r="E170" s="40">
        <v>27.933333333333337</v>
      </c>
      <c r="F170" s="40">
        <v>27.616666666666667</v>
      </c>
      <c r="G170" s="40">
        <v>27.083333333333336</v>
      </c>
      <c r="H170" s="40">
        <v>28.783333333333339</v>
      </c>
      <c r="I170" s="40">
        <v>29.31666666666667</v>
      </c>
      <c r="J170" s="40">
        <v>29.63333333333334</v>
      </c>
      <c r="K170" s="31">
        <v>29</v>
      </c>
      <c r="L170" s="31">
        <v>28.15</v>
      </c>
      <c r="M170" s="31">
        <v>89.724680000000006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3218.75</v>
      </c>
      <c r="D171" s="40">
        <v>3236.9166666666665</v>
      </c>
      <c r="E171" s="40">
        <v>3163.833333333333</v>
      </c>
      <c r="F171" s="40">
        <v>3108.9166666666665</v>
      </c>
      <c r="G171" s="40">
        <v>3035.833333333333</v>
      </c>
      <c r="H171" s="40">
        <v>3291.833333333333</v>
      </c>
      <c r="I171" s="40">
        <v>3364.9166666666661</v>
      </c>
      <c r="J171" s="40">
        <v>3419.833333333333</v>
      </c>
      <c r="K171" s="31">
        <v>3310</v>
      </c>
      <c r="L171" s="31">
        <v>3182</v>
      </c>
      <c r="M171" s="31">
        <v>1.26505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198.45</v>
      </c>
      <c r="D172" s="40">
        <v>199.28333333333333</v>
      </c>
      <c r="E172" s="40">
        <v>197.16666666666666</v>
      </c>
      <c r="F172" s="40">
        <v>195.88333333333333</v>
      </c>
      <c r="G172" s="40">
        <v>193.76666666666665</v>
      </c>
      <c r="H172" s="40">
        <v>200.56666666666666</v>
      </c>
      <c r="I172" s="40">
        <v>202.68333333333334</v>
      </c>
      <c r="J172" s="40">
        <v>203.96666666666667</v>
      </c>
      <c r="K172" s="31">
        <v>201.4</v>
      </c>
      <c r="L172" s="31">
        <v>198</v>
      </c>
      <c r="M172" s="31">
        <v>0.86882999999999999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3524.8</v>
      </c>
      <c r="D173" s="40">
        <v>3522.2666666666664</v>
      </c>
      <c r="E173" s="40">
        <v>3452.5333333333328</v>
      </c>
      <c r="F173" s="40">
        <v>3380.2666666666664</v>
      </c>
      <c r="G173" s="40">
        <v>3310.5333333333328</v>
      </c>
      <c r="H173" s="40">
        <v>3594.5333333333328</v>
      </c>
      <c r="I173" s="40">
        <v>3664.2666666666664</v>
      </c>
      <c r="J173" s="40">
        <v>3736.5333333333328</v>
      </c>
      <c r="K173" s="31">
        <v>3592</v>
      </c>
      <c r="L173" s="31">
        <v>3450</v>
      </c>
      <c r="M173" s="31">
        <v>0.69140999999999997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169.85</v>
      </c>
      <c r="D174" s="40">
        <v>170.54999999999998</v>
      </c>
      <c r="E174" s="40">
        <v>168.29999999999995</v>
      </c>
      <c r="F174" s="40">
        <v>166.74999999999997</v>
      </c>
      <c r="G174" s="40">
        <v>164.49999999999994</v>
      </c>
      <c r="H174" s="40">
        <v>172.09999999999997</v>
      </c>
      <c r="I174" s="40">
        <v>174.35000000000002</v>
      </c>
      <c r="J174" s="40">
        <v>175.89999999999998</v>
      </c>
      <c r="K174" s="31">
        <v>172.8</v>
      </c>
      <c r="L174" s="31">
        <v>169</v>
      </c>
      <c r="M174" s="31">
        <v>2.3919999999999999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5919.5</v>
      </c>
      <c r="D175" s="40">
        <v>5907.7</v>
      </c>
      <c r="E175" s="40">
        <v>5843.4</v>
      </c>
      <c r="F175" s="40">
        <v>5767.3</v>
      </c>
      <c r="G175" s="40">
        <v>5703</v>
      </c>
      <c r="H175" s="40">
        <v>5983.7999999999993</v>
      </c>
      <c r="I175" s="40">
        <v>6048.1</v>
      </c>
      <c r="J175" s="40">
        <v>6124.1999999999989</v>
      </c>
      <c r="K175" s="31">
        <v>5972</v>
      </c>
      <c r="L175" s="31">
        <v>5831.6</v>
      </c>
      <c r="M175" s="31">
        <v>4.6010000000000002E-2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4047.55</v>
      </c>
      <c r="D176" s="40">
        <v>4035.9500000000003</v>
      </c>
      <c r="E176" s="40">
        <v>4008.9000000000005</v>
      </c>
      <c r="F176" s="40">
        <v>3970.2500000000005</v>
      </c>
      <c r="G176" s="40">
        <v>3943.2000000000007</v>
      </c>
      <c r="H176" s="40">
        <v>4074.6000000000004</v>
      </c>
      <c r="I176" s="40">
        <v>4101.6500000000005</v>
      </c>
      <c r="J176" s="40">
        <v>4140.3</v>
      </c>
      <c r="K176" s="31">
        <v>4063</v>
      </c>
      <c r="L176" s="31">
        <v>3997.3</v>
      </c>
      <c r="M176" s="31">
        <v>1.32206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1630.1</v>
      </c>
      <c r="D177" s="40">
        <v>1639.7166666666665</v>
      </c>
      <c r="E177" s="40">
        <v>1615.383333333333</v>
      </c>
      <c r="F177" s="40">
        <v>1600.6666666666665</v>
      </c>
      <c r="G177" s="40">
        <v>1576.333333333333</v>
      </c>
      <c r="H177" s="40">
        <v>1654.4333333333329</v>
      </c>
      <c r="I177" s="40">
        <v>1678.7666666666664</v>
      </c>
      <c r="J177" s="40">
        <v>1693.4833333333329</v>
      </c>
      <c r="K177" s="31">
        <v>1664.05</v>
      </c>
      <c r="L177" s="31">
        <v>1625</v>
      </c>
      <c r="M177" s="31">
        <v>0.20433000000000001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590.79999999999995</v>
      </c>
      <c r="D178" s="40">
        <v>591.9</v>
      </c>
      <c r="E178" s="40">
        <v>585.9</v>
      </c>
      <c r="F178" s="40">
        <v>581</v>
      </c>
      <c r="G178" s="40">
        <v>575</v>
      </c>
      <c r="H178" s="40">
        <v>596.79999999999995</v>
      </c>
      <c r="I178" s="40">
        <v>602.79999999999995</v>
      </c>
      <c r="J178" s="40">
        <v>607.69999999999993</v>
      </c>
      <c r="K178" s="31">
        <v>597.9</v>
      </c>
      <c r="L178" s="31">
        <v>587</v>
      </c>
      <c r="M178" s="31">
        <v>10.99044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1039.3499999999999</v>
      </c>
      <c r="D179" s="40">
        <v>1041.1499999999999</v>
      </c>
      <c r="E179" s="40">
        <v>1030.2499999999998</v>
      </c>
      <c r="F179" s="40">
        <v>1021.1499999999999</v>
      </c>
      <c r="G179" s="40">
        <v>1010.2499999999998</v>
      </c>
      <c r="H179" s="40">
        <v>1050.2499999999998</v>
      </c>
      <c r="I179" s="40">
        <v>1061.1499999999999</v>
      </c>
      <c r="J179" s="40">
        <v>1070.2499999999998</v>
      </c>
      <c r="K179" s="31">
        <v>1052.05</v>
      </c>
      <c r="L179" s="31">
        <v>1032.05</v>
      </c>
      <c r="M179" s="31">
        <v>0.35975000000000001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692</v>
      </c>
      <c r="D180" s="40">
        <v>690.7833333333333</v>
      </c>
      <c r="E180" s="40">
        <v>683.86666666666656</v>
      </c>
      <c r="F180" s="40">
        <v>675.73333333333323</v>
      </c>
      <c r="G180" s="40">
        <v>668.81666666666649</v>
      </c>
      <c r="H180" s="40">
        <v>698.91666666666663</v>
      </c>
      <c r="I180" s="40">
        <v>705.83333333333337</v>
      </c>
      <c r="J180" s="40">
        <v>713.9666666666667</v>
      </c>
      <c r="K180" s="31">
        <v>697.7</v>
      </c>
      <c r="L180" s="31">
        <v>682.65</v>
      </c>
      <c r="M180" s="31">
        <v>1.1837299999999999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975.25</v>
      </c>
      <c r="D181" s="40">
        <v>973.9666666666667</v>
      </c>
      <c r="E181" s="40">
        <v>964.68333333333339</v>
      </c>
      <c r="F181" s="40">
        <v>954.11666666666667</v>
      </c>
      <c r="G181" s="40">
        <v>944.83333333333337</v>
      </c>
      <c r="H181" s="40">
        <v>984.53333333333342</v>
      </c>
      <c r="I181" s="40">
        <v>993.81666666666672</v>
      </c>
      <c r="J181" s="40">
        <v>1004.3833333333334</v>
      </c>
      <c r="K181" s="31">
        <v>983.25</v>
      </c>
      <c r="L181" s="31">
        <v>963.4</v>
      </c>
      <c r="M181" s="31">
        <v>4.4823700000000004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584.29999999999995</v>
      </c>
      <c r="D182" s="40">
        <v>591.18333333333328</v>
      </c>
      <c r="E182" s="40">
        <v>573.21666666666658</v>
      </c>
      <c r="F182" s="40">
        <v>562.13333333333333</v>
      </c>
      <c r="G182" s="40">
        <v>544.16666666666663</v>
      </c>
      <c r="H182" s="40">
        <v>602.26666666666654</v>
      </c>
      <c r="I182" s="40">
        <v>620.23333333333323</v>
      </c>
      <c r="J182" s="40">
        <v>631.31666666666649</v>
      </c>
      <c r="K182" s="31">
        <v>609.15</v>
      </c>
      <c r="L182" s="31">
        <v>580.1</v>
      </c>
      <c r="M182" s="31">
        <v>4.7284899999999999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1562.95</v>
      </c>
      <c r="D183" s="40">
        <v>1577.1166666666668</v>
      </c>
      <c r="E183" s="40">
        <v>1545.8333333333335</v>
      </c>
      <c r="F183" s="40">
        <v>1528.7166666666667</v>
      </c>
      <c r="G183" s="40">
        <v>1497.4333333333334</v>
      </c>
      <c r="H183" s="40">
        <v>1594.2333333333336</v>
      </c>
      <c r="I183" s="40">
        <v>1625.5166666666669</v>
      </c>
      <c r="J183" s="40">
        <v>1642.6333333333337</v>
      </c>
      <c r="K183" s="31">
        <v>1608.4</v>
      </c>
      <c r="L183" s="31">
        <v>1560</v>
      </c>
      <c r="M183" s="31">
        <v>3.9007700000000001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380.9</v>
      </c>
      <c r="D184" s="40">
        <v>378.59999999999997</v>
      </c>
      <c r="E184" s="40">
        <v>371.69999999999993</v>
      </c>
      <c r="F184" s="40">
        <v>362.49999999999994</v>
      </c>
      <c r="G184" s="40">
        <v>355.59999999999991</v>
      </c>
      <c r="H184" s="40">
        <v>387.79999999999995</v>
      </c>
      <c r="I184" s="40">
        <v>394.69999999999993</v>
      </c>
      <c r="J184" s="40">
        <v>403.9</v>
      </c>
      <c r="K184" s="31">
        <v>385.5</v>
      </c>
      <c r="L184" s="31">
        <v>369.4</v>
      </c>
      <c r="M184" s="31">
        <v>29.418890000000001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705</v>
      </c>
      <c r="D185" s="40">
        <v>712.83333333333337</v>
      </c>
      <c r="E185" s="40">
        <v>693.16666666666674</v>
      </c>
      <c r="F185" s="40">
        <v>681.33333333333337</v>
      </c>
      <c r="G185" s="40">
        <v>661.66666666666674</v>
      </c>
      <c r="H185" s="40">
        <v>724.66666666666674</v>
      </c>
      <c r="I185" s="40">
        <v>744.33333333333348</v>
      </c>
      <c r="J185" s="40">
        <v>756.16666666666674</v>
      </c>
      <c r="K185" s="31">
        <v>732.5</v>
      </c>
      <c r="L185" s="31">
        <v>701</v>
      </c>
      <c r="M185" s="31">
        <v>5.6955400000000003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1512.15</v>
      </c>
      <c r="D186" s="40">
        <v>1521.8999999999999</v>
      </c>
      <c r="E186" s="40">
        <v>1496.7999999999997</v>
      </c>
      <c r="F186" s="40">
        <v>1481.4499999999998</v>
      </c>
      <c r="G186" s="40">
        <v>1456.3499999999997</v>
      </c>
      <c r="H186" s="40">
        <v>1537.2499999999998</v>
      </c>
      <c r="I186" s="40">
        <v>1562.3499999999997</v>
      </c>
      <c r="J186" s="40">
        <v>1577.6999999999998</v>
      </c>
      <c r="K186" s="31">
        <v>1547</v>
      </c>
      <c r="L186" s="31">
        <v>1506.55</v>
      </c>
      <c r="M186" s="31">
        <v>6.0916699999999997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318.75</v>
      </c>
      <c r="D187" s="40">
        <v>317.98333333333335</v>
      </c>
      <c r="E187" s="40">
        <v>315.01666666666671</v>
      </c>
      <c r="F187" s="40">
        <v>311.28333333333336</v>
      </c>
      <c r="G187" s="40">
        <v>308.31666666666672</v>
      </c>
      <c r="H187" s="40">
        <v>321.7166666666667</v>
      </c>
      <c r="I187" s="40">
        <v>324.68333333333339</v>
      </c>
      <c r="J187" s="40">
        <v>328.41666666666669</v>
      </c>
      <c r="K187" s="31">
        <v>320.95</v>
      </c>
      <c r="L187" s="31">
        <v>314.25</v>
      </c>
      <c r="M187" s="31">
        <v>2.3359100000000002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160.1</v>
      </c>
      <c r="D188" s="40">
        <v>161.35</v>
      </c>
      <c r="E188" s="40">
        <v>157.19999999999999</v>
      </c>
      <c r="F188" s="40">
        <v>154.29999999999998</v>
      </c>
      <c r="G188" s="40">
        <v>150.14999999999998</v>
      </c>
      <c r="H188" s="40">
        <v>164.25</v>
      </c>
      <c r="I188" s="40">
        <v>168.40000000000003</v>
      </c>
      <c r="J188" s="40">
        <v>171.3</v>
      </c>
      <c r="K188" s="31">
        <v>165.5</v>
      </c>
      <c r="L188" s="31">
        <v>158.44999999999999</v>
      </c>
      <c r="M188" s="31">
        <v>39.234409999999997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1213.25</v>
      </c>
      <c r="D189" s="40">
        <v>1202.0833333333333</v>
      </c>
      <c r="E189" s="40">
        <v>1174.1666666666665</v>
      </c>
      <c r="F189" s="40">
        <v>1135.0833333333333</v>
      </c>
      <c r="G189" s="40">
        <v>1107.1666666666665</v>
      </c>
      <c r="H189" s="40">
        <v>1241.1666666666665</v>
      </c>
      <c r="I189" s="40">
        <v>1269.083333333333</v>
      </c>
      <c r="J189" s="40">
        <v>1308.1666666666665</v>
      </c>
      <c r="K189" s="31">
        <v>1230</v>
      </c>
      <c r="L189" s="31">
        <v>1163</v>
      </c>
      <c r="M189" s="31">
        <v>2.2076099999999999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509.1</v>
      </c>
      <c r="D190" s="40">
        <v>509.26666666666671</v>
      </c>
      <c r="E190" s="40">
        <v>499.83333333333337</v>
      </c>
      <c r="F190" s="40">
        <v>490.56666666666666</v>
      </c>
      <c r="G190" s="40">
        <v>481.13333333333333</v>
      </c>
      <c r="H190" s="40">
        <v>518.53333333333342</v>
      </c>
      <c r="I190" s="40">
        <v>527.9666666666667</v>
      </c>
      <c r="J190" s="40">
        <v>537.23333333333346</v>
      </c>
      <c r="K190" s="31">
        <v>518.70000000000005</v>
      </c>
      <c r="L190" s="31">
        <v>500</v>
      </c>
      <c r="M190" s="31">
        <v>4.4283700000000001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190.25</v>
      </c>
      <c r="D191" s="40">
        <v>191.68333333333331</v>
      </c>
      <c r="E191" s="40">
        <v>187.86666666666662</v>
      </c>
      <c r="F191" s="40">
        <v>185.48333333333332</v>
      </c>
      <c r="G191" s="40">
        <v>181.66666666666663</v>
      </c>
      <c r="H191" s="40">
        <v>194.06666666666661</v>
      </c>
      <c r="I191" s="40">
        <v>197.88333333333327</v>
      </c>
      <c r="J191" s="40">
        <v>200.26666666666659</v>
      </c>
      <c r="K191" s="31">
        <v>195.5</v>
      </c>
      <c r="L191" s="31">
        <v>189.3</v>
      </c>
      <c r="M191" s="31">
        <v>3.9950100000000002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1719.85</v>
      </c>
      <c r="D192" s="40">
        <v>1733.9333333333334</v>
      </c>
      <c r="E192" s="40">
        <v>1692.9666666666667</v>
      </c>
      <c r="F192" s="40">
        <v>1666.0833333333333</v>
      </c>
      <c r="G192" s="40">
        <v>1625.1166666666666</v>
      </c>
      <c r="H192" s="40">
        <v>1760.8166666666668</v>
      </c>
      <c r="I192" s="40">
        <v>1801.7833333333335</v>
      </c>
      <c r="J192" s="40">
        <v>1828.666666666667</v>
      </c>
      <c r="K192" s="31">
        <v>1774.9</v>
      </c>
      <c r="L192" s="31">
        <v>1707.05</v>
      </c>
      <c r="M192" s="31">
        <v>0.46517999999999998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723</v>
      </c>
      <c r="D193" s="40">
        <v>728.51666666666677</v>
      </c>
      <c r="E193" s="40">
        <v>700.03333333333353</v>
      </c>
      <c r="F193" s="40">
        <v>677.06666666666672</v>
      </c>
      <c r="G193" s="40">
        <v>648.58333333333348</v>
      </c>
      <c r="H193" s="40">
        <v>751.48333333333358</v>
      </c>
      <c r="I193" s="40">
        <v>779.96666666666692</v>
      </c>
      <c r="J193" s="40">
        <v>802.93333333333362</v>
      </c>
      <c r="K193" s="31">
        <v>757</v>
      </c>
      <c r="L193" s="31">
        <v>705.55</v>
      </c>
      <c r="M193" s="31">
        <v>33.65343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365.55</v>
      </c>
      <c r="D194" s="40">
        <v>366</v>
      </c>
      <c r="E194" s="40">
        <v>358.4</v>
      </c>
      <c r="F194" s="40">
        <v>351.25</v>
      </c>
      <c r="G194" s="40">
        <v>343.65</v>
      </c>
      <c r="H194" s="40">
        <v>373.15</v>
      </c>
      <c r="I194" s="40">
        <v>380.75</v>
      </c>
      <c r="J194" s="40">
        <v>387.9</v>
      </c>
      <c r="K194" s="31">
        <v>373.6</v>
      </c>
      <c r="L194" s="31">
        <v>358.85</v>
      </c>
      <c r="M194" s="31">
        <v>4.5636299999999999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103.4</v>
      </c>
      <c r="D195" s="40">
        <v>104.26666666666667</v>
      </c>
      <c r="E195" s="40">
        <v>101.63333333333333</v>
      </c>
      <c r="F195" s="40">
        <v>99.86666666666666</v>
      </c>
      <c r="G195" s="40">
        <v>97.23333333333332</v>
      </c>
      <c r="H195" s="40">
        <v>106.03333333333333</v>
      </c>
      <c r="I195" s="40">
        <v>108.66666666666669</v>
      </c>
      <c r="J195" s="40">
        <v>110.43333333333334</v>
      </c>
      <c r="K195" s="31">
        <v>106.9</v>
      </c>
      <c r="L195" s="31">
        <v>102.5</v>
      </c>
      <c r="M195" s="31">
        <v>5.53606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118.85</v>
      </c>
      <c r="D196" s="40">
        <v>119.41666666666667</v>
      </c>
      <c r="E196" s="40">
        <v>116.53333333333335</v>
      </c>
      <c r="F196" s="40">
        <v>114.21666666666667</v>
      </c>
      <c r="G196" s="40">
        <v>111.33333333333334</v>
      </c>
      <c r="H196" s="40">
        <v>121.73333333333335</v>
      </c>
      <c r="I196" s="40">
        <v>124.61666666666667</v>
      </c>
      <c r="J196" s="40">
        <v>126.93333333333335</v>
      </c>
      <c r="K196" s="31">
        <v>122.3</v>
      </c>
      <c r="L196" s="31">
        <v>117.1</v>
      </c>
      <c r="M196" s="31">
        <v>12.150270000000001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324.5</v>
      </c>
      <c r="D197" s="40">
        <v>327.59999999999997</v>
      </c>
      <c r="E197" s="40">
        <v>317.89999999999992</v>
      </c>
      <c r="F197" s="40">
        <v>311.29999999999995</v>
      </c>
      <c r="G197" s="40">
        <v>301.59999999999991</v>
      </c>
      <c r="H197" s="40">
        <v>334.19999999999993</v>
      </c>
      <c r="I197" s="40">
        <v>343.9</v>
      </c>
      <c r="J197" s="40">
        <v>350.49999999999994</v>
      </c>
      <c r="K197" s="31">
        <v>337.3</v>
      </c>
      <c r="L197" s="31">
        <v>321</v>
      </c>
      <c r="M197" s="31">
        <v>6.7043999999999997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635.65</v>
      </c>
      <c r="D198" s="40">
        <v>636.31666666666661</v>
      </c>
      <c r="E198" s="40">
        <v>630.33333333333326</v>
      </c>
      <c r="F198" s="40">
        <v>625.01666666666665</v>
      </c>
      <c r="G198" s="40">
        <v>619.0333333333333</v>
      </c>
      <c r="H198" s="40">
        <v>641.63333333333321</v>
      </c>
      <c r="I198" s="40">
        <v>647.61666666666656</v>
      </c>
      <c r="J198" s="40">
        <v>652.93333333333317</v>
      </c>
      <c r="K198" s="31">
        <v>642.29999999999995</v>
      </c>
      <c r="L198" s="31">
        <v>631</v>
      </c>
      <c r="M198" s="31">
        <v>0.43092000000000003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2330.5500000000002</v>
      </c>
      <c r="D199" s="40">
        <v>2343.25</v>
      </c>
      <c r="E199" s="40">
        <v>2302.5</v>
      </c>
      <c r="F199" s="40">
        <v>2274.4499999999998</v>
      </c>
      <c r="G199" s="40">
        <v>2233.6999999999998</v>
      </c>
      <c r="H199" s="40">
        <v>2371.3000000000002</v>
      </c>
      <c r="I199" s="40">
        <v>2412.0500000000002</v>
      </c>
      <c r="J199" s="40">
        <v>2440.1000000000004</v>
      </c>
      <c r="K199" s="31">
        <v>2384</v>
      </c>
      <c r="L199" s="31">
        <v>2315.1999999999998</v>
      </c>
      <c r="M199" s="31">
        <v>1.17293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1050.55</v>
      </c>
      <c r="D200" s="40">
        <v>1053.6000000000001</v>
      </c>
      <c r="E200" s="40">
        <v>1040.4500000000003</v>
      </c>
      <c r="F200" s="40">
        <v>1030.3500000000001</v>
      </c>
      <c r="G200" s="40">
        <v>1017.2000000000003</v>
      </c>
      <c r="H200" s="40">
        <v>1063.7000000000003</v>
      </c>
      <c r="I200" s="40">
        <v>1076.8500000000004</v>
      </c>
      <c r="J200" s="40">
        <v>1086.9500000000003</v>
      </c>
      <c r="K200" s="31">
        <v>1066.75</v>
      </c>
      <c r="L200" s="31">
        <v>1043.5</v>
      </c>
      <c r="M200" s="31">
        <v>63.215780000000002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2968.95</v>
      </c>
      <c r="D201" s="40">
        <v>2960.0333333333333</v>
      </c>
      <c r="E201" s="40">
        <v>2940.0666666666666</v>
      </c>
      <c r="F201" s="40">
        <v>2911.1833333333334</v>
      </c>
      <c r="G201" s="40">
        <v>2891.2166666666667</v>
      </c>
      <c r="H201" s="40">
        <v>2988.9166666666665</v>
      </c>
      <c r="I201" s="40">
        <v>3008.8833333333328</v>
      </c>
      <c r="J201" s="40">
        <v>3037.7666666666664</v>
      </c>
      <c r="K201" s="31">
        <v>2980</v>
      </c>
      <c r="L201" s="31">
        <v>2931.15</v>
      </c>
      <c r="M201" s="31">
        <v>4.5463899999999997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1503.9</v>
      </c>
      <c r="D202" s="40">
        <v>1495.75</v>
      </c>
      <c r="E202" s="40">
        <v>1484.15</v>
      </c>
      <c r="F202" s="40">
        <v>1464.4</v>
      </c>
      <c r="G202" s="40">
        <v>1452.8000000000002</v>
      </c>
      <c r="H202" s="40">
        <v>1515.5</v>
      </c>
      <c r="I202" s="40">
        <v>1527.1</v>
      </c>
      <c r="J202" s="40">
        <v>1546.85</v>
      </c>
      <c r="K202" s="31">
        <v>1507.35</v>
      </c>
      <c r="L202" s="31">
        <v>1476</v>
      </c>
      <c r="M202" s="31">
        <v>54.99024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667</v>
      </c>
      <c r="D203" s="40">
        <v>670.31666666666672</v>
      </c>
      <c r="E203" s="40">
        <v>662.68333333333339</v>
      </c>
      <c r="F203" s="40">
        <v>658.36666666666667</v>
      </c>
      <c r="G203" s="40">
        <v>650.73333333333335</v>
      </c>
      <c r="H203" s="40">
        <v>674.63333333333344</v>
      </c>
      <c r="I203" s="40">
        <v>682.26666666666688</v>
      </c>
      <c r="J203" s="40">
        <v>686.58333333333348</v>
      </c>
      <c r="K203" s="31">
        <v>677.95</v>
      </c>
      <c r="L203" s="31">
        <v>666</v>
      </c>
      <c r="M203" s="31">
        <v>14.68932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68.900000000000006</v>
      </c>
      <c r="D204" s="40">
        <v>70.016666666666666</v>
      </c>
      <c r="E204" s="40">
        <v>67.533333333333331</v>
      </c>
      <c r="F204" s="40">
        <v>66.166666666666671</v>
      </c>
      <c r="G204" s="40">
        <v>63.683333333333337</v>
      </c>
      <c r="H204" s="40">
        <v>71.383333333333326</v>
      </c>
      <c r="I204" s="40">
        <v>73.866666666666646</v>
      </c>
      <c r="J204" s="40">
        <v>75.23333333333332</v>
      </c>
      <c r="K204" s="31">
        <v>72.5</v>
      </c>
      <c r="L204" s="31">
        <v>68.650000000000006</v>
      </c>
      <c r="M204" s="31">
        <v>23.06241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1439.8</v>
      </c>
      <c r="D205" s="40">
        <v>1442.0666666666666</v>
      </c>
      <c r="E205" s="40">
        <v>1423.7333333333331</v>
      </c>
      <c r="F205" s="40">
        <v>1407.6666666666665</v>
      </c>
      <c r="G205" s="40">
        <v>1389.333333333333</v>
      </c>
      <c r="H205" s="40">
        <v>1458.1333333333332</v>
      </c>
      <c r="I205" s="40">
        <v>1476.4666666666667</v>
      </c>
      <c r="J205" s="40">
        <v>1492.5333333333333</v>
      </c>
      <c r="K205" s="31">
        <v>1460.4</v>
      </c>
      <c r="L205" s="31">
        <v>1426</v>
      </c>
      <c r="M205" s="31">
        <v>9.6489200000000004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942.8</v>
      </c>
      <c r="D206" s="40">
        <v>948.30000000000007</v>
      </c>
      <c r="E206" s="40">
        <v>929.60000000000014</v>
      </c>
      <c r="F206" s="40">
        <v>916.40000000000009</v>
      </c>
      <c r="G206" s="40">
        <v>897.70000000000016</v>
      </c>
      <c r="H206" s="40">
        <v>961.50000000000011</v>
      </c>
      <c r="I206" s="40">
        <v>980.20000000000016</v>
      </c>
      <c r="J206" s="40">
        <v>993.40000000000009</v>
      </c>
      <c r="K206" s="31">
        <v>967</v>
      </c>
      <c r="L206" s="31">
        <v>935.1</v>
      </c>
      <c r="M206" s="31">
        <v>0.25878000000000001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1235.5</v>
      </c>
      <c r="D207" s="40">
        <v>1240.1333333333332</v>
      </c>
      <c r="E207" s="40">
        <v>1225.9166666666665</v>
      </c>
      <c r="F207" s="40">
        <v>1216.3333333333333</v>
      </c>
      <c r="G207" s="40">
        <v>1202.1166666666666</v>
      </c>
      <c r="H207" s="40">
        <v>1249.7166666666665</v>
      </c>
      <c r="I207" s="40">
        <v>1263.9333333333332</v>
      </c>
      <c r="J207" s="40">
        <v>1273.5166666666664</v>
      </c>
      <c r="K207" s="31">
        <v>1254.3499999999999</v>
      </c>
      <c r="L207" s="31">
        <v>1230.55</v>
      </c>
      <c r="M207" s="31">
        <v>14.388019999999999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265.95</v>
      </c>
      <c r="D208" s="40">
        <v>264.54999999999995</v>
      </c>
      <c r="E208" s="40">
        <v>262.19999999999993</v>
      </c>
      <c r="F208" s="40">
        <v>258.45</v>
      </c>
      <c r="G208" s="40">
        <v>256.09999999999997</v>
      </c>
      <c r="H208" s="40">
        <v>268.2999999999999</v>
      </c>
      <c r="I208" s="40">
        <v>270.64999999999992</v>
      </c>
      <c r="J208" s="40">
        <v>274.39999999999986</v>
      </c>
      <c r="K208" s="31">
        <v>266.89999999999998</v>
      </c>
      <c r="L208" s="31">
        <v>260.8</v>
      </c>
      <c r="M208" s="31">
        <v>3.04826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140.25</v>
      </c>
      <c r="D209" s="40">
        <v>141.6</v>
      </c>
      <c r="E209" s="40">
        <v>138.14999999999998</v>
      </c>
      <c r="F209" s="40">
        <v>136.04999999999998</v>
      </c>
      <c r="G209" s="40">
        <v>132.59999999999997</v>
      </c>
      <c r="H209" s="40">
        <v>143.69999999999999</v>
      </c>
      <c r="I209" s="40">
        <v>147.14999999999998</v>
      </c>
      <c r="J209" s="40">
        <v>149.25</v>
      </c>
      <c r="K209" s="31">
        <v>145.05000000000001</v>
      </c>
      <c r="L209" s="31">
        <v>139.5</v>
      </c>
      <c r="M209" s="31">
        <v>4.1222399999999997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2836.3</v>
      </c>
      <c r="D210" s="40">
        <v>2842.4</v>
      </c>
      <c r="E210" s="40">
        <v>2818.9</v>
      </c>
      <c r="F210" s="40">
        <v>2801.5</v>
      </c>
      <c r="G210" s="40">
        <v>2778</v>
      </c>
      <c r="H210" s="40">
        <v>2859.8</v>
      </c>
      <c r="I210" s="40">
        <v>2883.3</v>
      </c>
      <c r="J210" s="40">
        <v>2900.7000000000003</v>
      </c>
      <c r="K210" s="31">
        <v>2865.9</v>
      </c>
      <c r="L210" s="31">
        <v>2825</v>
      </c>
      <c r="M210" s="31">
        <v>4.2220399999999998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51.4</v>
      </c>
      <c r="D211" s="40">
        <v>51.5</v>
      </c>
      <c r="E211" s="40">
        <v>50.4</v>
      </c>
      <c r="F211" s="40">
        <v>49.4</v>
      </c>
      <c r="G211" s="40">
        <v>48.3</v>
      </c>
      <c r="H211" s="40">
        <v>52.5</v>
      </c>
      <c r="I211" s="40">
        <v>53.599999999999994</v>
      </c>
      <c r="J211" s="40">
        <v>54.6</v>
      </c>
      <c r="K211" s="31">
        <v>52.6</v>
      </c>
      <c r="L211" s="31">
        <v>50.5</v>
      </c>
      <c r="M211" s="31">
        <v>73.204909999999998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434.7</v>
      </c>
      <c r="D212" s="40">
        <v>436.16666666666669</v>
      </c>
      <c r="E212" s="40">
        <v>427.33333333333337</v>
      </c>
      <c r="F212" s="40">
        <v>419.9666666666667</v>
      </c>
      <c r="G212" s="40">
        <v>411.13333333333338</v>
      </c>
      <c r="H212" s="40">
        <v>443.53333333333336</v>
      </c>
      <c r="I212" s="40">
        <v>452.36666666666673</v>
      </c>
      <c r="J212" s="40">
        <v>459.73333333333335</v>
      </c>
      <c r="K212" s="31">
        <v>445</v>
      </c>
      <c r="L212" s="31">
        <v>428.8</v>
      </c>
      <c r="M212" s="31">
        <v>137.78833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1085.9000000000001</v>
      </c>
      <c r="D213" s="40">
        <v>1091.9666666666667</v>
      </c>
      <c r="E213" s="40">
        <v>1074.9333333333334</v>
      </c>
      <c r="F213" s="40">
        <v>1063.9666666666667</v>
      </c>
      <c r="G213" s="40">
        <v>1046.9333333333334</v>
      </c>
      <c r="H213" s="40">
        <v>1102.9333333333334</v>
      </c>
      <c r="I213" s="40">
        <v>1119.9666666666667</v>
      </c>
      <c r="J213" s="40">
        <v>1130.9333333333334</v>
      </c>
      <c r="K213" s="31">
        <v>1109</v>
      </c>
      <c r="L213" s="31">
        <v>1081</v>
      </c>
      <c r="M213" s="31">
        <v>3.1523099999999999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137.69999999999999</v>
      </c>
      <c r="D214" s="40">
        <v>138.9</v>
      </c>
      <c r="E214" s="40">
        <v>135.80000000000001</v>
      </c>
      <c r="F214" s="40">
        <v>133.9</v>
      </c>
      <c r="G214" s="40">
        <v>130.80000000000001</v>
      </c>
      <c r="H214" s="40">
        <v>140.80000000000001</v>
      </c>
      <c r="I214" s="40">
        <v>143.89999999999998</v>
      </c>
      <c r="J214" s="40">
        <v>145.80000000000001</v>
      </c>
      <c r="K214" s="31">
        <v>142</v>
      </c>
      <c r="L214" s="31">
        <v>137</v>
      </c>
      <c r="M214" s="31">
        <v>37.114930000000001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262</v>
      </c>
      <c r="D215" s="40">
        <v>263.08333333333331</v>
      </c>
      <c r="E215" s="40">
        <v>258.96666666666664</v>
      </c>
      <c r="F215" s="40">
        <v>255.93333333333334</v>
      </c>
      <c r="G215" s="40">
        <v>251.81666666666666</v>
      </c>
      <c r="H215" s="40">
        <v>266.11666666666662</v>
      </c>
      <c r="I215" s="40">
        <v>270.23333333333329</v>
      </c>
      <c r="J215" s="40">
        <v>273.26666666666659</v>
      </c>
      <c r="K215" s="31">
        <v>267.2</v>
      </c>
      <c r="L215" s="31">
        <v>260.05</v>
      </c>
      <c r="M215" s="31">
        <v>17.91534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2384.5</v>
      </c>
      <c r="D216" s="40">
        <v>2384.7833333333333</v>
      </c>
      <c r="E216" s="40">
        <v>2374.5666666666666</v>
      </c>
      <c r="F216" s="40">
        <v>2364.6333333333332</v>
      </c>
      <c r="G216" s="40">
        <v>2354.4166666666665</v>
      </c>
      <c r="H216" s="40">
        <v>2394.7166666666667</v>
      </c>
      <c r="I216" s="40">
        <v>2404.9333333333329</v>
      </c>
      <c r="J216" s="40">
        <v>2414.8666666666668</v>
      </c>
      <c r="K216" s="31">
        <v>2395</v>
      </c>
      <c r="L216" s="31">
        <v>2374.85</v>
      </c>
      <c r="M216" s="31">
        <v>9.2147600000000001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317.60000000000002</v>
      </c>
      <c r="D217" s="40">
        <v>317.86666666666667</v>
      </c>
      <c r="E217" s="40">
        <v>314.73333333333335</v>
      </c>
      <c r="F217" s="40">
        <v>311.86666666666667</v>
      </c>
      <c r="G217" s="40">
        <v>308.73333333333335</v>
      </c>
      <c r="H217" s="40">
        <v>320.73333333333335</v>
      </c>
      <c r="I217" s="40">
        <v>323.86666666666667</v>
      </c>
      <c r="J217" s="40">
        <v>326.73333333333335</v>
      </c>
      <c r="K217" s="31">
        <v>321</v>
      </c>
      <c r="L217" s="31">
        <v>315</v>
      </c>
      <c r="M217" s="31">
        <v>7.2783600000000002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40926.65</v>
      </c>
      <c r="D218" s="40">
        <v>40976.816666666673</v>
      </c>
      <c r="E218" s="40">
        <v>40631.683333333349</v>
      </c>
      <c r="F218" s="40">
        <v>40336.716666666674</v>
      </c>
      <c r="G218" s="40">
        <v>39991.58333333335</v>
      </c>
      <c r="H218" s="40">
        <v>41271.783333333347</v>
      </c>
      <c r="I218" s="40">
        <v>41616.916666666664</v>
      </c>
      <c r="J218" s="40">
        <v>41911.883333333346</v>
      </c>
      <c r="K218" s="31">
        <v>41321.949999999997</v>
      </c>
      <c r="L218" s="31">
        <v>40681.85</v>
      </c>
      <c r="M218" s="31">
        <v>5.8610000000000002E-2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44.8</v>
      </c>
      <c r="D219" s="40">
        <v>45.033333333333331</v>
      </c>
      <c r="E219" s="40">
        <v>44.266666666666666</v>
      </c>
      <c r="F219" s="40">
        <v>43.733333333333334</v>
      </c>
      <c r="G219" s="40">
        <v>42.966666666666669</v>
      </c>
      <c r="H219" s="40">
        <v>45.566666666666663</v>
      </c>
      <c r="I219" s="40">
        <v>46.333333333333329</v>
      </c>
      <c r="J219" s="40">
        <v>46.86666666666666</v>
      </c>
      <c r="K219" s="31">
        <v>45.8</v>
      </c>
      <c r="L219" s="31">
        <v>44.5</v>
      </c>
      <c r="M219" s="31">
        <v>67.41583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2623.9</v>
      </c>
      <c r="D220" s="40">
        <v>2623.35</v>
      </c>
      <c r="E220" s="40">
        <v>2600.4499999999998</v>
      </c>
      <c r="F220" s="40">
        <v>2577</v>
      </c>
      <c r="G220" s="40">
        <v>2554.1</v>
      </c>
      <c r="H220" s="40">
        <v>2646.7999999999997</v>
      </c>
      <c r="I220" s="40">
        <v>2669.7000000000003</v>
      </c>
      <c r="J220" s="40">
        <v>2693.1499999999996</v>
      </c>
      <c r="K220" s="31">
        <v>2646.25</v>
      </c>
      <c r="L220" s="31">
        <v>2599.9</v>
      </c>
      <c r="M220" s="31">
        <v>17.517669999999999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310.60000000000002</v>
      </c>
      <c r="D221" s="40">
        <v>313.2</v>
      </c>
      <c r="E221" s="40">
        <v>306.39999999999998</v>
      </c>
      <c r="F221" s="40">
        <v>302.2</v>
      </c>
      <c r="G221" s="40">
        <v>295.39999999999998</v>
      </c>
      <c r="H221" s="40">
        <v>317.39999999999998</v>
      </c>
      <c r="I221" s="40">
        <v>324.20000000000005</v>
      </c>
      <c r="J221" s="40">
        <v>328.4</v>
      </c>
      <c r="K221" s="31">
        <v>320</v>
      </c>
      <c r="L221" s="31">
        <v>309</v>
      </c>
      <c r="M221" s="31">
        <v>1.2047000000000001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702.85</v>
      </c>
      <c r="D222" s="40">
        <v>701.16666666666663</v>
      </c>
      <c r="E222" s="40">
        <v>696.0333333333333</v>
      </c>
      <c r="F222" s="40">
        <v>689.2166666666667</v>
      </c>
      <c r="G222" s="40">
        <v>684.08333333333337</v>
      </c>
      <c r="H222" s="40">
        <v>707.98333333333323</v>
      </c>
      <c r="I222" s="40">
        <v>713.11666666666667</v>
      </c>
      <c r="J222" s="40">
        <v>719.93333333333317</v>
      </c>
      <c r="K222" s="31">
        <v>706.3</v>
      </c>
      <c r="L222" s="31">
        <v>694.35</v>
      </c>
      <c r="M222" s="31">
        <v>86.029799999999994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1438.5</v>
      </c>
      <c r="D223" s="40">
        <v>1442.1666666666667</v>
      </c>
      <c r="E223" s="40">
        <v>1425.3333333333335</v>
      </c>
      <c r="F223" s="40">
        <v>1412.1666666666667</v>
      </c>
      <c r="G223" s="40">
        <v>1395.3333333333335</v>
      </c>
      <c r="H223" s="40">
        <v>1455.3333333333335</v>
      </c>
      <c r="I223" s="40">
        <v>1472.166666666667</v>
      </c>
      <c r="J223" s="40">
        <v>1485.3333333333335</v>
      </c>
      <c r="K223" s="31">
        <v>1459</v>
      </c>
      <c r="L223" s="31">
        <v>1429</v>
      </c>
      <c r="M223" s="31">
        <v>2.5458799999999999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651.9</v>
      </c>
      <c r="D224" s="40">
        <v>650.65</v>
      </c>
      <c r="E224" s="40">
        <v>646.4</v>
      </c>
      <c r="F224" s="40">
        <v>640.9</v>
      </c>
      <c r="G224" s="40">
        <v>636.65</v>
      </c>
      <c r="H224" s="40">
        <v>656.15</v>
      </c>
      <c r="I224" s="40">
        <v>660.4</v>
      </c>
      <c r="J224" s="40">
        <v>665.9</v>
      </c>
      <c r="K224" s="31">
        <v>654.9</v>
      </c>
      <c r="L224" s="31">
        <v>645.15</v>
      </c>
      <c r="M224" s="31">
        <v>7.6142000000000003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714.3</v>
      </c>
      <c r="D225" s="40">
        <v>712.1</v>
      </c>
      <c r="E225" s="40">
        <v>706.2</v>
      </c>
      <c r="F225" s="40">
        <v>698.1</v>
      </c>
      <c r="G225" s="40">
        <v>692.2</v>
      </c>
      <c r="H225" s="40">
        <v>720.2</v>
      </c>
      <c r="I225" s="40">
        <v>726.09999999999991</v>
      </c>
      <c r="J225" s="40">
        <v>734.2</v>
      </c>
      <c r="K225" s="31">
        <v>718</v>
      </c>
      <c r="L225" s="31">
        <v>704</v>
      </c>
      <c r="M225" s="31">
        <v>5.8216099999999997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38.549999999999997</v>
      </c>
      <c r="D226" s="40">
        <v>38.566666666666663</v>
      </c>
      <c r="E226" s="40">
        <v>37.733333333333327</v>
      </c>
      <c r="F226" s="40">
        <v>36.916666666666664</v>
      </c>
      <c r="G226" s="40">
        <v>36.083333333333329</v>
      </c>
      <c r="H226" s="40">
        <v>39.383333333333326</v>
      </c>
      <c r="I226" s="40">
        <v>40.216666666666669</v>
      </c>
      <c r="J226" s="40">
        <v>41.033333333333324</v>
      </c>
      <c r="K226" s="31">
        <v>39.4</v>
      </c>
      <c r="L226" s="31">
        <v>37.75</v>
      </c>
      <c r="M226" s="31">
        <v>263.46305000000001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47.4</v>
      </c>
      <c r="D227" s="40">
        <v>47.9</v>
      </c>
      <c r="E227" s="40">
        <v>46.65</v>
      </c>
      <c r="F227" s="40">
        <v>45.9</v>
      </c>
      <c r="G227" s="40">
        <v>44.65</v>
      </c>
      <c r="H227" s="40">
        <v>48.65</v>
      </c>
      <c r="I227" s="40">
        <v>49.9</v>
      </c>
      <c r="J227" s="40">
        <v>50.65</v>
      </c>
      <c r="K227" s="31">
        <v>49.15</v>
      </c>
      <c r="L227" s="31">
        <v>47.15</v>
      </c>
      <c r="M227" s="31">
        <v>394.26913000000002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53.25</v>
      </c>
      <c r="D228" s="40">
        <v>53.5</v>
      </c>
      <c r="E228" s="40">
        <v>52.75</v>
      </c>
      <c r="F228" s="40">
        <v>52.25</v>
      </c>
      <c r="G228" s="40">
        <v>51.5</v>
      </c>
      <c r="H228" s="40">
        <v>54</v>
      </c>
      <c r="I228" s="40">
        <v>54.75</v>
      </c>
      <c r="J228" s="40">
        <v>55.25</v>
      </c>
      <c r="K228" s="31">
        <v>54.25</v>
      </c>
      <c r="L228" s="31">
        <v>53</v>
      </c>
      <c r="M228" s="31">
        <v>56.100879999999997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924.8</v>
      </c>
      <c r="D229" s="40">
        <v>934.88333333333333</v>
      </c>
      <c r="E229" s="40">
        <v>899.91666666666663</v>
      </c>
      <c r="F229" s="40">
        <v>875.0333333333333</v>
      </c>
      <c r="G229" s="40">
        <v>840.06666666666661</v>
      </c>
      <c r="H229" s="40">
        <v>959.76666666666665</v>
      </c>
      <c r="I229" s="40">
        <v>994.73333333333335</v>
      </c>
      <c r="J229" s="40">
        <v>1019.6166666666667</v>
      </c>
      <c r="K229" s="31">
        <v>969.85</v>
      </c>
      <c r="L229" s="31">
        <v>910</v>
      </c>
      <c r="M229" s="31">
        <v>0.97609999999999997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296.75</v>
      </c>
      <c r="D230" s="40">
        <v>294.78333333333336</v>
      </c>
      <c r="E230" s="40">
        <v>288.56666666666672</v>
      </c>
      <c r="F230" s="40">
        <v>280.38333333333338</v>
      </c>
      <c r="G230" s="40">
        <v>274.16666666666674</v>
      </c>
      <c r="H230" s="40">
        <v>302.9666666666667</v>
      </c>
      <c r="I230" s="40">
        <v>309.18333333333328</v>
      </c>
      <c r="J230" s="40">
        <v>317.36666666666667</v>
      </c>
      <c r="K230" s="31">
        <v>301</v>
      </c>
      <c r="L230" s="31">
        <v>286.60000000000002</v>
      </c>
      <c r="M230" s="31">
        <v>2.10989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1612.55</v>
      </c>
      <c r="D231" s="40">
        <v>1628.8</v>
      </c>
      <c r="E231" s="40">
        <v>1578.85</v>
      </c>
      <c r="F231" s="40">
        <v>1545.1499999999999</v>
      </c>
      <c r="G231" s="40">
        <v>1495.1999999999998</v>
      </c>
      <c r="H231" s="40">
        <v>1662.5</v>
      </c>
      <c r="I231" s="40">
        <v>1712.4500000000003</v>
      </c>
      <c r="J231" s="40">
        <v>1746.15</v>
      </c>
      <c r="K231" s="31">
        <v>1678.75</v>
      </c>
      <c r="L231" s="31">
        <v>1595.1</v>
      </c>
      <c r="M231" s="31">
        <v>2.1467100000000001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644.4</v>
      </c>
      <c r="D232" s="40">
        <v>646.80000000000007</v>
      </c>
      <c r="E232" s="40">
        <v>635.60000000000014</v>
      </c>
      <c r="F232" s="40">
        <v>626.80000000000007</v>
      </c>
      <c r="G232" s="40">
        <v>615.60000000000014</v>
      </c>
      <c r="H232" s="40">
        <v>655.60000000000014</v>
      </c>
      <c r="I232" s="40">
        <v>666.80000000000018</v>
      </c>
      <c r="J232" s="40">
        <v>675.60000000000014</v>
      </c>
      <c r="K232" s="31">
        <v>658</v>
      </c>
      <c r="L232" s="31">
        <v>638</v>
      </c>
      <c r="M232" s="31">
        <v>2.6225999999999998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167.95</v>
      </c>
      <c r="D233" s="40">
        <v>167.63333333333333</v>
      </c>
      <c r="E233" s="40">
        <v>165.41666666666666</v>
      </c>
      <c r="F233" s="40">
        <v>162.88333333333333</v>
      </c>
      <c r="G233" s="40">
        <v>160.66666666666666</v>
      </c>
      <c r="H233" s="40">
        <v>170.16666666666666</v>
      </c>
      <c r="I233" s="40">
        <v>172.38333333333335</v>
      </c>
      <c r="J233" s="40">
        <v>174.91666666666666</v>
      </c>
      <c r="K233" s="31">
        <v>169.85</v>
      </c>
      <c r="L233" s="31">
        <v>165.1</v>
      </c>
      <c r="M233" s="31">
        <v>14.893800000000001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44.05</v>
      </c>
      <c r="D234" s="40">
        <v>44.233333333333327</v>
      </c>
      <c r="E234" s="40">
        <v>43.766666666666652</v>
      </c>
      <c r="F234" s="40">
        <v>43.483333333333327</v>
      </c>
      <c r="G234" s="40">
        <v>43.016666666666652</v>
      </c>
      <c r="H234" s="40">
        <v>44.516666666666652</v>
      </c>
      <c r="I234" s="40">
        <v>44.983333333333334</v>
      </c>
      <c r="J234" s="40">
        <v>45.266666666666652</v>
      </c>
      <c r="K234" s="31">
        <v>44.7</v>
      </c>
      <c r="L234" s="31">
        <v>43.95</v>
      </c>
      <c r="M234" s="31">
        <v>10.648580000000001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213.8</v>
      </c>
      <c r="D235" s="40">
        <v>214.55000000000004</v>
      </c>
      <c r="E235" s="40">
        <v>211.95000000000007</v>
      </c>
      <c r="F235" s="40">
        <v>210.10000000000002</v>
      </c>
      <c r="G235" s="40">
        <v>207.50000000000006</v>
      </c>
      <c r="H235" s="40">
        <v>216.40000000000009</v>
      </c>
      <c r="I235" s="40">
        <v>219.00000000000006</v>
      </c>
      <c r="J235" s="40">
        <v>220.85000000000011</v>
      </c>
      <c r="K235" s="31">
        <v>217.15</v>
      </c>
      <c r="L235" s="31">
        <v>212.7</v>
      </c>
      <c r="M235" s="31">
        <v>203.58145999999999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125.65</v>
      </c>
      <c r="D236" s="40">
        <v>125.78333333333335</v>
      </c>
      <c r="E236" s="40">
        <v>124.86666666666669</v>
      </c>
      <c r="F236" s="40">
        <v>124.08333333333334</v>
      </c>
      <c r="G236" s="40">
        <v>123.16666666666669</v>
      </c>
      <c r="H236" s="40">
        <v>126.56666666666669</v>
      </c>
      <c r="I236" s="40">
        <v>127.48333333333335</v>
      </c>
      <c r="J236" s="40">
        <v>128.26666666666671</v>
      </c>
      <c r="K236" s="31">
        <v>126.7</v>
      </c>
      <c r="L236" s="31">
        <v>125</v>
      </c>
      <c r="M236" s="31">
        <v>2.7374999999999998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191.9</v>
      </c>
      <c r="D237" s="40">
        <v>192.41666666666666</v>
      </c>
      <c r="E237" s="40">
        <v>189.33333333333331</v>
      </c>
      <c r="F237" s="40">
        <v>186.76666666666665</v>
      </c>
      <c r="G237" s="40">
        <v>183.68333333333331</v>
      </c>
      <c r="H237" s="40">
        <v>194.98333333333332</v>
      </c>
      <c r="I237" s="40">
        <v>198.06666666666663</v>
      </c>
      <c r="J237" s="40">
        <v>200.63333333333333</v>
      </c>
      <c r="K237" s="31">
        <v>195.5</v>
      </c>
      <c r="L237" s="31">
        <v>189.85</v>
      </c>
      <c r="M237" s="31">
        <v>10.85192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267.39999999999998</v>
      </c>
      <c r="D238" s="40">
        <v>269.43333333333334</v>
      </c>
      <c r="E238" s="40">
        <v>264.4666666666667</v>
      </c>
      <c r="F238" s="40">
        <v>261.53333333333336</v>
      </c>
      <c r="G238" s="40">
        <v>256.56666666666672</v>
      </c>
      <c r="H238" s="40">
        <v>272.36666666666667</v>
      </c>
      <c r="I238" s="40">
        <v>277.33333333333326</v>
      </c>
      <c r="J238" s="40">
        <v>280.26666666666665</v>
      </c>
      <c r="K238" s="31">
        <v>274.39999999999998</v>
      </c>
      <c r="L238" s="31">
        <v>266.5</v>
      </c>
      <c r="M238" s="31">
        <v>61.819099999999999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142.65</v>
      </c>
      <c r="D239" s="40">
        <v>144.36666666666667</v>
      </c>
      <c r="E239" s="40">
        <v>139.33333333333334</v>
      </c>
      <c r="F239" s="40">
        <v>136.01666666666668</v>
      </c>
      <c r="G239" s="40">
        <v>130.98333333333335</v>
      </c>
      <c r="H239" s="40">
        <v>147.68333333333334</v>
      </c>
      <c r="I239" s="40">
        <v>152.71666666666664</v>
      </c>
      <c r="J239" s="40">
        <v>156.03333333333333</v>
      </c>
      <c r="K239" s="31">
        <v>149.4</v>
      </c>
      <c r="L239" s="31">
        <v>141.05000000000001</v>
      </c>
      <c r="M239" s="31">
        <v>74.398820000000001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7236.95</v>
      </c>
      <c r="D240" s="40">
        <v>7281.6333333333341</v>
      </c>
      <c r="E240" s="40">
        <v>7165.3166666666684</v>
      </c>
      <c r="F240" s="40">
        <v>7093.6833333333343</v>
      </c>
      <c r="G240" s="40">
        <v>6977.3666666666686</v>
      </c>
      <c r="H240" s="40">
        <v>7353.2666666666682</v>
      </c>
      <c r="I240" s="40">
        <v>7469.5833333333339</v>
      </c>
      <c r="J240" s="40">
        <v>7541.2166666666681</v>
      </c>
      <c r="K240" s="31">
        <v>7397.95</v>
      </c>
      <c r="L240" s="31">
        <v>7210</v>
      </c>
      <c r="M240" s="31">
        <v>0.33735999999999999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134.6</v>
      </c>
      <c r="D241" s="40">
        <v>135.16666666666666</v>
      </c>
      <c r="E241" s="40">
        <v>133.63333333333333</v>
      </c>
      <c r="F241" s="40">
        <v>132.66666666666666</v>
      </c>
      <c r="G241" s="40">
        <v>131.13333333333333</v>
      </c>
      <c r="H241" s="40">
        <v>136.13333333333333</v>
      </c>
      <c r="I241" s="40">
        <v>137.66666666666669</v>
      </c>
      <c r="J241" s="40">
        <v>138.63333333333333</v>
      </c>
      <c r="K241" s="31">
        <v>136.69999999999999</v>
      </c>
      <c r="L241" s="31">
        <v>134.19999999999999</v>
      </c>
      <c r="M241" s="31">
        <v>10.206910000000001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416.05</v>
      </c>
      <c r="D242" s="40">
        <v>417.33333333333331</v>
      </c>
      <c r="E242" s="40">
        <v>412.96666666666664</v>
      </c>
      <c r="F242" s="40">
        <v>409.88333333333333</v>
      </c>
      <c r="G242" s="40">
        <v>405.51666666666665</v>
      </c>
      <c r="H242" s="40">
        <v>420.41666666666663</v>
      </c>
      <c r="I242" s="40">
        <v>424.7833333333333</v>
      </c>
      <c r="J242" s="40">
        <v>427.86666666666662</v>
      </c>
      <c r="K242" s="31">
        <v>421.7</v>
      </c>
      <c r="L242" s="31">
        <v>414.25</v>
      </c>
      <c r="M242" s="31">
        <v>12.78593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143.35</v>
      </c>
      <c r="D243" s="40">
        <v>143.71666666666667</v>
      </c>
      <c r="E243" s="40">
        <v>141.78333333333333</v>
      </c>
      <c r="F243" s="40">
        <v>140.21666666666667</v>
      </c>
      <c r="G243" s="40">
        <v>138.28333333333333</v>
      </c>
      <c r="H243" s="40">
        <v>145.28333333333333</v>
      </c>
      <c r="I243" s="40">
        <v>147.21666666666667</v>
      </c>
      <c r="J243" s="40">
        <v>148.78333333333333</v>
      </c>
      <c r="K243" s="31">
        <v>145.65</v>
      </c>
      <c r="L243" s="31">
        <v>142.15</v>
      </c>
      <c r="M243" s="31">
        <v>14.180870000000001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104.4</v>
      </c>
      <c r="D244" s="40">
        <v>104.93333333333334</v>
      </c>
      <c r="E244" s="40">
        <v>103.41666666666667</v>
      </c>
      <c r="F244" s="40">
        <v>102.43333333333334</v>
      </c>
      <c r="G244" s="40">
        <v>100.91666666666667</v>
      </c>
      <c r="H244" s="40">
        <v>105.91666666666667</v>
      </c>
      <c r="I244" s="40">
        <v>107.43333333333332</v>
      </c>
      <c r="J244" s="40">
        <v>108.41666666666667</v>
      </c>
      <c r="K244" s="31">
        <v>106.45</v>
      </c>
      <c r="L244" s="31">
        <v>103.95</v>
      </c>
      <c r="M244" s="31">
        <v>83.068150000000003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20.7</v>
      </c>
      <c r="D245" s="40">
        <v>21.066666666666666</v>
      </c>
      <c r="E245" s="40">
        <v>20.183333333333334</v>
      </c>
      <c r="F245" s="40">
        <v>19.666666666666668</v>
      </c>
      <c r="G245" s="40">
        <v>18.783333333333335</v>
      </c>
      <c r="H245" s="40">
        <v>21.583333333333332</v>
      </c>
      <c r="I245" s="40">
        <v>22.466666666666665</v>
      </c>
      <c r="J245" s="40">
        <v>22.983333333333331</v>
      </c>
      <c r="K245" s="31">
        <v>21.95</v>
      </c>
      <c r="L245" s="31">
        <v>20.55</v>
      </c>
      <c r="M245" s="31">
        <v>92.027789999999996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2648.2</v>
      </c>
      <c r="D246" s="40">
        <v>2608.5166666666664</v>
      </c>
      <c r="E246" s="40">
        <v>2537.0333333333328</v>
      </c>
      <c r="F246" s="40">
        <v>2425.8666666666663</v>
      </c>
      <c r="G246" s="40">
        <v>2354.3833333333328</v>
      </c>
      <c r="H246" s="40">
        <v>2719.6833333333329</v>
      </c>
      <c r="I246" s="40">
        <v>2791.1666666666665</v>
      </c>
      <c r="J246" s="40">
        <v>2902.333333333333</v>
      </c>
      <c r="K246" s="31">
        <v>2680</v>
      </c>
      <c r="L246" s="31">
        <v>2497.35</v>
      </c>
      <c r="M246" s="31">
        <v>54.34449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268.3</v>
      </c>
      <c r="D247" s="40">
        <v>269.95</v>
      </c>
      <c r="E247" s="40">
        <v>263.34999999999997</v>
      </c>
      <c r="F247" s="40">
        <v>258.39999999999998</v>
      </c>
      <c r="G247" s="40">
        <v>251.79999999999995</v>
      </c>
      <c r="H247" s="40">
        <v>274.89999999999998</v>
      </c>
      <c r="I247" s="40">
        <v>281.5</v>
      </c>
      <c r="J247" s="40">
        <v>286.45</v>
      </c>
      <c r="K247" s="31">
        <v>276.55</v>
      </c>
      <c r="L247" s="31">
        <v>265</v>
      </c>
      <c r="M247" s="31">
        <v>2.7242999999999999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451.35</v>
      </c>
      <c r="D248" s="40">
        <v>453.36666666666662</v>
      </c>
      <c r="E248" s="40">
        <v>441.33333333333326</v>
      </c>
      <c r="F248" s="40">
        <v>431.31666666666666</v>
      </c>
      <c r="G248" s="40">
        <v>419.2833333333333</v>
      </c>
      <c r="H248" s="40">
        <v>463.38333333333321</v>
      </c>
      <c r="I248" s="40">
        <v>475.41666666666663</v>
      </c>
      <c r="J248" s="40">
        <v>485.43333333333317</v>
      </c>
      <c r="K248" s="31">
        <v>465.4</v>
      </c>
      <c r="L248" s="31">
        <v>443.35</v>
      </c>
      <c r="M248" s="31">
        <v>1.57077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525.70000000000005</v>
      </c>
      <c r="D249" s="40">
        <v>529.50000000000011</v>
      </c>
      <c r="E249" s="40">
        <v>521.1500000000002</v>
      </c>
      <c r="F249" s="40">
        <v>516.60000000000014</v>
      </c>
      <c r="G249" s="40">
        <v>508.25000000000023</v>
      </c>
      <c r="H249" s="40">
        <v>534.05000000000018</v>
      </c>
      <c r="I249" s="40">
        <v>542.40000000000009</v>
      </c>
      <c r="J249" s="40">
        <v>546.95000000000016</v>
      </c>
      <c r="K249" s="31">
        <v>537.85</v>
      </c>
      <c r="L249" s="31">
        <v>524.95000000000005</v>
      </c>
      <c r="M249" s="31">
        <v>10.432029999999999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210.9</v>
      </c>
      <c r="D250" s="40">
        <v>212.08333333333334</v>
      </c>
      <c r="E250" s="40">
        <v>208.31666666666669</v>
      </c>
      <c r="F250" s="40">
        <v>205.73333333333335</v>
      </c>
      <c r="G250" s="40">
        <v>201.9666666666667</v>
      </c>
      <c r="H250" s="40">
        <v>214.66666666666669</v>
      </c>
      <c r="I250" s="40">
        <v>218.43333333333334</v>
      </c>
      <c r="J250" s="40">
        <v>221.01666666666668</v>
      </c>
      <c r="K250" s="31">
        <v>215.85</v>
      </c>
      <c r="L250" s="31">
        <v>209.5</v>
      </c>
      <c r="M250" s="31">
        <v>44.30724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1042.8</v>
      </c>
      <c r="D251" s="40">
        <v>1039.2833333333335</v>
      </c>
      <c r="E251" s="40">
        <v>1031.5666666666671</v>
      </c>
      <c r="F251" s="40">
        <v>1020.3333333333335</v>
      </c>
      <c r="G251" s="40">
        <v>1012.616666666667</v>
      </c>
      <c r="H251" s="40">
        <v>1050.5166666666671</v>
      </c>
      <c r="I251" s="40">
        <v>1058.2333333333338</v>
      </c>
      <c r="J251" s="40">
        <v>1069.4666666666672</v>
      </c>
      <c r="K251" s="31">
        <v>1047</v>
      </c>
      <c r="L251" s="31">
        <v>1028.05</v>
      </c>
      <c r="M251" s="31">
        <v>42.745980000000003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44.45</v>
      </c>
      <c r="D252" s="40">
        <v>44.75</v>
      </c>
      <c r="E252" s="40">
        <v>43.8</v>
      </c>
      <c r="F252" s="40">
        <v>43.15</v>
      </c>
      <c r="G252" s="40">
        <v>42.199999999999996</v>
      </c>
      <c r="H252" s="40">
        <v>45.4</v>
      </c>
      <c r="I252" s="40">
        <v>46.35</v>
      </c>
      <c r="J252" s="40">
        <v>47</v>
      </c>
      <c r="K252" s="31">
        <v>45.7</v>
      </c>
      <c r="L252" s="31">
        <v>44.1</v>
      </c>
      <c r="M252" s="31">
        <v>36.449330000000003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5325.15</v>
      </c>
      <c r="D253" s="40">
        <v>5340.3166666666666</v>
      </c>
      <c r="E253" s="40">
        <v>5289.8833333333332</v>
      </c>
      <c r="F253" s="40">
        <v>5254.6166666666668</v>
      </c>
      <c r="G253" s="40">
        <v>5204.1833333333334</v>
      </c>
      <c r="H253" s="40">
        <v>5375.583333333333</v>
      </c>
      <c r="I253" s="40">
        <v>5426.0166666666655</v>
      </c>
      <c r="J253" s="40">
        <v>5461.2833333333328</v>
      </c>
      <c r="K253" s="31">
        <v>5390.75</v>
      </c>
      <c r="L253" s="31">
        <v>5305.05</v>
      </c>
      <c r="M253" s="31">
        <v>2.2867799999999998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1663.3</v>
      </c>
      <c r="D254" s="40">
        <v>1659.05</v>
      </c>
      <c r="E254" s="40">
        <v>1650.6499999999999</v>
      </c>
      <c r="F254" s="40">
        <v>1638</v>
      </c>
      <c r="G254" s="40">
        <v>1629.6</v>
      </c>
      <c r="H254" s="40">
        <v>1671.6999999999998</v>
      </c>
      <c r="I254" s="40">
        <v>1680.1</v>
      </c>
      <c r="J254" s="40">
        <v>1692.7499999999998</v>
      </c>
      <c r="K254" s="31">
        <v>1667.45</v>
      </c>
      <c r="L254" s="31">
        <v>1646.4</v>
      </c>
      <c r="M254" s="31">
        <v>50.18477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982.3</v>
      </c>
      <c r="D255" s="40">
        <v>985.76666666666677</v>
      </c>
      <c r="E255" s="40">
        <v>974.53333333333353</v>
      </c>
      <c r="F255" s="40">
        <v>966.76666666666677</v>
      </c>
      <c r="G255" s="40">
        <v>955.53333333333353</v>
      </c>
      <c r="H255" s="40">
        <v>993.53333333333353</v>
      </c>
      <c r="I255" s="40">
        <v>1004.7666666666669</v>
      </c>
      <c r="J255" s="40">
        <v>1012.5333333333335</v>
      </c>
      <c r="K255" s="31">
        <v>997</v>
      </c>
      <c r="L255" s="31">
        <v>978</v>
      </c>
      <c r="M255" s="31">
        <v>0.15557000000000001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321.60000000000002</v>
      </c>
      <c r="D256" s="40">
        <v>320.4666666666667</v>
      </c>
      <c r="E256" s="40">
        <v>315.38333333333338</v>
      </c>
      <c r="F256" s="40">
        <v>309.16666666666669</v>
      </c>
      <c r="G256" s="40">
        <v>304.08333333333337</v>
      </c>
      <c r="H256" s="40">
        <v>326.68333333333339</v>
      </c>
      <c r="I256" s="40">
        <v>331.76666666666665</v>
      </c>
      <c r="J256" s="40">
        <v>337.98333333333341</v>
      </c>
      <c r="K256" s="31">
        <v>325.55</v>
      </c>
      <c r="L256" s="31">
        <v>314.25</v>
      </c>
      <c r="M256" s="31">
        <v>9.7066400000000002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658.6</v>
      </c>
      <c r="D257" s="40">
        <v>679</v>
      </c>
      <c r="E257" s="40">
        <v>634.6</v>
      </c>
      <c r="F257" s="40">
        <v>610.6</v>
      </c>
      <c r="G257" s="40">
        <v>566.20000000000005</v>
      </c>
      <c r="H257" s="40">
        <v>703</v>
      </c>
      <c r="I257" s="40">
        <v>747.40000000000009</v>
      </c>
      <c r="J257" s="40">
        <v>771.4</v>
      </c>
      <c r="K257" s="31">
        <v>723.4</v>
      </c>
      <c r="L257" s="31">
        <v>655</v>
      </c>
      <c r="M257" s="31">
        <v>15.704459999999999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1662.8</v>
      </c>
      <c r="D258" s="40">
        <v>1656.2166666666665</v>
      </c>
      <c r="E258" s="40">
        <v>1635.583333333333</v>
      </c>
      <c r="F258" s="40">
        <v>1608.3666666666666</v>
      </c>
      <c r="G258" s="40">
        <v>1587.7333333333331</v>
      </c>
      <c r="H258" s="40">
        <v>1683.4333333333329</v>
      </c>
      <c r="I258" s="40">
        <v>1704.0666666666666</v>
      </c>
      <c r="J258" s="40">
        <v>1731.2833333333328</v>
      </c>
      <c r="K258" s="31">
        <v>1676.85</v>
      </c>
      <c r="L258" s="31">
        <v>1629</v>
      </c>
      <c r="M258" s="31">
        <v>7.6497700000000002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2293.15</v>
      </c>
      <c r="D259" s="40">
        <v>2259.3833333333332</v>
      </c>
      <c r="E259" s="40">
        <v>2195.7666666666664</v>
      </c>
      <c r="F259" s="40">
        <v>2098.3833333333332</v>
      </c>
      <c r="G259" s="40">
        <v>2034.7666666666664</v>
      </c>
      <c r="H259" s="40">
        <v>2356.7666666666664</v>
      </c>
      <c r="I259" s="40">
        <v>2420.3833333333332</v>
      </c>
      <c r="J259" s="40">
        <v>2517.7666666666664</v>
      </c>
      <c r="K259" s="31">
        <v>2323</v>
      </c>
      <c r="L259" s="31">
        <v>2162</v>
      </c>
      <c r="M259" s="31">
        <v>6.8186200000000001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1808.85</v>
      </c>
      <c r="D260" s="40">
        <v>1806.5166666666667</v>
      </c>
      <c r="E260" s="40">
        <v>1790.3333333333333</v>
      </c>
      <c r="F260" s="40">
        <v>1771.8166666666666</v>
      </c>
      <c r="G260" s="40">
        <v>1755.6333333333332</v>
      </c>
      <c r="H260" s="40">
        <v>1825.0333333333333</v>
      </c>
      <c r="I260" s="40">
        <v>1841.2166666666667</v>
      </c>
      <c r="J260" s="40">
        <v>1859.7333333333333</v>
      </c>
      <c r="K260" s="31">
        <v>1822.7</v>
      </c>
      <c r="L260" s="31">
        <v>1788</v>
      </c>
      <c r="M260" s="31">
        <v>0.42662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3507.7</v>
      </c>
      <c r="D261" s="40">
        <v>3519.2000000000003</v>
      </c>
      <c r="E261" s="40">
        <v>3338.5000000000005</v>
      </c>
      <c r="F261" s="40">
        <v>3169.3</v>
      </c>
      <c r="G261" s="40">
        <v>2988.6000000000004</v>
      </c>
      <c r="H261" s="40">
        <v>3688.4000000000005</v>
      </c>
      <c r="I261" s="40">
        <v>3869.1000000000004</v>
      </c>
      <c r="J261" s="40">
        <v>4038.3000000000006</v>
      </c>
      <c r="K261" s="31">
        <v>3699.9</v>
      </c>
      <c r="L261" s="31">
        <v>3350</v>
      </c>
      <c r="M261" s="31">
        <v>3.2451599999999998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672.6</v>
      </c>
      <c r="D262" s="40">
        <v>673.51666666666677</v>
      </c>
      <c r="E262" s="40">
        <v>666.08333333333348</v>
      </c>
      <c r="F262" s="40">
        <v>659.56666666666672</v>
      </c>
      <c r="G262" s="40">
        <v>652.13333333333344</v>
      </c>
      <c r="H262" s="40">
        <v>680.03333333333353</v>
      </c>
      <c r="I262" s="40">
        <v>687.4666666666667</v>
      </c>
      <c r="J262" s="40">
        <v>693.98333333333358</v>
      </c>
      <c r="K262" s="31">
        <v>680.95</v>
      </c>
      <c r="L262" s="31">
        <v>667</v>
      </c>
      <c r="M262" s="31">
        <v>4.7136399999999998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280.7</v>
      </c>
      <c r="D263" s="40">
        <v>274.59999999999997</v>
      </c>
      <c r="E263" s="40">
        <v>264.29999999999995</v>
      </c>
      <c r="F263" s="40">
        <v>247.89999999999998</v>
      </c>
      <c r="G263" s="40">
        <v>237.59999999999997</v>
      </c>
      <c r="H263" s="40">
        <v>290.99999999999994</v>
      </c>
      <c r="I263" s="40">
        <v>301.3</v>
      </c>
      <c r="J263" s="40">
        <v>317.69999999999993</v>
      </c>
      <c r="K263" s="31">
        <v>284.89999999999998</v>
      </c>
      <c r="L263" s="31">
        <v>258.2</v>
      </c>
      <c r="M263" s="31">
        <v>95.372569999999996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152.05000000000001</v>
      </c>
      <c r="D264" s="40">
        <v>153.68333333333334</v>
      </c>
      <c r="E264" s="40">
        <v>149.36666666666667</v>
      </c>
      <c r="F264" s="40">
        <v>146.68333333333334</v>
      </c>
      <c r="G264" s="40">
        <v>142.36666666666667</v>
      </c>
      <c r="H264" s="40">
        <v>156.36666666666667</v>
      </c>
      <c r="I264" s="40">
        <v>160.68333333333334</v>
      </c>
      <c r="J264" s="40">
        <v>163.36666666666667</v>
      </c>
      <c r="K264" s="31">
        <v>158</v>
      </c>
      <c r="L264" s="31">
        <v>151</v>
      </c>
      <c r="M264" s="31">
        <v>42.90061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101.25</v>
      </c>
      <c r="D265" s="40">
        <v>101.34999999999998</v>
      </c>
      <c r="E265" s="40">
        <v>98.999999999999957</v>
      </c>
      <c r="F265" s="40">
        <v>96.749999999999972</v>
      </c>
      <c r="G265" s="40">
        <v>94.399999999999949</v>
      </c>
      <c r="H265" s="40">
        <v>103.59999999999997</v>
      </c>
      <c r="I265" s="40">
        <v>105.94999999999999</v>
      </c>
      <c r="J265" s="40">
        <v>108.19999999999997</v>
      </c>
      <c r="K265" s="31">
        <v>103.7</v>
      </c>
      <c r="L265" s="31">
        <v>99.1</v>
      </c>
      <c r="M265" s="31">
        <v>81.941450000000003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247.1</v>
      </c>
      <c r="D266" s="40">
        <v>248.6</v>
      </c>
      <c r="E266" s="40">
        <v>244.2</v>
      </c>
      <c r="F266" s="40">
        <v>241.29999999999998</v>
      </c>
      <c r="G266" s="40">
        <v>236.89999999999998</v>
      </c>
      <c r="H266" s="40">
        <v>251.5</v>
      </c>
      <c r="I266" s="40">
        <v>255.90000000000003</v>
      </c>
      <c r="J266" s="40">
        <v>258.8</v>
      </c>
      <c r="K266" s="31">
        <v>253</v>
      </c>
      <c r="L266" s="31">
        <v>245.7</v>
      </c>
      <c r="M266" s="31">
        <v>22.93938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747.35</v>
      </c>
      <c r="D267" s="40">
        <v>750.76666666666677</v>
      </c>
      <c r="E267" s="40">
        <v>739.03333333333353</v>
      </c>
      <c r="F267" s="40">
        <v>730.71666666666681</v>
      </c>
      <c r="G267" s="40">
        <v>718.98333333333358</v>
      </c>
      <c r="H267" s="40">
        <v>759.08333333333348</v>
      </c>
      <c r="I267" s="40">
        <v>770.81666666666683</v>
      </c>
      <c r="J267" s="40">
        <v>779.13333333333344</v>
      </c>
      <c r="K267" s="31">
        <v>762.5</v>
      </c>
      <c r="L267" s="31">
        <v>742.45</v>
      </c>
      <c r="M267" s="31">
        <v>51.195639999999997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116.5</v>
      </c>
      <c r="D268" s="40">
        <v>117.11666666666667</v>
      </c>
      <c r="E268" s="40">
        <v>114.93333333333335</v>
      </c>
      <c r="F268" s="40">
        <v>113.36666666666667</v>
      </c>
      <c r="G268" s="40">
        <v>111.18333333333335</v>
      </c>
      <c r="H268" s="40">
        <v>118.68333333333335</v>
      </c>
      <c r="I268" s="40">
        <v>120.86666666666669</v>
      </c>
      <c r="J268" s="40">
        <v>122.43333333333335</v>
      </c>
      <c r="K268" s="31">
        <v>119.3</v>
      </c>
      <c r="L268" s="31">
        <v>115.55</v>
      </c>
      <c r="M268" s="31">
        <v>5.7961799999999997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87.45</v>
      </c>
      <c r="D269" s="40">
        <v>87.916666666666671</v>
      </c>
      <c r="E269" s="40">
        <v>86.533333333333346</v>
      </c>
      <c r="F269" s="40">
        <v>85.616666666666674</v>
      </c>
      <c r="G269" s="40">
        <v>84.233333333333348</v>
      </c>
      <c r="H269" s="40">
        <v>88.833333333333343</v>
      </c>
      <c r="I269" s="40">
        <v>90.216666666666669</v>
      </c>
      <c r="J269" s="40">
        <v>91.13333333333334</v>
      </c>
      <c r="K269" s="31">
        <v>89.3</v>
      </c>
      <c r="L269" s="31">
        <v>87</v>
      </c>
      <c r="M269" s="31">
        <v>4.8013599999999999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130.94999999999999</v>
      </c>
      <c r="D270" s="40">
        <v>132.91666666666666</v>
      </c>
      <c r="E270" s="40">
        <v>127.13333333333333</v>
      </c>
      <c r="F270" s="40">
        <v>123.31666666666666</v>
      </c>
      <c r="G270" s="40">
        <v>117.53333333333333</v>
      </c>
      <c r="H270" s="40">
        <v>136.73333333333332</v>
      </c>
      <c r="I270" s="40">
        <v>142.51666666666668</v>
      </c>
      <c r="J270" s="40">
        <v>146.33333333333331</v>
      </c>
      <c r="K270" s="31">
        <v>138.69999999999999</v>
      </c>
      <c r="L270" s="31">
        <v>129.1</v>
      </c>
      <c r="M270" s="31">
        <v>21.943110000000001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297.10000000000002</v>
      </c>
      <c r="D271" s="40">
        <v>300.34999999999997</v>
      </c>
      <c r="E271" s="40">
        <v>292.74999999999994</v>
      </c>
      <c r="F271" s="40">
        <v>288.39999999999998</v>
      </c>
      <c r="G271" s="40">
        <v>280.79999999999995</v>
      </c>
      <c r="H271" s="40">
        <v>304.69999999999993</v>
      </c>
      <c r="I271" s="40">
        <v>312.29999999999995</v>
      </c>
      <c r="J271" s="40">
        <v>316.64999999999992</v>
      </c>
      <c r="K271" s="31">
        <v>307.95</v>
      </c>
      <c r="L271" s="31">
        <v>296</v>
      </c>
      <c r="M271" s="31">
        <v>10.26497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160.15</v>
      </c>
      <c r="D272" s="40">
        <v>161.75</v>
      </c>
      <c r="E272" s="40">
        <v>155.6</v>
      </c>
      <c r="F272" s="40">
        <v>151.04999999999998</v>
      </c>
      <c r="G272" s="40">
        <v>144.89999999999998</v>
      </c>
      <c r="H272" s="40">
        <v>166.3</v>
      </c>
      <c r="I272" s="40">
        <v>172.45</v>
      </c>
      <c r="J272" s="40">
        <v>177.00000000000003</v>
      </c>
      <c r="K272" s="31">
        <v>167.9</v>
      </c>
      <c r="L272" s="31">
        <v>157.19999999999999</v>
      </c>
      <c r="M272" s="31">
        <v>21.628080000000001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418.15</v>
      </c>
      <c r="D273" s="40">
        <v>420.43333333333334</v>
      </c>
      <c r="E273" s="40">
        <v>411.91666666666669</v>
      </c>
      <c r="F273" s="40">
        <v>405.68333333333334</v>
      </c>
      <c r="G273" s="40">
        <v>397.16666666666669</v>
      </c>
      <c r="H273" s="40">
        <v>426.66666666666669</v>
      </c>
      <c r="I273" s="40">
        <v>435.18333333333334</v>
      </c>
      <c r="J273" s="40">
        <v>441.41666666666669</v>
      </c>
      <c r="K273" s="31">
        <v>428.95</v>
      </c>
      <c r="L273" s="31">
        <v>414.2</v>
      </c>
      <c r="M273" s="31">
        <v>76.497320000000002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2242.4</v>
      </c>
      <c r="D274" s="40">
        <v>2249.1333333333332</v>
      </c>
      <c r="E274" s="40">
        <v>2223.2666666666664</v>
      </c>
      <c r="F274" s="40">
        <v>2204.1333333333332</v>
      </c>
      <c r="G274" s="40">
        <v>2178.2666666666664</v>
      </c>
      <c r="H274" s="40">
        <v>2268.2666666666664</v>
      </c>
      <c r="I274" s="40">
        <v>2294.1333333333332</v>
      </c>
      <c r="J274" s="40">
        <v>2313.2666666666664</v>
      </c>
      <c r="K274" s="31">
        <v>2275</v>
      </c>
      <c r="L274" s="31">
        <v>2230</v>
      </c>
      <c r="M274" s="31">
        <v>0.14555000000000001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3704.45</v>
      </c>
      <c r="D275" s="40">
        <v>3718.4833333333336</v>
      </c>
      <c r="E275" s="40">
        <v>3670.9666666666672</v>
      </c>
      <c r="F275" s="40">
        <v>3637.4833333333336</v>
      </c>
      <c r="G275" s="40">
        <v>3589.9666666666672</v>
      </c>
      <c r="H275" s="40">
        <v>3751.9666666666672</v>
      </c>
      <c r="I275" s="40">
        <v>3799.4833333333336</v>
      </c>
      <c r="J275" s="40">
        <v>3832.9666666666672</v>
      </c>
      <c r="K275" s="31">
        <v>3766</v>
      </c>
      <c r="L275" s="31">
        <v>3685</v>
      </c>
      <c r="M275" s="31">
        <v>1.9695400000000001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972.4</v>
      </c>
      <c r="D276" s="40">
        <v>969.80000000000007</v>
      </c>
      <c r="E276" s="40">
        <v>960.60000000000014</v>
      </c>
      <c r="F276" s="40">
        <v>948.80000000000007</v>
      </c>
      <c r="G276" s="40">
        <v>939.60000000000014</v>
      </c>
      <c r="H276" s="40">
        <v>981.60000000000014</v>
      </c>
      <c r="I276" s="40">
        <v>990.80000000000018</v>
      </c>
      <c r="J276" s="40">
        <v>1002.6000000000001</v>
      </c>
      <c r="K276" s="31">
        <v>979</v>
      </c>
      <c r="L276" s="31">
        <v>958</v>
      </c>
      <c r="M276" s="31">
        <v>10.124549999999999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170.6</v>
      </c>
      <c r="D277" s="40">
        <v>170.85</v>
      </c>
      <c r="E277" s="40">
        <v>168.79999999999998</v>
      </c>
      <c r="F277" s="40">
        <v>167</v>
      </c>
      <c r="G277" s="40">
        <v>164.95</v>
      </c>
      <c r="H277" s="40">
        <v>172.64999999999998</v>
      </c>
      <c r="I277" s="40">
        <v>174.7</v>
      </c>
      <c r="J277" s="40">
        <v>176.49999999999997</v>
      </c>
      <c r="K277" s="31">
        <v>172.9</v>
      </c>
      <c r="L277" s="31">
        <v>169.05</v>
      </c>
      <c r="M277" s="31">
        <v>3.0284200000000001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1919.5</v>
      </c>
      <c r="D278" s="40">
        <v>1942.5</v>
      </c>
      <c r="E278" s="40">
        <v>1887</v>
      </c>
      <c r="F278" s="40">
        <v>1854.5</v>
      </c>
      <c r="G278" s="40">
        <v>1799</v>
      </c>
      <c r="H278" s="40">
        <v>1975</v>
      </c>
      <c r="I278" s="40">
        <v>2030.5</v>
      </c>
      <c r="J278" s="40">
        <v>2063</v>
      </c>
      <c r="K278" s="31">
        <v>1998</v>
      </c>
      <c r="L278" s="31">
        <v>1910</v>
      </c>
      <c r="M278" s="31">
        <v>0.54586000000000001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742.05</v>
      </c>
      <c r="D279" s="40">
        <v>739.35</v>
      </c>
      <c r="E279" s="40">
        <v>729.7</v>
      </c>
      <c r="F279" s="40">
        <v>717.35</v>
      </c>
      <c r="G279" s="40">
        <v>707.7</v>
      </c>
      <c r="H279" s="40">
        <v>751.7</v>
      </c>
      <c r="I279" s="40">
        <v>761.34999999999991</v>
      </c>
      <c r="J279" s="40">
        <v>773.7</v>
      </c>
      <c r="K279" s="31">
        <v>749</v>
      </c>
      <c r="L279" s="31">
        <v>727</v>
      </c>
      <c r="M279" s="31">
        <v>4.8113299999999999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282.85000000000002</v>
      </c>
      <c r="D280" s="40">
        <v>281.75</v>
      </c>
      <c r="E280" s="40">
        <v>279</v>
      </c>
      <c r="F280" s="40">
        <v>275.14999999999998</v>
      </c>
      <c r="G280" s="40">
        <v>272.39999999999998</v>
      </c>
      <c r="H280" s="40">
        <v>285.60000000000002</v>
      </c>
      <c r="I280" s="40">
        <v>288.35000000000002</v>
      </c>
      <c r="J280" s="40">
        <v>292.20000000000005</v>
      </c>
      <c r="K280" s="31">
        <v>284.5</v>
      </c>
      <c r="L280" s="31">
        <v>277.89999999999998</v>
      </c>
      <c r="M280" s="31">
        <v>3.98773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301.75</v>
      </c>
      <c r="D281" s="40">
        <v>306.61666666666667</v>
      </c>
      <c r="E281" s="40">
        <v>294.23333333333335</v>
      </c>
      <c r="F281" s="40">
        <v>286.7166666666667</v>
      </c>
      <c r="G281" s="40">
        <v>274.33333333333337</v>
      </c>
      <c r="H281" s="40">
        <v>314.13333333333333</v>
      </c>
      <c r="I281" s="40">
        <v>326.51666666666665</v>
      </c>
      <c r="J281" s="40">
        <v>334.0333333333333</v>
      </c>
      <c r="K281" s="31">
        <v>319</v>
      </c>
      <c r="L281" s="31">
        <v>299.10000000000002</v>
      </c>
      <c r="M281" s="31">
        <v>13.310230000000001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267.60000000000002</v>
      </c>
      <c r="D282" s="40">
        <v>269.28333333333336</v>
      </c>
      <c r="E282" s="40">
        <v>262.76666666666671</v>
      </c>
      <c r="F282" s="40">
        <v>257.93333333333334</v>
      </c>
      <c r="G282" s="40">
        <v>251.41666666666669</v>
      </c>
      <c r="H282" s="40">
        <v>274.11666666666673</v>
      </c>
      <c r="I282" s="40">
        <v>280.63333333333338</v>
      </c>
      <c r="J282" s="40">
        <v>285.46666666666675</v>
      </c>
      <c r="K282" s="31">
        <v>275.8</v>
      </c>
      <c r="L282" s="31">
        <v>264.45</v>
      </c>
      <c r="M282" s="31">
        <v>6.6737000000000002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1220.5</v>
      </c>
      <c r="D283" s="40">
        <v>1213.8166666666666</v>
      </c>
      <c r="E283" s="40">
        <v>1186.6833333333332</v>
      </c>
      <c r="F283" s="40">
        <v>1152.8666666666666</v>
      </c>
      <c r="G283" s="40">
        <v>1125.7333333333331</v>
      </c>
      <c r="H283" s="40">
        <v>1247.6333333333332</v>
      </c>
      <c r="I283" s="40">
        <v>1274.7666666666664</v>
      </c>
      <c r="J283" s="40">
        <v>1308.5833333333333</v>
      </c>
      <c r="K283" s="31">
        <v>1240.95</v>
      </c>
      <c r="L283" s="31">
        <v>1180</v>
      </c>
      <c r="M283" s="31">
        <v>0.72519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1033.95</v>
      </c>
      <c r="D284" s="40">
        <v>1029.45</v>
      </c>
      <c r="E284" s="40">
        <v>1009.95</v>
      </c>
      <c r="F284" s="40">
        <v>985.95</v>
      </c>
      <c r="G284" s="40">
        <v>966.45</v>
      </c>
      <c r="H284" s="40">
        <v>1053.45</v>
      </c>
      <c r="I284" s="40">
        <v>1072.95</v>
      </c>
      <c r="J284" s="40">
        <v>1096.95</v>
      </c>
      <c r="K284" s="31">
        <v>1048.95</v>
      </c>
      <c r="L284" s="31">
        <v>1005.45</v>
      </c>
      <c r="M284" s="31">
        <v>1.2775099999999999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452.45</v>
      </c>
      <c r="D285" s="40">
        <v>456.83333333333331</v>
      </c>
      <c r="E285" s="40">
        <v>445.76666666666665</v>
      </c>
      <c r="F285" s="40">
        <v>439.08333333333331</v>
      </c>
      <c r="G285" s="40">
        <v>428.01666666666665</v>
      </c>
      <c r="H285" s="40">
        <v>463.51666666666665</v>
      </c>
      <c r="I285" s="40">
        <v>474.58333333333337</v>
      </c>
      <c r="J285" s="40">
        <v>481.26666666666665</v>
      </c>
      <c r="K285" s="31">
        <v>467.9</v>
      </c>
      <c r="L285" s="31">
        <v>450.15</v>
      </c>
      <c r="M285" s="31">
        <v>1.2947599999999999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635.75</v>
      </c>
      <c r="D286" s="40">
        <v>634.11666666666667</v>
      </c>
      <c r="E286" s="40">
        <v>628.23333333333335</v>
      </c>
      <c r="F286" s="40">
        <v>620.7166666666667</v>
      </c>
      <c r="G286" s="40">
        <v>614.83333333333337</v>
      </c>
      <c r="H286" s="40">
        <v>641.63333333333333</v>
      </c>
      <c r="I286" s="40">
        <v>647.51666666666677</v>
      </c>
      <c r="J286" s="40">
        <v>655.0333333333333</v>
      </c>
      <c r="K286" s="31">
        <v>640</v>
      </c>
      <c r="L286" s="31">
        <v>626.6</v>
      </c>
      <c r="M286" s="31">
        <v>1.3160799999999999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46.3</v>
      </c>
      <c r="D287" s="40">
        <v>46.866666666666667</v>
      </c>
      <c r="E287" s="40">
        <v>45.433333333333337</v>
      </c>
      <c r="F287" s="40">
        <v>44.56666666666667</v>
      </c>
      <c r="G287" s="40">
        <v>43.13333333333334</v>
      </c>
      <c r="H287" s="40">
        <v>47.733333333333334</v>
      </c>
      <c r="I287" s="40">
        <v>49.166666666666657</v>
      </c>
      <c r="J287" s="40">
        <v>50.033333333333331</v>
      </c>
      <c r="K287" s="31">
        <v>48.3</v>
      </c>
      <c r="L287" s="31">
        <v>46</v>
      </c>
      <c r="M287" s="31">
        <v>20.33597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712.7</v>
      </c>
      <c r="D288" s="40">
        <v>718.9</v>
      </c>
      <c r="E288" s="40">
        <v>705.8</v>
      </c>
      <c r="F288" s="40">
        <v>698.9</v>
      </c>
      <c r="G288" s="40">
        <v>685.8</v>
      </c>
      <c r="H288" s="40">
        <v>725.8</v>
      </c>
      <c r="I288" s="40">
        <v>738.90000000000009</v>
      </c>
      <c r="J288" s="40">
        <v>745.8</v>
      </c>
      <c r="K288" s="31">
        <v>732</v>
      </c>
      <c r="L288" s="31">
        <v>712</v>
      </c>
      <c r="M288" s="31">
        <v>0.79661999999999999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414.7</v>
      </c>
      <c r="D289" s="40">
        <v>413.86666666666662</v>
      </c>
      <c r="E289" s="40">
        <v>406.88333333333321</v>
      </c>
      <c r="F289" s="40">
        <v>399.06666666666661</v>
      </c>
      <c r="G289" s="40">
        <v>392.0833333333332</v>
      </c>
      <c r="H289" s="40">
        <v>421.68333333333322</v>
      </c>
      <c r="I289" s="40">
        <v>428.66666666666669</v>
      </c>
      <c r="J289" s="40">
        <v>436.48333333333323</v>
      </c>
      <c r="K289" s="31">
        <v>420.85</v>
      </c>
      <c r="L289" s="31">
        <v>406.05</v>
      </c>
      <c r="M289" s="31">
        <v>2.95851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1780.9</v>
      </c>
      <c r="D290" s="40">
        <v>1777.5333333333335</v>
      </c>
      <c r="E290" s="40">
        <v>1765.4666666666672</v>
      </c>
      <c r="F290" s="40">
        <v>1750.0333333333335</v>
      </c>
      <c r="G290" s="40">
        <v>1737.9666666666672</v>
      </c>
      <c r="H290" s="40">
        <v>1792.9666666666672</v>
      </c>
      <c r="I290" s="40">
        <v>1805.0333333333333</v>
      </c>
      <c r="J290" s="40">
        <v>1820.4666666666672</v>
      </c>
      <c r="K290" s="31">
        <v>1789.6</v>
      </c>
      <c r="L290" s="31">
        <v>1762.1</v>
      </c>
      <c r="M290" s="31">
        <v>15.968859999999999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88.4</v>
      </c>
      <c r="D291" s="40">
        <v>88.716666666666654</v>
      </c>
      <c r="E291" s="40">
        <v>87.333333333333314</v>
      </c>
      <c r="F291" s="40">
        <v>86.266666666666666</v>
      </c>
      <c r="G291" s="40">
        <v>84.883333333333326</v>
      </c>
      <c r="H291" s="40">
        <v>89.783333333333303</v>
      </c>
      <c r="I291" s="40">
        <v>91.166666666666657</v>
      </c>
      <c r="J291" s="40">
        <v>92.233333333333292</v>
      </c>
      <c r="K291" s="31">
        <v>90.1</v>
      </c>
      <c r="L291" s="31">
        <v>87.65</v>
      </c>
      <c r="M291" s="31">
        <v>69.107659999999996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3694.7</v>
      </c>
      <c r="D292" s="40">
        <v>3713.5833333333335</v>
      </c>
      <c r="E292" s="40">
        <v>3638.166666666667</v>
      </c>
      <c r="F292" s="40">
        <v>3581.6333333333337</v>
      </c>
      <c r="G292" s="40">
        <v>3506.2166666666672</v>
      </c>
      <c r="H292" s="40">
        <v>3770.1166666666668</v>
      </c>
      <c r="I292" s="40">
        <v>3845.5333333333338</v>
      </c>
      <c r="J292" s="40">
        <v>3902.0666666666666</v>
      </c>
      <c r="K292" s="31">
        <v>3789</v>
      </c>
      <c r="L292" s="31">
        <v>3657.05</v>
      </c>
      <c r="M292" s="31">
        <v>2.0348099999999998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406.5</v>
      </c>
      <c r="D293" s="40">
        <v>407</v>
      </c>
      <c r="E293" s="40">
        <v>402.5</v>
      </c>
      <c r="F293" s="40">
        <v>398.5</v>
      </c>
      <c r="G293" s="40">
        <v>394</v>
      </c>
      <c r="H293" s="40">
        <v>411</v>
      </c>
      <c r="I293" s="40">
        <v>415.5</v>
      </c>
      <c r="J293" s="40">
        <v>419.5</v>
      </c>
      <c r="K293" s="31">
        <v>411.5</v>
      </c>
      <c r="L293" s="31">
        <v>403</v>
      </c>
      <c r="M293" s="31">
        <v>26.35416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275.45</v>
      </c>
      <c r="D294" s="40">
        <v>277.5333333333333</v>
      </c>
      <c r="E294" s="40">
        <v>272.11666666666662</v>
      </c>
      <c r="F294" s="40">
        <v>268.7833333333333</v>
      </c>
      <c r="G294" s="40">
        <v>263.36666666666662</v>
      </c>
      <c r="H294" s="40">
        <v>280.86666666666662</v>
      </c>
      <c r="I294" s="40">
        <v>286.28333333333336</v>
      </c>
      <c r="J294" s="40">
        <v>289.61666666666662</v>
      </c>
      <c r="K294" s="31">
        <v>282.95</v>
      </c>
      <c r="L294" s="31">
        <v>274.2</v>
      </c>
      <c r="M294" s="31">
        <v>1.1710499999999999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8234.2999999999993</v>
      </c>
      <c r="D295" s="40">
        <v>8298.1</v>
      </c>
      <c r="E295" s="40">
        <v>8146.2000000000007</v>
      </c>
      <c r="F295" s="40">
        <v>8058.1</v>
      </c>
      <c r="G295" s="40">
        <v>7906.2000000000007</v>
      </c>
      <c r="H295" s="40">
        <v>8386.2000000000007</v>
      </c>
      <c r="I295" s="40">
        <v>8538.0999999999985</v>
      </c>
      <c r="J295" s="40">
        <v>8626.2000000000007</v>
      </c>
      <c r="K295" s="31">
        <v>8450</v>
      </c>
      <c r="L295" s="31">
        <v>8210</v>
      </c>
      <c r="M295" s="31">
        <v>5.4550000000000001E-2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4748.3500000000004</v>
      </c>
      <c r="D296" s="40">
        <v>4774.1500000000005</v>
      </c>
      <c r="E296" s="40">
        <v>4694.2000000000007</v>
      </c>
      <c r="F296" s="40">
        <v>4640.05</v>
      </c>
      <c r="G296" s="40">
        <v>4560.1000000000004</v>
      </c>
      <c r="H296" s="40">
        <v>4828.3000000000011</v>
      </c>
      <c r="I296" s="40">
        <v>4908.25</v>
      </c>
      <c r="J296" s="40">
        <v>4962.4000000000015</v>
      </c>
      <c r="K296" s="31">
        <v>4854.1000000000004</v>
      </c>
      <c r="L296" s="31">
        <v>4720</v>
      </c>
      <c r="M296" s="31">
        <v>2.0784600000000002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1597.45</v>
      </c>
      <c r="D297" s="40">
        <v>1603.8166666666666</v>
      </c>
      <c r="E297" s="40">
        <v>1583.6333333333332</v>
      </c>
      <c r="F297" s="40">
        <v>1569.8166666666666</v>
      </c>
      <c r="G297" s="40">
        <v>1549.6333333333332</v>
      </c>
      <c r="H297" s="40">
        <v>1617.6333333333332</v>
      </c>
      <c r="I297" s="40">
        <v>1637.8166666666666</v>
      </c>
      <c r="J297" s="40">
        <v>1651.6333333333332</v>
      </c>
      <c r="K297" s="31">
        <v>1624</v>
      </c>
      <c r="L297" s="31">
        <v>1590</v>
      </c>
      <c r="M297" s="31">
        <v>12.23794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703.05</v>
      </c>
      <c r="D298" s="40">
        <v>698.75</v>
      </c>
      <c r="E298" s="40">
        <v>687.5</v>
      </c>
      <c r="F298" s="40">
        <v>671.95</v>
      </c>
      <c r="G298" s="40">
        <v>660.7</v>
      </c>
      <c r="H298" s="40">
        <v>714.3</v>
      </c>
      <c r="I298" s="40">
        <v>725.55</v>
      </c>
      <c r="J298" s="40">
        <v>741.09999999999991</v>
      </c>
      <c r="K298" s="31">
        <v>710</v>
      </c>
      <c r="L298" s="31">
        <v>683.2</v>
      </c>
      <c r="M298" s="31">
        <v>79.587710000000001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40.6</v>
      </c>
      <c r="D299" s="40">
        <v>40.800000000000004</v>
      </c>
      <c r="E299" s="40">
        <v>40.300000000000011</v>
      </c>
      <c r="F299" s="40">
        <v>40.000000000000007</v>
      </c>
      <c r="G299" s="40">
        <v>39.500000000000014</v>
      </c>
      <c r="H299" s="40">
        <v>41.100000000000009</v>
      </c>
      <c r="I299" s="40">
        <v>41.599999999999994</v>
      </c>
      <c r="J299" s="40">
        <v>41.900000000000006</v>
      </c>
      <c r="K299" s="31">
        <v>41.3</v>
      </c>
      <c r="L299" s="31">
        <v>40.5</v>
      </c>
      <c r="M299" s="31">
        <v>10.926679999999999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1795.3</v>
      </c>
      <c r="D300" s="40">
        <v>1788.8666666666668</v>
      </c>
      <c r="E300" s="40">
        <v>1767.7333333333336</v>
      </c>
      <c r="F300" s="40">
        <v>1740.1666666666667</v>
      </c>
      <c r="G300" s="40">
        <v>1719.0333333333335</v>
      </c>
      <c r="H300" s="40">
        <v>1816.4333333333336</v>
      </c>
      <c r="I300" s="40">
        <v>1837.5666666666668</v>
      </c>
      <c r="J300" s="40">
        <v>1865.1333333333337</v>
      </c>
      <c r="K300" s="31">
        <v>1810</v>
      </c>
      <c r="L300" s="31">
        <v>1761.3</v>
      </c>
      <c r="M300" s="31">
        <v>1.63171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1133.7</v>
      </c>
      <c r="D301" s="40">
        <v>1136.0333333333335</v>
      </c>
      <c r="E301" s="40">
        <v>1115.666666666667</v>
      </c>
      <c r="F301" s="40">
        <v>1097.6333333333334</v>
      </c>
      <c r="G301" s="40">
        <v>1077.2666666666669</v>
      </c>
      <c r="H301" s="40">
        <v>1154.0666666666671</v>
      </c>
      <c r="I301" s="40">
        <v>1174.4333333333334</v>
      </c>
      <c r="J301" s="40">
        <v>1192.4666666666672</v>
      </c>
      <c r="K301" s="31">
        <v>1156.4000000000001</v>
      </c>
      <c r="L301" s="31">
        <v>1118</v>
      </c>
      <c r="M301" s="31">
        <v>10.734690000000001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4203.8</v>
      </c>
      <c r="D302" s="40">
        <v>4242.2833333333328</v>
      </c>
      <c r="E302" s="40">
        <v>4141.5666666666657</v>
      </c>
      <c r="F302" s="40">
        <v>4079.333333333333</v>
      </c>
      <c r="G302" s="40">
        <v>3978.6166666666659</v>
      </c>
      <c r="H302" s="40">
        <v>4304.5166666666655</v>
      </c>
      <c r="I302" s="40">
        <v>4405.2333333333327</v>
      </c>
      <c r="J302" s="40">
        <v>4467.4666666666653</v>
      </c>
      <c r="K302" s="31">
        <v>4343</v>
      </c>
      <c r="L302" s="31">
        <v>4180.05</v>
      </c>
      <c r="M302" s="31">
        <v>0.48060999999999998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781.35</v>
      </c>
      <c r="D303" s="40">
        <v>786.7833333333333</v>
      </c>
      <c r="E303" s="40">
        <v>771.56666666666661</v>
      </c>
      <c r="F303" s="40">
        <v>761.7833333333333</v>
      </c>
      <c r="G303" s="40">
        <v>746.56666666666661</v>
      </c>
      <c r="H303" s="40">
        <v>796.56666666666661</v>
      </c>
      <c r="I303" s="40">
        <v>811.7833333333333</v>
      </c>
      <c r="J303" s="40">
        <v>821.56666666666661</v>
      </c>
      <c r="K303" s="31">
        <v>802</v>
      </c>
      <c r="L303" s="31">
        <v>777</v>
      </c>
      <c r="M303" s="31">
        <v>0.14602000000000001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47.1</v>
      </c>
      <c r="D304" s="40">
        <v>47.533333333333331</v>
      </c>
      <c r="E304" s="40">
        <v>46.166666666666664</v>
      </c>
      <c r="F304" s="40">
        <v>45.233333333333334</v>
      </c>
      <c r="G304" s="40">
        <v>43.866666666666667</v>
      </c>
      <c r="H304" s="40">
        <v>48.466666666666661</v>
      </c>
      <c r="I304" s="40">
        <v>49.833333333333336</v>
      </c>
      <c r="J304" s="40">
        <v>50.766666666666659</v>
      </c>
      <c r="K304" s="31">
        <v>48.9</v>
      </c>
      <c r="L304" s="31">
        <v>46.6</v>
      </c>
      <c r="M304" s="31">
        <v>27.898440000000001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181.9</v>
      </c>
      <c r="D305" s="40">
        <v>181.61666666666667</v>
      </c>
      <c r="E305" s="40">
        <v>180.28333333333336</v>
      </c>
      <c r="F305" s="40">
        <v>178.66666666666669</v>
      </c>
      <c r="G305" s="40">
        <v>177.33333333333337</v>
      </c>
      <c r="H305" s="40">
        <v>183.23333333333335</v>
      </c>
      <c r="I305" s="40">
        <v>184.56666666666666</v>
      </c>
      <c r="J305" s="40">
        <v>186.18333333333334</v>
      </c>
      <c r="K305" s="31">
        <v>182.95</v>
      </c>
      <c r="L305" s="31">
        <v>180</v>
      </c>
      <c r="M305" s="31">
        <v>2.5636399999999999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80050.649999999994</v>
      </c>
      <c r="D306" s="40">
        <v>80638.483333333337</v>
      </c>
      <c r="E306" s="40">
        <v>78612.166666666672</v>
      </c>
      <c r="F306" s="40">
        <v>77173.683333333334</v>
      </c>
      <c r="G306" s="40">
        <v>75147.366666666669</v>
      </c>
      <c r="H306" s="40">
        <v>82076.966666666674</v>
      </c>
      <c r="I306" s="40">
        <v>84103.283333333326</v>
      </c>
      <c r="J306" s="40">
        <v>85541.766666666677</v>
      </c>
      <c r="K306" s="31">
        <v>82664.800000000003</v>
      </c>
      <c r="L306" s="31">
        <v>79200</v>
      </c>
      <c r="M306" s="31">
        <v>0.64534999999999998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1142</v>
      </c>
      <c r="D307" s="40">
        <v>1150.2833333333333</v>
      </c>
      <c r="E307" s="40">
        <v>1130.7166666666667</v>
      </c>
      <c r="F307" s="40">
        <v>1119.4333333333334</v>
      </c>
      <c r="G307" s="40">
        <v>1099.8666666666668</v>
      </c>
      <c r="H307" s="40">
        <v>1161.5666666666666</v>
      </c>
      <c r="I307" s="40">
        <v>1181.1333333333332</v>
      </c>
      <c r="J307" s="40">
        <v>1192.4166666666665</v>
      </c>
      <c r="K307" s="31">
        <v>1169.8499999999999</v>
      </c>
      <c r="L307" s="31">
        <v>1139</v>
      </c>
      <c r="M307" s="31">
        <v>2.95336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4042.85</v>
      </c>
      <c r="D308" s="40">
        <v>4119.95</v>
      </c>
      <c r="E308" s="40">
        <v>3939.8999999999996</v>
      </c>
      <c r="F308" s="40">
        <v>3836.95</v>
      </c>
      <c r="G308" s="40">
        <v>3656.8999999999996</v>
      </c>
      <c r="H308" s="40">
        <v>4222.8999999999996</v>
      </c>
      <c r="I308" s="40">
        <v>4402.9500000000007</v>
      </c>
      <c r="J308" s="40">
        <v>4505.8999999999996</v>
      </c>
      <c r="K308" s="31">
        <v>4300</v>
      </c>
      <c r="L308" s="31">
        <v>4017</v>
      </c>
      <c r="M308" s="31">
        <v>8.4940000000000002E-2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309.60000000000002</v>
      </c>
      <c r="D309" s="40">
        <v>310</v>
      </c>
      <c r="E309" s="40">
        <v>307.14999999999998</v>
      </c>
      <c r="F309" s="40">
        <v>304.7</v>
      </c>
      <c r="G309" s="40">
        <v>301.84999999999997</v>
      </c>
      <c r="H309" s="40">
        <v>312.45</v>
      </c>
      <c r="I309" s="40">
        <v>315.3</v>
      </c>
      <c r="J309" s="40">
        <v>317.75</v>
      </c>
      <c r="K309" s="31">
        <v>312.85000000000002</v>
      </c>
      <c r="L309" s="31">
        <v>307.55</v>
      </c>
      <c r="M309" s="31">
        <v>0.65642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153.65</v>
      </c>
      <c r="D310" s="40">
        <v>154.08333333333334</v>
      </c>
      <c r="E310" s="40">
        <v>151.36666666666667</v>
      </c>
      <c r="F310" s="40">
        <v>149.08333333333334</v>
      </c>
      <c r="G310" s="40">
        <v>146.36666666666667</v>
      </c>
      <c r="H310" s="40">
        <v>156.36666666666667</v>
      </c>
      <c r="I310" s="40">
        <v>159.08333333333331</v>
      </c>
      <c r="J310" s="40">
        <v>161.36666666666667</v>
      </c>
      <c r="K310" s="31">
        <v>156.80000000000001</v>
      </c>
      <c r="L310" s="31">
        <v>151.80000000000001</v>
      </c>
      <c r="M310" s="31">
        <v>45.001480000000001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774.95</v>
      </c>
      <c r="D311" s="40">
        <v>772.81666666666661</v>
      </c>
      <c r="E311" s="40">
        <v>763.63333333333321</v>
      </c>
      <c r="F311" s="40">
        <v>752.31666666666661</v>
      </c>
      <c r="G311" s="40">
        <v>743.13333333333321</v>
      </c>
      <c r="H311" s="40">
        <v>784.13333333333321</v>
      </c>
      <c r="I311" s="40">
        <v>793.31666666666661</v>
      </c>
      <c r="J311" s="40">
        <v>804.63333333333321</v>
      </c>
      <c r="K311" s="31">
        <v>782</v>
      </c>
      <c r="L311" s="31">
        <v>761.5</v>
      </c>
      <c r="M311" s="31">
        <v>67.006330000000005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261.89999999999998</v>
      </c>
      <c r="D312" s="40">
        <v>264.98333333333335</v>
      </c>
      <c r="E312" s="40">
        <v>256.9666666666667</v>
      </c>
      <c r="F312" s="40">
        <v>252.03333333333336</v>
      </c>
      <c r="G312" s="40">
        <v>244.01666666666671</v>
      </c>
      <c r="H312" s="40">
        <v>269.91666666666669</v>
      </c>
      <c r="I312" s="40">
        <v>277.93333333333334</v>
      </c>
      <c r="J312" s="40">
        <v>282.86666666666667</v>
      </c>
      <c r="K312" s="31">
        <v>273</v>
      </c>
      <c r="L312" s="31">
        <v>260.05</v>
      </c>
      <c r="M312" s="31">
        <v>2.2812700000000001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304.60000000000002</v>
      </c>
      <c r="D313" s="40">
        <v>306.71666666666664</v>
      </c>
      <c r="E313" s="40">
        <v>300.23333333333329</v>
      </c>
      <c r="F313" s="40">
        <v>295.86666666666667</v>
      </c>
      <c r="G313" s="40">
        <v>289.38333333333333</v>
      </c>
      <c r="H313" s="40">
        <v>311.08333333333326</v>
      </c>
      <c r="I313" s="40">
        <v>317.56666666666661</v>
      </c>
      <c r="J313" s="40">
        <v>321.93333333333322</v>
      </c>
      <c r="K313" s="31">
        <v>313.2</v>
      </c>
      <c r="L313" s="31">
        <v>302.35000000000002</v>
      </c>
      <c r="M313" s="31">
        <v>2.52339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687.55</v>
      </c>
      <c r="D314" s="40">
        <v>695.2166666666667</v>
      </c>
      <c r="E314" s="40">
        <v>675.43333333333339</v>
      </c>
      <c r="F314" s="40">
        <v>663.31666666666672</v>
      </c>
      <c r="G314" s="40">
        <v>643.53333333333342</v>
      </c>
      <c r="H314" s="40">
        <v>707.33333333333337</v>
      </c>
      <c r="I314" s="40">
        <v>727.11666666666667</v>
      </c>
      <c r="J314" s="40">
        <v>739.23333333333335</v>
      </c>
      <c r="K314" s="31">
        <v>715</v>
      </c>
      <c r="L314" s="31">
        <v>683.1</v>
      </c>
      <c r="M314" s="31">
        <v>1.0852599999999999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200.9</v>
      </c>
      <c r="D315" s="40">
        <v>201.31666666666669</v>
      </c>
      <c r="E315" s="40">
        <v>197.33333333333337</v>
      </c>
      <c r="F315" s="40">
        <v>193.76666666666668</v>
      </c>
      <c r="G315" s="40">
        <v>189.78333333333336</v>
      </c>
      <c r="H315" s="40">
        <v>204.88333333333338</v>
      </c>
      <c r="I315" s="40">
        <v>208.86666666666667</v>
      </c>
      <c r="J315" s="40">
        <v>212.43333333333339</v>
      </c>
      <c r="K315" s="31">
        <v>205.3</v>
      </c>
      <c r="L315" s="31">
        <v>197.75</v>
      </c>
      <c r="M315" s="31">
        <v>76.949659999999994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42.85</v>
      </c>
      <c r="D316" s="40">
        <v>42.9</v>
      </c>
      <c r="E316" s="40">
        <v>41.949999999999996</v>
      </c>
      <c r="F316" s="40">
        <v>41.05</v>
      </c>
      <c r="G316" s="40">
        <v>40.099999999999994</v>
      </c>
      <c r="H316" s="40">
        <v>43.8</v>
      </c>
      <c r="I316" s="40">
        <v>44.75</v>
      </c>
      <c r="J316" s="40">
        <v>45.65</v>
      </c>
      <c r="K316" s="31">
        <v>43.85</v>
      </c>
      <c r="L316" s="31">
        <v>42</v>
      </c>
      <c r="M316" s="31">
        <v>11.42595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526.20000000000005</v>
      </c>
      <c r="D317" s="40">
        <v>528.7166666666667</v>
      </c>
      <c r="E317" s="40">
        <v>519.43333333333339</v>
      </c>
      <c r="F317" s="40">
        <v>512.66666666666674</v>
      </c>
      <c r="G317" s="40">
        <v>503.38333333333344</v>
      </c>
      <c r="H317" s="40">
        <v>535.48333333333335</v>
      </c>
      <c r="I317" s="40">
        <v>544.76666666666665</v>
      </c>
      <c r="J317" s="40">
        <v>551.5333333333333</v>
      </c>
      <c r="K317" s="31">
        <v>538</v>
      </c>
      <c r="L317" s="31">
        <v>521.95000000000005</v>
      </c>
      <c r="M317" s="31">
        <v>27.056760000000001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7081.75</v>
      </c>
      <c r="D318" s="40">
        <v>7094.916666666667</v>
      </c>
      <c r="E318" s="40">
        <v>7024.8333333333339</v>
      </c>
      <c r="F318" s="40">
        <v>6967.916666666667</v>
      </c>
      <c r="G318" s="40">
        <v>6897.8333333333339</v>
      </c>
      <c r="H318" s="40">
        <v>7151.8333333333339</v>
      </c>
      <c r="I318" s="40">
        <v>7221.9166666666679</v>
      </c>
      <c r="J318" s="40">
        <v>7278.8333333333339</v>
      </c>
      <c r="K318" s="31">
        <v>7165</v>
      </c>
      <c r="L318" s="31">
        <v>7038</v>
      </c>
      <c r="M318" s="31">
        <v>2.6498300000000001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1067.0999999999999</v>
      </c>
      <c r="D319" s="40">
        <v>1073.1833333333334</v>
      </c>
      <c r="E319" s="40">
        <v>1046.3666666666668</v>
      </c>
      <c r="F319" s="40">
        <v>1025.6333333333334</v>
      </c>
      <c r="G319" s="40">
        <v>998.81666666666683</v>
      </c>
      <c r="H319" s="40">
        <v>1093.9166666666667</v>
      </c>
      <c r="I319" s="40">
        <v>1120.7333333333333</v>
      </c>
      <c r="J319" s="40">
        <v>1141.4666666666667</v>
      </c>
      <c r="K319" s="31">
        <v>1100</v>
      </c>
      <c r="L319" s="31">
        <v>1052.45</v>
      </c>
      <c r="M319" s="31">
        <v>3.8518400000000002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287.7</v>
      </c>
      <c r="D320" s="40">
        <v>285.53333333333336</v>
      </c>
      <c r="E320" s="40">
        <v>282.06666666666672</v>
      </c>
      <c r="F320" s="40">
        <v>276.43333333333334</v>
      </c>
      <c r="G320" s="40">
        <v>272.9666666666667</v>
      </c>
      <c r="H320" s="40">
        <v>291.16666666666674</v>
      </c>
      <c r="I320" s="40">
        <v>294.63333333333333</v>
      </c>
      <c r="J320" s="40">
        <v>300.26666666666677</v>
      </c>
      <c r="K320" s="31">
        <v>289</v>
      </c>
      <c r="L320" s="31">
        <v>279.89999999999998</v>
      </c>
      <c r="M320" s="31">
        <v>11.5641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244.7</v>
      </c>
      <c r="D321" s="40">
        <v>246.11666666666665</v>
      </c>
      <c r="E321" s="40">
        <v>241.7833333333333</v>
      </c>
      <c r="F321" s="40">
        <v>238.86666666666665</v>
      </c>
      <c r="G321" s="40">
        <v>234.5333333333333</v>
      </c>
      <c r="H321" s="40">
        <v>249.0333333333333</v>
      </c>
      <c r="I321" s="40">
        <v>253.36666666666662</v>
      </c>
      <c r="J321" s="40">
        <v>256.2833333333333</v>
      </c>
      <c r="K321" s="31">
        <v>250.45</v>
      </c>
      <c r="L321" s="31">
        <v>243.2</v>
      </c>
      <c r="M321" s="31">
        <v>3.8921100000000002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2791.95</v>
      </c>
      <c r="D322" s="40">
        <v>2830.3333333333335</v>
      </c>
      <c r="E322" s="40">
        <v>2716.7166666666672</v>
      </c>
      <c r="F322" s="40">
        <v>2641.4833333333336</v>
      </c>
      <c r="G322" s="40">
        <v>2527.8666666666672</v>
      </c>
      <c r="H322" s="40">
        <v>2905.5666666666671</v>
      </c>
      <c r="I322" s="40">
        <v>3019.1833333333329</v>
      </c>
      <c r="J322" s="40">
        <v>3094.416666666667</v>
      </c>
      <c r="K322" s="31">
        <v>2943.95</v>
      </c>
      <c r="L322" s="31">
        <v>2755.1</v>
      </c>
      <c r="M322" s="31">
        <v>4.7644200000000003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2811.5</v>
      </c>
      <c r="D323" s="40">
        <v>2825.6666666666665</v>
      </c>
      <c r="E323" s="40">
        <v>2782.833333333333</v>
      </c>
      <c r="F323" s="40">
        <v>2754.1666666666665</v>
      </c>
      <c r="G323" s="40">
        <v>2711.333333333333</v>
      </c>
      <c r="H323" s="40">
        <v>2854.333333333333</v>
      </c>
      <c r="I323" s="40">
        <v>2897.1666666666661</v>
      </c>
      <c r="J323" s="40">
        <v>2925.833333333333</v>
      </c>
      <c r="K323" s="31">
        <v>2868.5</v>
      </c>
      <c r="L323" s="31">
        <v>2797</v>
      </c>
      <c r="M323" s="31">
        <v>3.19617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132.55000000000001</v>
      </c>
      <c r="D324" s="40">
        <v>133.18333333333331</v>
      </c>
      <c r="E324" s="40">
        <v>130.76666666666662</v>
      </c>
      <c r="F324" s="40">
        <v>128.98333333333332</v>
      </c>
      <c r="G324" s="40">
        <v>126.56666666666663</v>
      </c>
      <c r="H324" s="40">
        <v>134.96666666666661</v>
      </c>
      <c r="I324" s="40">
        <v>137.3833333333333</v>
      </c>
      <c r="J324" s="40">
        <v>139.1666666666666</v>
      </c>
      <c r="K324" s="31">
        <v>135.6</v>
      </c>
      <c r="L324" s="31">
        <v>131.4</v>
      </c>
      <c r="M324" s="31">
        <v>2.1664300000000001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727.85</v>
      </c>
      <c r="D325" s="40">
        <v>715.61666666666679</v>
      </c>
      <c r="E325" s="40">
        <v>699.28333333333353</v>
      </c>
      <c r="F325" s="40">
        <v>670.7166666666667</v>
      </c>
      <c r="G325" s="40">
        <v>654.38333333333344</v>
      </c>
      <c r="H325" s="40">
        <v>744.18333333333362</v>
      </c>
      <c r="I325" s="40">
        <v>760.51666666666688</v>
      </c>
      <c r="J325" s="40">
        <v>789.08333333333371</v>
      </c>
      <c r="K325" s="31">
        <v>731.95</v>
      </c>
      <c r="L325" s="31">
        <v>687.05</v>
      </c>
      <c r="M325" s="31">
        <v>16.621839999999999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188.55</v>
      </c>
      <c r="D326" s="40">
        <v>188.95000000000002</v>
      </c>
      <c r="E326" s="40">
        <v>187.60000000000002</v>
      </c>
      <c r="F326" s="40">
        <v>186.65</v>
      </c>
      <c r="G326" s="40">
        <v>185.3</v>
      </c>
      <c r="H326" s="40">
        <v>189.90000000000003</v>
      </c>
      <c r="I326" s="40">
        <v>191.25</v>
      </c>
      <c r="J326" s="40">
        <v>192.20000000000005</v>
      </c>
      <c r="K326" s="31">
        <v>190.3</v>
      </c>
      <c r="L326" s="31">
        <v>188</v>
      </c>
      <c r="M326" s="31">
        <v>2.4825699999999999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841.15</v>
      </c>
      <c r="D327" s="40">
        <v>852.61666666666667</v>
      </c>
      <c r="E327" s="40">
        <v>823.68333333333339</v>
      </c>
      <c r="F327" s="40">
        <v>806.2166666666667</v>
      </c>
      <c r="G327" s="40">
        <v>777.28333333333342</v>
      </c>
      <c r="H327" s="40">
        <v>870.08333333333337</v>
      </c>
      <c r="I327" s="40">
        <v>899.01666666666654</v>
      </c>
      <c r="J327" s="40">
        <v>916.48333333333335</v>
      </c>
      <c r="K327" s="31">
        <v>881.55</v>
      </c>
      <c r="L327" s="31">
        <v>835.15</v>
      </c>
      <c r="M327" s="31">
        <v>5.9733000000000001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2702</v>
      </c>
      <c r="D328" s="40">
        <v>2703.3333333333335</v>
      </c>
      <c r="E328" s="40">
        <v>2663.666666666667</v>
      </c>
      <c r="F328" s="40">
        <v>2625.3333333333335</v>
      </c>
      <c r="G328" s="40">
        <v>2585.666666666667</v>
      </c>
      <c r="H328" s="40">
        <v>2741.666666666667</v>
      </c>
      <c r="I328" s="40">
        <v>2781.3333333333339</v>
      </c>
      <c r="J328" s="40">
        <v>2819.666666666667</v>
      </c>
      <c r="K328" s="31">
        <v>2743</v>
      </c>
      <c r="L328" s="31">
        <v>2665</v>
      </c>
      <c r="M328" s="31">
        <v>3.8725499999999999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1571.2</v>
      </c>
      <c r="D329" s="40">
        <v>1585.75</v>
      </c>
      <c r="E329" s="40">
        <v>1551.45</v>
      </c>
      <c r="F329" s="40">
        <v>1531.7</v>
      </c>
      <c r="G329" s="40">
        <v>1497.4</v>
      </c>
      <c r="H329" s="40">
        <v>1605.5</v>
      </c>
      <c r="I329" s="40">
        <v>1639.8000000000002</v>
      </c>
      <c r="J329" s="40">
        <v>1659.55</v>
      </c>
      <c r="K329" s="31">
        <v>1620.05</v>
      </c>
      <c r="L329" s="31">
        <v>1566</v>
      </c>
      <c r="M329" s="31">
        <v>1.43458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1499.2</v>
      </c>
      <c r="D330" s="40">
        <v>1505.8666666666668</v>
      </c>
      <c r="E330" s="40">
        <v>1478.3833333333337</v>
      </c>
      <c r="F330" s="40">
        <v>1457.5666666666668</v>
      </c>
      <c r="G330" s="40">
        <v>1430.0833333333337</v>
      </c>
      <c r="H330" s="40">
        <v>1526.6833333333336</v>
      </c>
      <c r="I330" s="40">
        <v>1554.1666666666667</v>
      </c>
      <c r="J330" s="40">
        <v>1574.9833333333336</v>
      </c>
      <c r="K330" s="31">
        <v>1533.35</v>
      </c>
      <c r="L330" s="31">
        <v>1485.05</v>
      </c>
      <c r="M330" s="31">
        <v>18.354340000000001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981.35</v>
      </c>
      <c r="D331" s="40">
        <v>986.13333333333321</v>
      </c>
      <c r="E331" s="40">
        <v>973.26666666666642</v>
      </c>
      <c r="F331" s="40">
        <v>965.18333333333317</v>
      </c>
      <c r="G331" s="40">
        <v>952.31666666666638</v>
      </c>
      <c r="H331" s="40">
        <v>994.21666666666647</v>
      </c>
      <c r="I331" s="40">
        <v>1007.0833333333333</v>
      </c>
      <c r="J331" s="40">
        <v>1015.1666666666665</v>
      </c>
      <c r="K331" s="31">
        <v>999</v>
      </c>
      <c r="L331" s="31">
        <v>978.05</v>
      </c>
      <c r="M331" s="31">
        <v>4.1192599999999997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47.85</v>
      </c>
      <c r="D332" s="40">
        <v>48.183333333333337</v>
      </c>
      <c r="E332" s="40">
        <v>47.416666666666671</v>
      </c>
      <c r="F332" s="40">
        <v>46.983333333333334</v>
      </c>
      <c r="G332" s="40">
        <v>46.216666666666669</v>
      </c>
      <c r="H332" s="40">
        <v>48.616666666666674</v>
      </c>
      <c r="I332" s="40">
        <v>49.38333333333334</v>
      </c>
      <c r="J332" s="40">
        <v>49.816666666666677</v>
      </c>
      <c r="K332" s="31">
        <v>48.95</v>
      </c>
      <c r="L332" s="31">
        <v>47.75</v>
      </c>
      <c r="M332" s="31">
        <v>36.760179999999998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85.2</v>
      </c>
      <c r="D333" s="40">
        <v>86.233333333333334</v>
      </c>
      <c r="E333" s="40">
        <v>83.966666666666669</v>
      </c>
      <c r="F333" s="40">
        <v>82.733333333333334</v>
      </c>
      <c r="G333" s="40">
        <v>80.466666666666669</v>
      </c>
      <c r="H333" s="40">
        <v>87.466666666666669</v>
      </c>
      <c r="I333" s="40">
        <v>89.733333333333348</v>
      </c>
      <c r="J333" s="40">
        <v>90.966666666666669</v>
      </c>
      <c r="K333" s="31">
        <v>88.5</v>
      </c>
      <c r="L333" s="31">
        <v>85</v>
      </c>
      <c r="M333" s="31">
        <v>25.841709999999999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602.79999999999995</v>
      </c>
      <c r="D334" s="40">
        <v>606.83333333333337</v>
      </c>
      <c r="E334" s="40">
        <v>596.86666666666679</v>
      </c>
      <c r="F334" s="40">
        <v>590.93333333333339</v>
      </c>
      <c r="G334" s="40">
        <v>580.96666666666681</v>
      </c>
      <c r="H334" s="40">
        <v>612.76666666666677</v>
      </c>
      <c r="I334" s="40">
        <v>622.73333333333323</v>
      </c>
      <c r="J334" s="40">
        <v>628.66666666666674</v>
      </c>
      <c r="K334" s="31">
        <v>616.79999999999995</v>
      </c>
      <c r="L334" s="31">
        <v>600.9</v>
      </c>
      <c r="M334" s="31">
        <v>0.50283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26.2</v>
      </c>
      <c r="D335" s="40">
        <v>26.2</v>
      </c>
      <c r="E335" s="40">
        <v>26</v>
      </c>
      <c r="F335" s="40">
        <v>25.8</v>
      </c>
      <c r="G335" s="40">
        <v>25.6</v>
      </c>
      <c r="H335" s="40">
        <v>26.4</v>
      </c>
      <c r="I335" s="40">
        <v>26.599999999999994</v>
      </c>
      <c r="J335" s="40">
        <v>26.799999999999997</v>
      </c>
      <c r="K335" s="31">
        <v>26.4</v>
      </c>
      <c r="L335" s="31">
        <v>26</v>
      </c>
      <c r="M335" s="31">
        <v>24.289459999999998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57.6</v>
      </c>
      <c r="D336" s="40">
        <v>57.883333333333333</v>
      </c>
      <c r="E336" s="40">
        <v>56.866666666666667</v>
      </c>
      <c r="F336" s="40">
        <v>56.133333333333333</v>
      </c>
      <c r="G336" s="40">
        <v>55.116666666666667</v>
      </c>
      <c r="H336" s="40">
        <v>58.616666666666667</v>
      </c>
      <c r="I336" s="40">
        <v>59.633333333333333</v>
      </c>
      <c r="J336" s="40">
        <v>60.366666666666667</v>
      </c>
      <c r="K336" s="31">
        <v>58.9</v>
      </c>
      <c r="L336" s="31">
        <v>57.15</v>
      </c>
      <c r="M336" s="31">
        <v>12.614050000000001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174.45</v>
      </c>
      <c r="D337" s="40">
        <v>175.80000000000004</v>
      </c>
      <c r="E337" s="40">
        <v>172.20000000000007</v>
      </c>
      <c r="F337" s="40">
        <v>169.95000000000005</v>
      </c>
      <c r="G337" s="40">
        <v>166.35000000000008</v>
      </c>
      <c r="H337" s="40">
        <v>178.05000000000007</v>
      </c>
      <c r="I337" s="40">
        <v>181.65000000000003</v>
      </c>
      <c r="J337" s="40">
        <v>183.90000000000006</v>
      </c>
      <c r="K337" s="31">
        <v>179.4</v>
      </c>
      <c r="L337" s="31">
        <v>173.55</v>
      </c>
      <c r="M337" s="31">
        <v>98.07826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284.64999999999998</v>
      </c>
      <c r="D338" s="40">
        <v>286.26666666666665</v>
      </c>
      <c r="E338" s="40">
        <v>280.93333333333328</v>
      </c>
      <c r="F338" s="40">
        <v>277.21666666666664</v>
      </c>
      <c r="G338" s="40">
        <v>271.88333333333327</v>
      </c>
      <c r="H338" s="40">
        <v>289.98333333333329</v>
      </c>
      <c r="I338" s="40">
        <v>295.31666666666666</v>
      </c>
      <c r="J338" s="40">
        <v>299.0333333333333</v>
      </c>
      <c r="K338" s="31">
        <v>291.60000000000002</v>
      </c>
      <c r="L338" s="31">
        <v>282.55</v>
      </c>
      <c r="M338" s="31">
        <v>14.92043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116.7</v>
      </c>
      <c r="D339" s="40">
        <v>117.45</v>
      </c>
      <c r="E339" s="40">
        <v>115.80000000000001</v>
      </c>
      <c r="F339" s="40">
        <v>114.9</v>
      </c>
      <c r="G339" s="40">
        <v>113.25000000000001</v>
      </c>
      <c r="H339" s="40">
        <v>118.35000000000001</v>
      </c>
      <c r="I339" s="40">
        <v>120.00000000000001</v>
      </c>
      <c r="J339" s="40">
        <v>120.9</v>
      </c>
      <c r="K339" s="31">
        <v>119.1</v>
      </c>
      <c r="L339" s="31">
        <v>116.55</v>
      </c>
      <c r="M339" s="31">
        <v>78.160499999999999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528.65</v>
      </c>
      <c r="D340" s="40">
        <v>532.61666666666667</v>
      </c>
      <c r="E340" s="40">
        <v>518.23333333333335</v>
      </c>
      <c r="F340" s="40">
        <v>507.81666666666672</v>
      </c>
      <c r="G340" s="40">
        <v>493.43333333333339</v>
      </c>
      <c r="H340" s="40">
        <v>543.0333333333333</v>
      </c>
      <c r="I340" s="40">
        <v>557.41666666666674</v>
      </c>
      <c r="J340" s="40">
        <v>567.83333333333326</v>
      </c>
      <c r="K340" s="31">
        <v>547</v>
      </c>
      <c r="L340" s="31">
        <v>522.20000000000005</v>
      </c>
      <c r="M340" s="31">
        <v>4.2920299999999996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82.75</v>
      </c>
      <c r="D341" s="40">
        <v>84.8</v>
      </c>
      <c r="E341" s="40">
        <v>79.599999999999994</v>
      </c>
      <c r="F341" s="40">
        <v>76.45</v>
      </c>
      <c r="G341" s="40">
        <v>71.25</v>
      </c>
      <c r="H341" s="40">
        <v>87.949999999999989</v>
      </c>
      <c r="I341" s="40">
        <v>93.15</v>
      </c>
      <c r="J341" s="40">
        <v>96.299999999999983</v>
      </c>
      <c r="K341" s="31">
        <v>90</v>
      </c>
      <c r="L341" s="31">
        <v>81.650000000000006</v>
      </c>
      <c r="M341" s="31">
        <v>855.14826000000005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60.95</v>
      </c>
      <c r="D342" s="40">
        <v>61.383333333333333</v>
      </c>
      <c r="E342" s="40">
        <v>60.266666666666666</v>
      </c>
      <c r="F342" s="40">
        <v>59.583333333333336</v>
      </c>
      <c r="G342" s="40">
        <v>58.466666666666669</v>
      </c>
      <c r="H342" s="40">
        <v>62.066666666666663</v>
      </c>
      <c r="I342" s="40">
        <v>63.183333333333323</v>
      </c>
      <c r="J342" s="40">
        <v>63.86666666666666</v>
      </c>
      <c r="K342" s="31">
        <v>62.5</v>
      </c>
      <c r="L342" s="31">
        <v>60.7</v>
      </c>
      <c r="M342" s="31">
        <v>7.5149499999999998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3711.4</v>
      </c>
      <c r="D343" s="40">
        <v>3698.15</v>
      </c>
      <c r="E343" s="40">
        <v>3641.6000000000004</v>
      </c>
      <c r="F343" s="40">
        <v>3571.8</v>
      </c>
      <c r="G343" s="40">
        <v>3515.2500000000005</v>
      </c>
      <c r="H343" s="40">
        <v>3767.9500000000003</v>
      </c>
      <c r="I343" s="40">
        <v>3824.5000000000005</v>
      </c>
      <c r="J343" s="40">
        <v>3894.3</v>
      </c>
      <c r="K343" s="31">
        <v>3754.7</v>
      </c>
      <c r="L343" s="31">
        <v>3628.35</v>
      </c>
      <c r="M343" s="31">
        <v>2.0265200000000001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18202.3</v>
      </c>
      <c r="D344" s="40">
        <v>18152.650000000001</v>
      </c>
      <c r="E344" s="40">
        <v>18070.300000000003</v>
      </c>
      <c r="F344" s="40">
        <v>17938.300000000003</v>
      </c>
      <c r="G344" s="40">
        <v>17855.950000000004</v>
      </c>
      <c r="H344" s="40">
        <v>18284.650000000001</v>
      </c>
      <c r="I344" s="40">
        <v>18367</v>
      </c>
      <c r="J344" s="40">
        <v>18499</v>
      </c>
      <c r="K344" s="31">
        <v>18235</v>
      </c>
      <c r="L344" s="31">
        <v>18020.650000000001</v>
      </c>
      <c r="M344" s="31">
        <v>0.30636000000000002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51.6</v>
      </c>
      <c r="D345" s="40">
        <v>50.766666666666673</v>
      </c>
      <c r="E345" s="40">
        <v>48.533333333333346</v>
      </c>
      <c r="F345" s="40">
        <v>45.466666666666676</v>
      </c>
      <c r="G345" s="40">
        <v>43.233333333333348</v>
      </c>
      <c r="H345" s="40">
        <v>53.833333333333343</v>
      </c>
      <c r="I345" s="40">
        <v>56.066666666666677</v>
      </c>
      <c r="J345" s="40">
        <v>59.13333333333334</v>
      </c>
      <c r="K345" s="31">
        <v>53</v>
      </c>
      <c r="L345" s="31">
        <v>47.7</v>
      </c>
      <c r="M345" s="31">
        <v>48.813989999999997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2782.65</v>
      </c>
      <c r="D346" s="40">
        <v>2818.2833333333333</v>
      </c>
      <c r="E346" s="40">
        <v>2684.7166666666667</v>
      </c>
      <c r="F346" s="40">
        <v>2586.7833333333333</v>
      </c>
      <c r="G346" s="40">
        <v>2453.2166666666667</v>
      </c>
      <c r="H346" s="40">
        <v>2916.2166666666667</v>
      </c>
      <c r="I346" s="40">
        <v>3049.7833333333333</v>
      </c>
      <c r="J346" s="40">
        <v>3147.7166666666667</v>
      </c>
      <c r="K346" s="31">
        <v>2951.85</v>
      </c>
      <c r="L346" s="31">
        <v>2720.35</v>
      </c>
      <c r="M346" s="31">
        <v>0.36671999999999999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390.85</v>
      </c>
      <c r="D347" s="40">
        <v>393.09999999999997</v>
      </c>
      <c r="E347" s="40">
        <v>386.29999999999995</v>
      </c>
      <c r="F347" s="40">
        <v>381.75</v>
      </c>
      <c r="G347" s="40">
        <v>374.95</v>
      </c>
      <c r="H347" s="40">
        <v>397.64999999999992</v>
      </c>
      <c r="I347" s="40">
        <v>404.45</v>
      </c>
      <c r="J347" s="40">
        <v>408.99999999999989</v>
      </c>
      <c r="K347" s="31">
        <v>399.9</v>
      </c>
      <c r="L347" s="31">
        <v>388.55</v>
      </c>
      <c r="M347" s="31">
        <v>10.964079999999999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699.65</v>
      </c>
      <c r="D348" s="40">
        <v>702.29999999999984</v>
      </c>
      <c r="E348" s="40">
        <v>692.54999999999973</v>
      </c>
      <c r="F348" s="40">
        <v>685.44999999999993</v>
      </c>
      <c r="G348" s="40">
        <v>675.69999999999982</v>
      </c>
      <c r="H348" s="40">
        <v>709.39999999999964</v>
      </c>
      <c r="I348" s="40">
        <v>719.14999999999986</v>
      </c>
      <c r="J348" s="40">
        <v>726.24999999999955</v>
      </c>
      <c r="K348" s="31">
        <v>712.05</v>
      </c>
      <c r="L348" s="31">
        <v>695.2</v>
      </c>
      <c r="M348" s="31">
        <v>3.3743400000000001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115</v>
      </c>
      <c r="D349" s="40">
        <v>115.43333333333334</v>
      </c>
      <c r="E349" s="40">
        <v>113.86666666666667</v>
      </c>
      <c r="F349" s="40">
        <v>112.73333333333333</v>
      </c>
      <c r="G349" s="40">
        <v>111.16666666666667</v>
      </c>
      <c r="H349" s="40">
        <v>116.56666666666668</v>
      </c>
      <c r="I349" s="40">
        <v>118.13333333333334</v>
      </c>
      <c r="J349" s="40">
        <v>119.26666666666668</v>
      </c>
      <c r="K349" s="31">
        <v>117</v>
      </c>
      <c r="L349" s="31">
        <v>114.3</v>
      </c>
      <c r="M349" s="31">
        <v>82.942139999999995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165.5</v>
      </c>
      <c r="D350" s="40">
        <v>163.53333333333333</v>
      </c>
      <c r="E350" s="40">
        <v>159.26666666666665</v>
      </c>
      <c r="F350" s="40">
        <v>153.03333333333333</v>
      </c>
      <c r="G350" s="40">
        <v>148.76666666666665</v>
      </c>
      <c r="H350" s="40">
        <v>169.76666666666665</v>
      </c>
      <c r="I350" s="40">
        <v>174.03333333333336</v>
      </c>
      <c r="J350" s="40">
        <v>180.26666666666665</v>
      </c>
      <c r="K350" s="31">
        <v>167.8</v>
      </c>
      <c r="L350" s="31">
        <v>157.30000000000001</v>
      </c>
      <c r="M350" s="31">
        <v>4.5109700000000004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4458</v>
      </c>
      <c r="D351" s="40">
        <v>4439.916666666667</v>
      </c>
      <c r="E351" s="40">
        <v>4383.0833333333339</v>
      </c>
      <c r="F351" s="40">
        <v>4308.166666666667</v>
      </c>
      <c r="G351" s="40">
        <v>4251.3333333333339</v>
      </c>
      <c r="H351" s="40">
        <v>4514.8333333333339</v>
      </c>
      <c r="I351" s="40">
        <v>4571.6666666666679</v>
      </c>
      <c r="J351" s="40">
        <v>4646.5833333333339</v>
      </c>
      <c r="K351" s="31">
        <v>4496.75</v>
      </c>
      <c r="L351" s="31">
        <v>4365</v>
      </c>
      <c r="M351" s="31">
        <v>1.1069100000000001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317.45</v>
      </c>
      <c r="D352" s="40">
        <v>318.56666666666666</v>
      </c>
      <c r="E352" s="40">
        <v>313.88333333333333</v>
      </c>
      <c r="F352" s="40">
        <v>310.31666666666666</v>
      </c>
      <c r="G352" s="40">
        <v>305.63333333333333</v>
      </c>
      <c r="H352" s="40">
        <v>322.13333333333333</v>
      </c>
      <c r="I352" s="40">
        <v>326.81666666666661</v>
      </c>
      <c r="J352" s="40">
        <v>330.38333333333333</v>
      </c>
      <c r="K352" s="31">
        <v>323.25</v>
      </c>
      <c r="L352" s="31">
        <v>315</v>
      </c>
      <c r="M352" s="31">
        <v>1.9523299999999999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3133.55</v>
      </c>
      <c r="D354" s="40">
        <v>3145.2166666666672</v>
      </c>
      <c r="E354" s="40">
        <v>3110.6333333333341</v>
      </c>
      <c r="F354" s="40">
        <v>3087.7166666666672</v>
      </c>
      <c r="G354" s="40">
        <v>3053.1333333333341</v>
      </c>
      <c r="H354" s="40">
        <v>3168.1333333333341</v>
      </c>
      <c r="I354" s="40">
        <v>3202.7166666666672</v>
      </c>
      <c r="J354" s="40">
        <v>3225.6333333333341</v>
      </c>
      <c r="K354" s="31">
        <v>3179.8</v>
      </c>
      <c r="L354" s="31">
        <v>3122.3</v>
      </c>
      <c r="M354" s="31">
        <v>3.0886999999999998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688.45</v>
      </c>
      <c r="D355" s="40">
        <v>691.88333333333333</v>
      </c>
      <c r="E355" s="40">
        <v>666.76666666666665</v>
      </c>
      <c r="F355" s="40">
        <v>645.08333333333337</v>
      </c>
      <c r="G355" s="40">
        <v>619.9666666666667</v>
      </c>
      <c r="H355" s="40">
        <v>713.56666666666661</v>
      </c>
      <c r="I355" s="40">
        <v>738.68333333333317</v>
      </c>
      <c r="J355" s="40">
        <v>760.36666666666656</v>
      </c>
      <c r="K355" s="31">
        <v>717</v>
      </c>
      <c r="L355" s="31">
        <v>670.2</v>
      </c>
      <c r="M355" s="31">
        <v>0.87849999999999995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307.45</v>
      </c>
      <c r="D356" s="40">
        <v>308.21666666666664</v>
      </c>
      <c r="E356" s="40">
        <v>301.23333333333329</v>
      </c>
      <c r="F356" s="40">
        <v>295.01666666666665</v>
      </c>
      <c r="G356" s="40">
        <v>288.0333333333333</v>
      </c>
      <c r="H356" s="40">
        <v>314.43333333333328</v>
      </c>
      <c r="I356" s="40">
        <v>321.41666666666663</v>
      </c>
      <c r="J356" s="40">
        <v>327.63333333333327</v>
      </c>
      <c r="K356" s="31">
        <v>315.2</v>
      </c>
      <c r="L356" s="31">
        <v>302</v>
      </c>
      <c r="M356" s="31">
        <v>13.31071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1403</v>
      </c>
      <c r="D357" s="40">
        <v>1388.1333333333332</v>
      </c>
      <c r="E357" s="40">
        <v>1359.9166666666665</v>
      </c>
      <c r="F357" s="40">
        <v>1316.8333333333333</v>
      </c>
      <c r="G357" s="40">
        <v>1288.6166666666666</v>
      </c>
      <c r="H357" s="40">
        <v>1431.2166666666665</v>
      </c>
      <c r="I357" s="40">
        <v>1459.4333333333332</v>
      </c>
      <c r="J357" s="40">
        <v>1502.5166666666664</v>
      </c>
      <c r="K357" s="31">
        <v>1416.35</v>
      </c>
      <c r="L357" s="31">
        <v>1345.05</v>
      </c>
      <c r="M357" s="31">
        <v>28.283159999999999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32470.7</v>
      </c>
      <c r="D358" s="40">
        <v>32595.233333333334</v>
      </c>
      <c r="E358" s="40">
        <v>32190.466666666667</v>
      </c>
      <c r="F358" s="40">
        <v>31910.233333333334</v>
      </c>
      <c r="G358" s="40">
        <v>31505.466666666667</v>
      </c>
      <c r="H358" s="40">
        <v>32875.466666666667</v>
      </c>
      <c r="I358" s="40">
        <v>33280.233333333337</v>
      </c>
      <c r="J358" s="40">
        <v>33560.466666666667</v>
      </c>
      <c r="K358" s="31">
        <v>33000</v>
      </c>
      <c r="L358" s="31">
        <v>32315</v>
      </c>
      <c r="M358" s="31">
        <v>8.1549999999999997E-2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3130.55</v>
      </c>
      <c r="D359" s="40">
        <v>3135.0166666666664</v>
      </c>
      <c r="E359" s="40">
        <v>3110.9333333333329</v>
      </c>
      <c r="F359" s="40">
        <v>3091.3166666666666</v>
      </c>
      <c r="G359" s="40">
        <v>3067.2333333333331</v>
      </c>
      <c r="H359" s="40">
        <v>3154.6333333333328</v>
      </c>
      <c r="I359" s="40">
        <v>3178.7166666666667</v>
      </c>
      <c r="J359" s="40">
        <v>3198.3333333333326</v>
      </c>
      <c r="K359" s="31">
        <v>3159.1</v>
      </c>
      <c r="L359" s="31">
        <v>3115.4</v>
      </c>
      <c r="M359" s="31">
        <v>1.78102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213.3</v>
      </c>
      <c r="D360" s="40">
        <v>213.9666666666667</v>
      </c>
      <c r="E360" s="40">
        <v>211.03333333333339</v>
      </c>
      <c r="F360" s="40">
        <v>208.76666666666668</v>
      </c>
      <c r="G360" s="40">
        <v>205.83333333333337</v>
      </c>
      <c r="H360" s="40">
        <v>216.23333333333341</v>
      </c>
      <c r="I360" s="40">
        <v>219.16666666666669</v>
      </c>
      <c r="J360" s="40">
        <v>221.43333333333342</v>
      </c>
      <c r="K360" s="31">
        <v>216.9</v>
      </c>
      <c r="L360" s="31">
        <v>211.7</v>
      </c>
      <c r="M360" s="31">
        <v>70.501999999999995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5848.55</v>
      </c>
      <c r="D361" s="40">
        <v>5878.6499999999987</v>
      </c>
      <c r="E361" s="40">
        <v>5780.0499999999975</v>
      </c>
      <c r="F361" s="40">
        <v>5711.5499999999984</v>
      </c>
      <c r="G361" s="40">
        <v>5612.9499999999971</v>
      </c>
      <c r="H361" s="40">
        <v>5947.1499999999978</v>
      </c>
      <c r="I361" s="40">
        <v>6045.7499999999982</v>
      </c>
      <c r="J361" s="40">
        <v>6114.2499999999982</v>
      </c>
      <c r="K361" s="31">
        <v>5977.25</v>
      </c>
      <c r="L361" s="31">
        <v>5810.15</v>
      </c>
      <c r="M361" s="31">
        <v>0.3468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256.5</v>
      </c>
      <c r="D362" s="40">
        <v>255.61666666666667</v>
      </c>
      <c r="E362" s="40">
        <v>252.38333333333333</v>
      </c>
      <c r="F362" s="40">
        <v>248.26666666666665</v>
      </c>
      <c r="G362" s="40">
        <v>245.0333333333333</v>
      </c>
      <c r="H362" s="40">
        <v>259.73333333333335</v>
      </c>
      <c r="I362" s="40">
        <v>262.9666666666667</v>
      </c>
      <c r="J362" s="40">
        <v>267.08333333333337</v>
      </c>
      <c r="K362" s="31">
        <v>258.85000000000002</v>
      </c>
      <c r="L362" s="31">
        <v>251.5</v>
      </c>
      <c r="M362" s="31">
        <v>8.6813400000000005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867.95</v>
      </c>
      <c r="D363" s="40">
        <v>873.31666666666661</v>
      </c>
      <c r="E363" s="40">
        <v>849.63333333333321</v>
      </c>
      <c r="F363" s="40">
        <v>831.31666666666661</v>
      </c>
      <c r="G363" s="40">
        <v>807.63333333333321</v>
      </c>
      <c r="H363" s="40">
        <v>891.63333333333321</v>
      </c>
      <c r="I363" s="40">
        <v>915.31666666666661</v>
      </c>
      <c r="J363" s="40">
        <v>933.63333333333321</v>
      </c>
      <c r="K363" s="31">
        <v>897</v>
      </c>
      <c r="L363" s="31">
        <v>855</v>
      </c>
      <c r="M363" s="31">
        <v>1.8553200000000001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2231.8000000000002</v>
      </c>
      <c r="D364" s="40">
        <v>2235.3000000000002</v>
      </c>
      <c r="E364" s="40">
        <v>2215.5500000000002</v>
      </c>
      <c r="F364" s="40">
        <v>2199.3000000000002</v>
      </c>
      <c r="G364" s="40">
        <v>2179.5500000000002</v>
      </c>
      <c r="H364" s="40">
        <v>2251.5500000000002</v>
      </c>
      <c r="I364" s="40">
        <v>2271.3000000000002</v>
      </c>
      <c r="J364" s="40">
        <v>2287.5500000000002</v>
      </c>
      <c r="K364" s="31">
        <v>2255.0500000000002</v>
      </c>
      <c r="L364" s="31">
        <v>2219.0500000000002</v>
      </c>
      <c r="M364" s="31">
        <v>2.7288199999999998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2814.1</v>
      </c>
      <c r="D365" s="40">
        <v>2770.7000000000003</v>
      </c>
      <c r="E365" s="40">
        <v>2683.4000000000005</v>
      </c>
      <c r="F365" s="40">
        <v>2552.7000000000003</v>
      </c>
      <c r="G365" s="40">
        <v>2465.4000000000005</v>
      </c>
      <c r="H365" s="40">
        <v>2901.4000000000005</v>
      </c>
      <c r="I365" s="40">
        <v>2988.7000000000007</v>
      </c>
      <c r="J365" s="40">
        <v>3119.4000000000005</v>
      </c>
      <c r="K365" s="31">
        <v>2858</v>
      </c>
      <c r="L365" s="31">
        <v>2640</v>
      </c>
      <c r="M365" s="31">
        <v>41.735550000000003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943.45</v>
      </c>
      <c r="D366" s="40">
        <v>950.54999999999984</v>
      </c>
      <c r="E366" s="40">
        <v>930.1999999999997</v>
      </c>
      <c r="F366" s="40">
        <v>916.94999999999982</v>
      </c>
      <c r="G366" s="40">
        <v>896.59999999999968</v>
      </c>
      <c r="H366" s="40">
        <v>963.79999999999973</v>
      </c>
      <c r="I366" s="40">
        <v>984.14999999999986</v>
      </c>
      <c r="J366" s="40">
        <v>997.39999999999975</v>
      </c>
      <c r="K366" s="31">
        <v>970.9</v>
      </c>
      <c r="L366" s="31">
        <v>937.3</v>
      </c>
      <c r="M366" s="31">
        <v>0.88744999999999996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1808.9</v>
      </c>
      <c r="D367" s="40">
        <v>1812.5833333333333</v>
      </c>
      <c r="E367" s="40">
        <v>1796.3166666666666</v>
      </c>
      <c r="F367" s="40">
        <v>1783.7333333333333</v>
      </c>
      <c r="G367" s="40">
        <v>1767.4666666666667</v>
      </c>
      <c r="H367" s="40">
        <v>1825.1666666666665</v>
      </c>
      <c r="I367" s="40">
        <v>1841.4333333333334</v>
      </c>
      <c r="J367" s="40">
        <v>1854.0166666666664</v>
      </c>
      <c r="K367" s="31">
        <v>1828.85</v>
      </c>
      <c r="L367" s="31">
        <v>1800</v>
      </c>
      <c r="M367" s="31">
        <v>1.5162800000000001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1549.7</v>
      </c>
      <c r="D368" s="40">
        <v>1558.2666666666664</v>
      </c>
      <c r="E368" s="40">
        <v>1531.5333333333328</v>
      </c>
      <c r="F368" s="40">
        <v>1513.3666666666663</v>
      </c>
      <c r="G368" s="40">
        <v>1486.6333333333328</v>
      </c>
      <c r="H368" s="40">
        <v>1576.4333333333329</v>
      </c>
      <c r="I368" s="40">
        <v>1603.1666666666665</v>
      </c>
      <c r="J368" s="40">
        <v>1621.333333333333</v>
      </c>
      <c r="K368" s="31">
        <v>1585</v>
      </c>
      <c r="L368" s="31">
        <v>1540.1</v>
      </c>
      <c r="M368" s="31">
        <v>1.5251399999999999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131.4</v>
      </c>
      <c r="D369" s="40">
        <v>132.23333333333332</v>
      </c>
      <c r="E369" s="40">
        <v>129.86666666666665</v>
      </c>
      <c r="F369" s="40">
        <v>128.33333333333331</v>
      </c>
      <c r="G369" s="40">
        <v>125.96666666666664</v>
      </c>
      <c r="H369" s="40">
        <v>133.76666666666665</v>
      </c>
      <c r="I369" s="40">
        <v>136.13333333333333</v>
      </c>
      <c r="J369" s="40">
        <v>137.66666666666666</v>
      </c>
      <c r="K369" s="31">
        <v>134.6</v>
      </c>
      <c r="L369" s="31">
        <v>130.69999999999999</v>
      </c>
      <c r="M369" s="31">
        <v>29.023109999999999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176.45</v>
      </c>
      <c r="D370" s="40">
        <v>175.83333333333334</v>
      </c>
      <c r="E370" s="40">
        <v>174.66666666666669</v>
      </c>
      <c r="F370" s="40">
        <v>172.88333333333335</v>
      </c>
      <c r="G370" s="40">
        <v>171.7166666666667</v>
      </c>
      <c r="H370" s="40">
        <v>177.61666666666667</v>
      </c>
      <c r="I370" s="40">
        <v>178.78333333333336</v>
      </c>
      <c r="J370" s="40">
        <v>180.56666666666666</v>
      </c>
      <c r="K370" s="31">
        <v>177</v>
      </c>
      <c r="L370" s="31">
        <v>174.05</v>
      </c>
      <c r="M370" s="31">
        <v>123.11254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352.4</v>
      </c>
      <c r="D371" s="40">
        <v>355.25</v>
      </c>
      <c r="E371" s="40">
        <v>347.25</v>
      </c>
      <c r="F371" s="40">
        <v>342.1</v>
      </c>
      <c r="G371" s="40">
        <v>334.1</v>
      </c>
      <c r="H371" s="40">
        <v>360.4</v>
      </c>
      <c r="I371" s="40">
        <v>368.4</v>
      </c>
      <c r="J371" s="40">
        <v>373.54999999999995</v>
      </c>
      <c r="K371" s="31">
        <v>363.25</v>
      </c>
      <c r="L371" s="31">
        <v>350.1</v>
      </c>
      <c r="M371" s="31">
        <v>4.2617399999999996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652.4</v>
      </c>
      <c r="D372" s="40">
        <v>660.41666666666663</v>
      </c>
      <c r="E372" s="40">
        <v>638.98333333333323</v>
      </c>
      <c r="F372" s="40">
        <v>625.56666666666661</v>
      </c>
      <c r="G372" s="40">
        <v>604.13333333333321</v>
      </c>
      <c r="H372" s="40">
        <v>673.83333333333326</v>
      </c>
      <c r="I372" s="40">
        <v>695.26666666666665</v>
      </c>
      <c r="J372" s="40">
        <v>708.68333333333328</v>
      </c>
      <c r="K372" s="31">
        <v>681.85</v>
      </c>
      <c r="L372" s="31">
        <v>647</v>
      </c>
      <c r="M372" s="31">
        <v>5.0560499999999999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139.4</v>
      </c>
      <c r="D373" s="40">
        <v>139.66666666666666</v>
      </c>
      <c r="E373" s="40">
        <v>137.83333333333331</v>
      </c>
      <c r="F373" s="40">
        <v>136.26666666666665</v>
      </c>
      <c r="G373" s="40">
        <v>134.43333333333331</v>
      </c>
      <c r="H373" s="40">
        <v>141.23333333333332</v>
      </c>
      <c r="I373" s="40">
        <v>143.06666666666663</v>
      </c>
      <c r="J373" s="40">
        <v>144.63333333333333</v>
      </c>
      <c r="K373" s="31">
        <v>141.5</v>
      </c>
      <c r="L373" s="31">
        <v>138.1</v>
      </c>
      <c r="M373" s="31">
        <v>3.5676600000000001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5457.35</v>
      </c>
      <c r="D374" s="40">
        <v>5465.5666666666666</v>
      </c>
      <c r="E374" s="40">
        <v>5431.7833333333328</v>
      </c>
      <c r="F374" s="40">
        <v>5406.2166666666662</v>
      </c>
      <c r="G374" s="40">
        <v>5372.4333333333325</v>
      </c>
      <c r="H374" s="40">
        <v>5491.1333333333332</v>
      </c>
      <c r="I374" s="40">
        <v>5524.9166666666679</v>
      </c>
      <c r="J374" s="40">
        <v>5550.4833333333336</v>
      </c>
      <c r="K374" s="31">
        <v>5499.35</v>
      </c>
      <c r="L374" s="31">
        <v>5440</v>
      </c>
      <c r="M374" s="31">
        <v>3.3090000000000001E-2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12626.65</v>
      </c>
      <c r="D375" s="40">
        <v>12657.550000000001</v>
      </c>
      <c r="E375" s="40">
        <v>12590.100000000002</v>
      </c>
      <c r="F375" s="40">
        <v>12553.550000000001</v>
      </c>
      <c r="G375" s="40">
        <v>12486.100000000002</v>
      </c>
      <c r="H375" s="40">
        <v>12694.100000000002</v>
      </c>
      <c r="I375" s="40">
        <v>12761.550000000003</v>
      </c>
      <c r="J375" s="40">
        <v>12798.100000000002</v>
      </c>
      <c r="K375" s="31">
        <v>12725</v>
      </c>
      <c r="L375" s="31">
        <v>12621</v>
      </c>
      <c r="M375" s="31">
        <v>8.3250000000000005E-2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38.75</v>
      </c>
      <c r="D376" s="40">
        <v>39.199999999999996</v>
      </c>
      <c r="E376" s="40">
        <v>38.199999999999989</v>
      </c>
      <c r="F376" s="40">
        <v>37.649999999999991</v>
      </c>
      <c r="G376" s="40">
        <v>36.649999999999984</v>
      </c>
      <c r="H376" s="40">
        <v>39.749999999999993</v>
      </c>
      <c r="I376" s="40">
        <v>40.750000000000007</v>
      </c>
      <c r="J376" s="40">
        <v>41.3</v>
      </c>
      <c r="K376" s="31">
        <v>40.200000000000003</v>
      </c>
      <c r="L376" s="31">
        <v>38.65</v>
      </c>
      <c r="M376" s="31">
        <v>556.39684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860.25</v>
      </c>
      <c r="D377" s="40">
        <v>865.98333333333323</v>
      </c>
      <c r="E377" s="40">
        <v>846.46666666666647</v>
      </c>
      <c r="F377" s="40">
        <v>832.68333333333328</v>
      </c>
      <c r="G377" s="40">
        <v>813.16666666666652</v>
      </c>
      <c r="H377" s="40">
        <v>879.76666666666642</v>
      </c>
      <c r="I377" s="40">
        <v>899.28333333333308</v>
      </c>
      <c r="J377" s="40">
        <v>913.06666666666638</v>
      </c>
      <c r="K377" s="31">
        <v>885.5</v>
      </c>
      <c r="L377" s="31">
        <v>852.2</v>
      </c>
      <c r="M377" s="31">
        <v>2.5770900000000001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178.6</v>
      </c>
      <c r="D378" s="40">
        <v>178.58333333333334</v>
      </c>
      <c r="E378" s="40">
        <v>176.66666666666669</v>
      </c>
      <c r="F378" s="40">
        <v>174.73333333333335</v>
      </c>
      <c r="G378" s="40">
        <v>172.81666666666669</v>
      </c>
      <c r="H378" s="40">
        <v>180.51666666666668</v>
      </c>
      <c r="I378" s="40">
        <v>182.43333333333337</v>
      </c>
      <c r="J378" s="40">
        <v>184.36666666666667</v>
      </c>
      <c r="K378" s="31">
        <v>180.5</v>
      </c>
      <c r="L378" s="31">
        <v>176.65</v>
      </c>
      <c r="M378" s="31">
        <v>66.592640000000003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153.35</v>
      </c>
      <c r="D379" s="40">
        <v>154.31666666666666</v>
      </c>
      <c r="E379" s="40">
        <v>151.33333333333331</v>
      </c>
      <c r="F379" s="40">
        <v>149.31666666666666</v>
      </c>
      <c r="G379" s="40">
        <v>146.33333333333331</v>
      </c>
      <c r="H379" s="40">
        <v>156.33333333333331</v>
      </c>
      <c r="I379" s="40">
        <v>159.31666666666666</v>
      </c>
      <c r="J379" s="40">
        <v>161.33333333333331</v>
      </c>
      <c r="K379" s="31">
        <v>157.30000000000001</v>
      </c>
      <c r="L379" s="31">
        <v>152.30000000000001</v>
      </c>
      <c r="M379" s="31">
        <v>30.779530000000001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272</v>
      </c>
      <c r="D380" s="40">
        <v>271.63333333333338</v>
      </c>
      <c r="E380" s="40">
        <v>268.66666666666674</v>
      </c>
      <c r="F380" s="40">
        <v>265.33333333333337</v>
      </c>
      <c r="G380" s="40">
        <v>262.36666666666673</v>
      </c>
      <c r="H380" s="40">
        <v>274.96666666666675</v>
      </c>
      <c r="I380" s="40">
        <v>277.93333333333334</v>
      </c>
      <c r="J380" s="40">
        <v>281.26666666666677</v>
      </c>
      <c r="K380" s="31">
        <v>274.60000000000002</v>
      </c>
      <c r="L380" s="31">
        <v>268.3</v>
      </c>
      <c r="M380" s="31">
        <v>4.4127999999999998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854.9</v>
      </c>
      <c r="D381" s="40">
        <v>861.2833333333333</v>
      </c>
      <c r="E381" s="40">
        <v>843.61666666666656</v>
      </c>
      <c r="F381" s="40">
        <v>832.33333333333326</v>
      </c>
      <c r="G381" s="40">
        <v>814.66666666666652</v>
      </c>
      <c r="H381" s="40">
        <v>872.56666666666661</v>
      </c>
      <c r="I381" s="40">
        <v>890.23333333333335</v>
      </c>
      <c r="J381" s="40">
        <v>901.51666666666665</v>
      </c>
      <c r="K381" s="31">
        <v>878.95</v>
      </c>
      <c r="L381" s="31">
        <v>850</v>
      </c>
      <c r="M381" s="31">
        <v>2.2410199999999998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30.1</v>
      </c>
      <c r="D382" s="40">
        <v>30.166666666666668</v>
      </c>
      <c r="E382" s="40">
        <v>29.833333333333336</v>
      </c>
      <c r="F382" s="40">
        <v>29.566666666666666</v>
      </c>
      <c r="G382" s="40">
        <v>29.233333333333334</v>
      </c>
      <c r="H382" s="40">
        <v>30.433333333333337</v>
      </c>
      <c r="I382" s="40">
        <v>30.766666666666673</v>
      </c>
      <c r="J382" s="40">
        <v>31.033333333333339</v>
      </c>
      <c r="K382" s="31">
        <v>30.5</v>
      </c>
      <c r="L382" s="31">
        <v>29.9</v>
      </c>
      <c r="M382" s="31">
        <v>41.425199999999997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242.7</v>
      </c>
      <c r="D383" s="40">
        <v>244.81666666666669</v>
      </c>
      <c r="E383" s="40">
        <v>238.88333333333338</v>
      </c>
      <c r="F383" s="40">
        <v>235.06666666666669</v>
      </c>
      <c r="G383" s="40">
        <v>229.13333333333338</v>
      </c>
      <c r="H383" s="40">
        <v>248.63333333333338</v>
      </c>
      <c r="I383" s="40">
        <v>254.56666666666672</v>
      </c>
      <c r="J383" s="40">
        <v>258.38333333333338</v>
      </c>
      <c r="K383" s="31">
        <v>250.75</v>
      </c>
      <c r="L383" s="31">
        <v>241</v>
      </c>
      <c r="M383" s="31">
        <v>21.06606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610.45000000000005</v>
      </c>
      <c r="D384" s="40">
        <v>610.43333333333328</v>
      </c>
      <c r="E384" s="40">
        <v>607.81666666666661</v>
      </c>
      <c r="F384" s="40">
        <v>605.18333333333328</v>
      </c>
      <c r="G384" s="40">
        <v>602.56666666666661</v>
      </c>
      <c r="H384" s="40">
        <v>613.06666666666661</v>
      </c>
      <c r="I384" s="40">
        <v>615.68333333333317</v>
      </c>
      <c r="J384" s="40">
        <v>618.31666666666661</v>
      </c>
      <c r="K384" s="31">
        <v>613.04999999999995</v>
      </c>
      <c r="L384" s="31">
        <v>607.79999999999995</v>
      </c>
      <c r="M384" s="31">
        <v>1.9619500000000001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313.14999999999998</v>
      </c>
      <c r="D385" s="40">
        <v>313.09999999999997</v>
      </c>
      <c r="E385" s="40">
        <v>310.04999999999995</v>
      </c>
      <c r="F385" s="40">
        <v>306.95</v>
      </c>
      <c r="G385" s="40">
        <v>303.89999999999998</v>
      </c>
      <c r="H385" s="40">
        <v>316.19999999999993</v>
      </c>
      <c r="I385" s="40">
        <v>319.25</v>
      </c>
      <c r="J385" s="40">
        <v>322.34999999999991</v>
      </c>
      <c r="K385" s="31">
        <v>316.14999999999998</v>
      </c>
      <c r="L385" s="31">
        <v>310</v>
      </c>
      <c r="M385" s="31">
        <v>2.7509600000000001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81</v>
      </c>
      <c r="D386" s="40">
        <v>81.466666666666654</v>
      </c>
      <c r="E386" s="40">
        <v>80.233333333333306</v>
      </c>
      <c r="F386" s="40">
        <v>79.466666666666654</v>
      </c>
      <c r="G386" s="40">
        <v>78.233333333333306</v>
      </c>
      <c r="H386" s="40">
        <v>82.233333333333306</v>
      </c>
      <c r="I386" s="40">
        <v>83.466666666666654</v>
      </c>
      <c r="J386" s="40">
        <v>84.233333333333306</v>
      </c>
      <c r="K386" s="31">
        <v>82.7</v>
      </c>
      <c r="L386" s="31">
        <v>80.7</v>
      </c>
      <c r="M386" s="31">
        <v>16.448409999999999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2082.25</v>
      </c>
      <c r="D387" s="40">
        <v>2070.2333333333331</v>
      </c>
      <c r="E387" s="40">
        <v>2025.5666666666662</v>
      </c>
      <c r="F387" s="40">
        <v>1968.883333333333</v>
      </c>
      <c r="G387" s="40">
        <v>1924.216666666666</v>
      </c>
      <c r="H387" s="40">
        <v>2126.9166666666661</v>
      </c>
      <c r="I387" s="40">
        <v>2171.583333333333</v>
      </c>
      <c r="J387" s="40">
        <v>2228.2666666666664</v>
      </c>
      <c r="K387" s="31">
        <v>2114.9</v>
      </c>
      <c r="L387" s="31">
        <v>2013.55</v>
      </c>
      <c r="M387" s="31">
        <v>0.77366000000000001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426.35</v>
      </c>
      <c r="D388" s="40">
        <v>431.13333333333338</v>
      </c>
      <c r="E388" s="40">
        <v>419.31666666666678</v>
      </c>
      <c r="F388" s="40">
        <v>412.28333333333342</v>
      </c>
      <c r="G388" s="40">
        <v>400.46666666666681</v>
      </c>
      <c r="H388" s="40">
        <v>438.16666666666674</v>
      </c>
      <c r="I388" s="40">
        <v>449.98333333333335</v>
      </c>
      <c r="J388" s="40">
        <v>457.01666666666671</v>
      </c>
      <c r="K388" s="31">
        <v>442.95</v>
      </c>
      <c r="L388" s="31">
        <v>424.1</v>
      </c>
      <c r="M388" s="31">
        <v>3.6865100000000002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327.3</v>
      </c>
      <c r="D389" s="40">
        <v>329.4666666666667</v>
      </c>
      <c r="E389" s="40">
        <v>322.13333333333338</v>
      </c>
      <c r="F389" s="40">
        <v>316.9666666666667</v>
      </c>
      <c r="G389" s="40">
        <v>309.63333333333338</v>
      </c>
      <c r="H389" s="40">
        <v>334.63333333333338</v>
      </c>
      <c r="I389" s="40">
        <v>341.96666666666664</v>
      </c>
      <c r="J389" s="40">
        <v>347.13333333333338</v>
      </c>
      <c r="K389" s="31">
        <v>336.8</v>
      </c>
      <c r="L389" s="31">
        <v>324.3</v>
      </c>
      <c r="M389" s="31">
        <v>6.2116400000000001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1154.4000000000001</v>
      </c>
      <c r="D390" s="40">
        <v>1152.9166666666667</v>
      </c>
      <c r="E390" s="40">
        <v>1147.5833333333335</v>
      </c>
      <c r="F390" s="40">
        <v>1140.7666666666667</v>
      </c>
      <c r="G390" s="40">
        <v>1135.4333333333334</v>
      </c>
      <c r="H390" s="40">
        <v>1159.7333333333336</v>
      </c>
      <c r="I390" s="40">
        <v>1165.0666666666671</v>
      </c>
      <c r="J390" s="40">
        <v>1171.8833333333337</v>
      </c>
      <c r="K390" s="31">
        <v>1158.25</v>
      </c>
      <c r="L390" s="31">
        <v>1146.0999999999999</v>
      </c>
      <c r="M390" s="31">
        <v>0.68367999999999995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2077.15</v>
      </c>
      <c r="D391" s="40">
        <v>2077.8166666666671</v>
      </c>
      <c r="E391" s="40">
        <v>2065.8333333333339</v>
      </c>
      <c r="F391" s="40">
        <v>2054.5166666666669</v>
      </c>
      <c r="G391" s="40">
        <v>2042.5333333333338</v>
      </c>
      <c r="H391" s="40">
        <v>2089.1333333333341</v>
      </c>
      <c r="I391" s="40">
        <v>2101.1166666666668</v>
      </c>
      <c r="J391" s="40">
        <v>2112.4333333333343</v>
      </c>
      <c r="K391" s="31">
        <v>2089.8000000000002</v>
      </c>
      <c r="L391" s="31">
        <v>2066.5</v>
      </c>
      <c r="M391" s="31">
        <v>34.585459999999998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128.44999999999999</v>
      </c>
      <c r="D392" s="40">
        <v>129.21666666666667</v>
      </c>
      <c r="E392" s="40">
        <v>126.48333333333335</v>
      </c>
      <c r="F392" s="40">
        <v>124.51666666666668</v>
      </c>
      <c r="G392" s="40">
        <v>121.78333333333336</v>
      </c>
      <c r="H392" s="40">
        <v>131.18333333333334</v>
      </c>
      <c r="I392" s="40">
        <v>133.91666666666663</v>
      </c>
      <c r="J392" s="40">
        <v>135.88333333333333</v>
      </c>
      <c r="K392" s="31">
        <v>131.94999999999999</v>
      </c>
      <c r="L392" s="31">
        <v>127.25</v>
      </c>
      <c r="M392" s="31">
        <v>0.19943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1376.25</v>
      </c>
      <c r="D393" s="40">
        <v>1381.0833333333333</v>
      </c>
      <c r="E393" s="40">
        <v>1350.3666666666666</v>
      </c>
      <c r="F393" s="40">
        <v>1324.4833333333333</v>
      </c>
      <c r="G393" s="40">
        <v>1293.7666666666667</v>
      </c>
      <c r="H393" s="40">
        <v>1406.9666666666665</v>
      </c>
      <c r="I393" s="40">
        <v>1437.6833333333332</v>
      </c>
      <c r="J393" s="40">
        <v>1463.5666666666664</v>
      </c>
      <c r="K393" s="31">
        <v>1411.8</v>
      </c>
      <c r="L393" s="31">
        <v>1355.2</v>
      </c>
      <c r="M393" s="31">
        <v>1.36531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1949.1</v>
      </c>
      <c r="D394" s="40">
        <v>1961.8500000000001</v>
      </c>
      <c r="E394" s="40">
        <v>1929.2500000000002</v>
      </c>
      <c r="F394" s="40">
        <v>1909.4</v>
      </c>
      <c r="G394" s="40">
        <v>1876.8000000000002</v>
      </c>
      <c r="H394" s="40">
        <v>1981.7000000000003</v>
      </c>
      <c r="I394" s="40">
        <v>2014.3000000000002</v>
      </c>
      <c r="J394" s="40">
        <v>2034.1500000000003</v>
      </c>
      <c r="K394" s="31">
        <v>1994.45</v>
      </c>
      <c r="L394" s="31">
        <v>1942</v>
      </c>
      <c r="M394" s="31">
        <v>2.6096599999999999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1027.1500000000001</v>
      </c>
      <c r="D395" s="40">
        <v>1026.4666666666667</v>
      </c>
      <c r="E395" s="40">
        <v>1017.6833333333334</v>
      </c>
      <c r="F395" s="40">
        <v>1008.2166666666667</v>
      </c>
      <c r="G395" s="40">
        <v>999.43333333333339</v>
      </c>
      <c r="H395" s="40">
        <v>1035.9333333333334</v>
      </c>
      <c r="I395" s="40">
        <v>1044.7166666666667</v>
      </c>
      <c r="J395" s="40">
        <v>1054.1833333333334</v>
      </c>
      <c r="K395" s="31">
        <v>1035.25</v>
      </c>
      <c r="L395" s="31">
        <v>1017</v>
      </c>
      <c r="M395" s="31">
        <v>8.1129899999999999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1136.45</v>
      </c>
      <c r="D396" s="40">
        <v>1140.4333333333332</v>
      </c>
      <c r="E396" s="40">
        <v>1124.8666666666663</v>
      </c>
      <c r="F396" s="40">
        <v>1113.2833333333331</v>
      </c>
      <c r="G396" s="40">
        <v>1097.7166666666662</v>
      </c>
      <c r="H396" s="40">
        <v>1152.0166666666664</v>
      </c>
      <c r="I396" s="40">
        <v>1167.5833333333335</v>
      </c>
      <c r="J396" s="40">
        <v>1179.1666666666665</v>
      </c>
      <c r="K396" s="31">
        <v>1156</v>
      </c>
      <c r="L396" s="31">
        <v>1128.8499999999999</v>
      </c>
      <c r="M396" s="31">
        <v>14.917949999999999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471.15</v>
      </c>
      <c r="D397" s="40">
        <v>473.2</v>
      </c>
      <c r="E397" s="40">
        <v>462.65</v>
      </c>
      <c r="F397" s="40">
        <v>454.15</v>
      </c>
      <c r="G397" s="40">
        <v>443.59999999999997</v>
      </c>
      <c r="H397" s="40">
        <v>481.7</v>
      </c>
      <c r="I397" s="40">
        <v>492.25000000000006</v>
      </c>
      <c r="J397" s="40">
        <v>500.75</v>
      </c>
      <c r="K397" s="31">
        <v>483.75</v>
      </c>
      <c r="L397" s="31">
        <v>464.7</v>
      </c>
      <c r="M397" s="31">
        <v>1.9245099999999999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27.2</v>
      </c>
      <c r="D398" s="40">
        <v>27.25</v>
      </c>
      <c r="E398" s="40">
        <v>27.1</v>
      </c>
      <c r="F398" s="40">
        <v>27</v>
      </c>
      <c r="G398" s="40">
        <v>26.85</v>
      </c>
      <c r="H398" s="40">
        <v>27.35</v>
      </c>
      <c r="I398" s="40">
        <v>27.5</v>
      </c>
      <c r="J398" s="40">
        <v>27.6</v>
      </c>
      <c r="K398" s="31">
        <v>27.4</v>
      </c>
      <c r="L398" s="31">
        <v>27.15</v>
      </c>
      <c r="M398" s="31">
        <v>10.249510000000001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2892.25</v>
      </c>
      <c r="D399" s="40">
        <v>2895.0333333333333</v>
      </c>
      <c r="E399" s="40">
        <v>2870.0666666666666</v>
      </c>
      <c r="F399" s="40">
        <v>2847.8833333333332</v>
      </c>
      <c r="G399" s="40">
        <v>2822.9166666666665</v>
      </c>
      <c r="H399" s="40">
        <v>2917.2166666666667</v>
      </c>
      <c r="I399" s="40">
        <v>2942.1833333333329</v>
      </c>
      <c r="J399" s="40">
        <v>2964.3666666666668</v>
      </c>
      <c r="K399" s="31">
        <v>2920</v>
      </c>
      <c r="L399" s="31">
        <v>2872.85</v>
      </c>
      <c r="M399" s="31">
        <v>8.7870000000000004E-2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8956.1</v>
      </c>
      <c r="D400" s="40">
        <v>8987.2166666666653</v>
      </c>
      <c r="E400" s="40">
        <v>8874.4333333333307</v>
      </c>
      <c r="F400" s="40">
        <v>8792.7666666666646</v>
      </c>
      <c r="G400" s="40">
        <v>8679.9833333333299</v>
      </c>
      <c r="H400" s="40">
        <v>9068.8833333333314</v>
      </c>
      <c r="I400" s="40">
        <v>9181.6666666666679</v>
      </c>
      <c r="J400" s="40">
        <v>9263.3333333333321</v>
      </c>
      <c r="K400" s="31">
        <v>9100</v>
      </c>
      <c r="L400" s="31">
        <v>8905.5499999999993</v>
      </c>
      <c r="M400" s="31">
        <v>1.3819699999999999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8962.9</v>
      </c>
      <c r="D401" s="40">
        <v>8913.85</v>
      </c>
      <c r="E401" s="40">
        <v>8744.0500000000011</v>
      </c>
      <c r="F401" s="40">
        <v>8525.2000000000007</v>
      </c>
      <c r="G401" s="40">
        <v>8355.4000000000015</v>
      </c>
      <c r="H401" s="40">
        <v>9132.7000000000007</v>
      </c>
      <c r="I401" s="40">
        <v>9302.5</v>
      </c>
      <c r="J401" s="40">
        <v>9521.35</v>
      </c>
      <c r="K401" s="31">
        <v>9083.65</v>
      </c>
      <c r="L401" s="31">
        <v>8695</v>
      </c>
      <c r="M401" s="31">
        <v>0.43990000000000001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6707.95</v>
      </c>
      <c r="D402" s="40">
        <v>6777.9833333333336</v>
      </c>
      <c r="E402" s="40">
        <v>6620.9666666666672</v>
      </c>
      <c r="F402" s="40">
        <v>6533.9833333333336</v>
      </c>
      <c r="G402" s="40">
        <v>6376.9666666666672</v>
      </c>
      <c r="H402" s="40">
        <v>6864.9666666666672</v>
      </c>
      <c r="I402" s="40">
        <v>7021.9833333333336</v>
      </c>
      <c r="J402" s="40">
        <v>7108.9666666666672</v>
      </c>
      <c r="K402" s="31">
        <v>6935</v>
      </c>
      <c r="L402" s="31">
        <v>6691</v>
      </c>
      <c r="M402" s="31">
        <v>0.10564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128.69999999999999</v>
      </c>
      <c r="D403" s="40">
        <v>129.1</v>
      </c>
      <c r="E403" s="40">
        <v>126.69999999999999</v>
      </c>
      <c r="F403" s="40">
        <v>124.69999999999999</v>
      </c>
      <c r="G403" s="40">
        <v>122.29999999999998</v>
      </c>
      <c r="H403" s="40">
        <v>131.1</v>
      </c>
      <c r="I403" s="40">
        <v>133.50000000000003</v>
      </c>
      <c r="J403" s="40">
        <v>135.5</v>
      </c>
      <c r="K403" s="31">
        <v>131.5</v>
      </c>
      <c r="L403" s="31">
        <v>127.1</v>
      </c>
      <c r="M403" s="31">
        <v>6.3358600000000003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287.89999999999998</v>
      </c>
      <c r="D404" s="40">
        <v>289.75</v>
      </c>
      <c r="E404" s="40">
        <v>283.7</v>
      </c>
      <c r="F404" s="40">
        <v>279.5</v>
      </c>
      <c r="G404" s="40">
        <v>273.45</v>
      </c>
      <c r="H404" s="40">
        <v>293.95</v>
      </c>
      <c r="I404" s="40">
        <v>299.99999999999994</v>
      </c>
      <c r="J404" s="40">
        <v>304.2</v>
      </c>
      <c r="K404" s="31">
        <v>295.8</v>
      </c>
      <c r="L404" s="31">
        <v>285.55</v>
      </c>
      <c r="M404" s="31">
        <v>7.9488000000000003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319.45</v>
      </c>
      <c r="D405" s="40">
        <v>324.51666666666671</v>
      </c>
      <c r="E405" s="40">
        <v>312.03333333333342</v>
      </c>
      <c r="F405" s="40">
        <v>304.61666666666673</v>
      </c>
      <c r="G405" s="40">
        <v>292.13333333333344</v>
      </c>
      <c r="H405" s="40">
        <v>331.93333333333339</v>
      </c>
      <c r="I405" s="40">
        <v>344.41666666666663</v>
      </c>
      <c r="J405" s="40">
        <v>351.83333333333337</v>
      </c>
      <c r="K405" s="31">
        <v>337</v>
      </c>
      <c r="L405" s="31">
        <v>317.10000000000002</v>
      </c>
      <c r="M405" s="31">
        <v>2.35642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2361.9</v>
      </c>
      <c r="D406" s="40">
        <v>2370.7666666666669</v>
      </c>
      <c r="E406" s="40">
        <v>2332.8833333333337</v>
      </c>
      <c r="F406" s="40">
        <v>2303.8666666666668</v>
      </c>
      <c r="G406" s="40">
        <v>2265.9833333333336</v>
      </c>
      <c r="H406" s="40">
        <v>2399.7833333333338</v>
      </c>
      <c r="I406" s="40">
        <v>2437.666666666667</v>
      </c>
      <c r="J406" s="40">
        <v>2466.6833333333338</v>
      </c>
      <c r="K406" s="31">
        <v>2408.65</v>
      </c>
      <c r="L406" s="31">
        <v>2341.75</v>
      </c>
      <c r="M406" s="31">
        <v>4.0039999999999999E-2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609.65</v>
      </c>
      <c r="D407" s="40">
        <v>577.15</v>
      </c>
      <c r="E407" s="40">
        <v>528.4</v>
      </c>
      <c r="F407" s="40">
        <v>447.15</v>
      </c>
      <c r="G407" s="40">
        <v>398.4</v>
      </c>
      <c r="H407" s="40">
        <v>658.4</v>
      </c>
      <c r="I407" s="40">
        <v>707.15</v>
      </c>
      <c r="J407" s="40">
        <v>788.4</v>
      </c>
      <c r="K407" s="31">
        <v>625.9</v>
      </c>
      <c r="L407" s="31">
        <v>495.9</v>
      </c>
      <c r="M407" s="31">
        <v>3.0059999999999998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108.05</v>
      </c>
      <c r="D408" s="40">
        <v>108.81666666666666</v>
      </c>
      <c r="E408" s="40">
        <v>107.03333333333333</v>
      </c>
      <c r="F408" s="40">
        <v>106.01666666666667</v>
      </c>
      <c r="G408" s="40">
        <v>104.23333333333333</v>
      </c>
      <c r="H408" s="40">
        <v>109.83333333333333</v>
      </c>
      <c r="I408" s="40">
        <v>111.61666666666666</v>
      </c>
      <c r="J408" s="40">
        <v>112.63333333333333</v>
      </c>
      <c r="K408" s="31">
        <v>110.6</v>
      </c>
      <c r="L408" s="31">
        <v>107.8</v>
      </c>
      <c r="M408" s="31">
        <v>14.735889999999999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247.7</v>
      </c>
      <c r="D409" s="40">
        <v>248.91666666666666</v>
      </c>
      <c r="E409" s="40">
        <v>245.2833333333333</v>
      </c>
      <c r="F409" s="40">
        <v>242.86666666666665</v>
      </c>
      <c r="G409" s="40">
        <v>239.23333333333329</v>
      </c>
      <c r="H409" s="40">
        <v>251.33333333333331</v>
      </c>
      <c r="I409" s="40">
        <v>254.9666666666667</v>
      </c>
      <c r="J409" s="40">
        <v>257.38333333333333</v>
      </c>
      <c r="K409" s="31">
        <v>252.55</v>
      </c>
      <c r="L409" s="31">
        <v>246.5</v>
      </c>
      <c r="M409" s="31">
        <v>1.05369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28272.95</v>
      </c>
      <c r="D410" s="40">
        <v>28441.433333333331</v>
      </c>
      <c r="E410" s="40">
        <v>27883.866666666661</v>
      </c>
      <c r="F410" s="40">
        <v>27494.783333333329</v>
      </c>
      <c r="G410" s="40">
        <v>26937.21666666666</v>
      </c>
      <c r="H410" s="40">
        <v>28830.516666666663</v>
      </c>
      <c r="I410" s="40">
        <v>29388.083333333336</v>
      </c>
      <c r="J410" s="40">
        <v>29777.166666666664</v>
      </c>
      <c r="K410" s="31">
        <v>28999</v>
      </c>
      <c r="L410" s="31">
        <v>28052.35</v>
      </c>
      <c r="M410" s="31">
        <v>0.30592000000000003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1840.85</v>
      </c>
      <c r="D411" s="40">
        <v>1840.25</v>
      </c>
      <c r="E411" s="40">
        <v>1820.55</v>
      </c>
      <c r="F411" s="40">
        <v>1800.25</v>
      </c>
      <c r="G411" s="40">
        <v>1780.55</v>
      </c>
      <c r="H411" s="40">
        <v>1860.55</v>
      </c>
      <c r="I411" s="40">
        <v>1880.2499999999998</v>
      </c>
      <c r="J411" s="40">
        <v>1900.55</v>
      </c>
      <c r="K411" s="31">
        <v>1859.95</v>
      </c>
      <c r="L411" s="31">
        <v>1819.95</v>
      </c>
      <c r="M411" s="31">
        <v>0.10509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1302.75</v>
      </c>
      <c r="D412" s="40">
        <v>1306.05</v>
      </c>
      <c r="E412" s="40">
        <v>1291.6999999999998</v>
      </c>
      <c r="F412" s="40">
        <v>1280.6499999999999</v>
      </c>
      <c r="G412" s="40">
        <v>1266.2999999999997</v>
      </c>
      <c r="H412" s="40">
        <v>1317.1</v>
      </c>
      <c r="I412" s="40">
        <v>1331.4499999999998</v>
      </c>
      <c r="J412" s="40">
        <v>1342.5</v>
      </c>
      <c r="K412" s="31">
        <v>1320.4</v>
      </c>
      <c r="L412" s="31">
        <v>1295</v>
      </c>
      <c r="M412" s="31">
        <v>10.8888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2069</v>
      </c>
      <c r="D413" s="40">
        <v>2078.6166666666668</v>
      </c>
      <c r="E413" s="40">
        <v>2051.6333333333337</v>
      </c>
      <c r="F413" s="40">
        <v>2034.2666666666669</v>
      </c>
      <c r="G413" s="40">
        <v>2007.2833333333338</v>
      </c>
      <c r="H413" s="40">
        <v>2095.9833333333336</v>
      </c>
      <c r="I413" s="40">
        <v>2122.9666666666672</v>
      </c>
      <c r="J413" s="40">
        <v>2140.3333333333335</v>
      </c>
      <c r="K413" s="31">
        <v>2105.6</v>
      </c>
      <c r="L413" s="31">
        <v>2061.25</v>
      </c>
      <c r="M413" s="31">
        <v>3.10724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603.45000000000005</v>
      </c>
      <c r="D414" s="40">
        <v>608.9</v>
      </c>
      <c r="E414" s="40">
        <v>595.79999999999995</v>
      </c>
      <c r="F414" s="40">
        <v>588.15</v>
      </c>
      <c r="G414" s="40">
        <v>575.04999999999995</v>
      </c>
      <c r="H414" s="40">
        <v>616.54999999999995</v>
      </c>
      <c r="I414" s="40">
        <v>629.65000000000009</v>
      </c>
      <c r="J414" s="40">
        <v>637.29999999999995</v>
      </c>
      <c r="K414" s="31">
        <v>622</v>
      </c>
      <c r="L414" s="31">
        <v>601.25</v>
      </c>
      <c r="M414" s="31">
        <v>0.74602999999999997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1775.3</v>
      </c>
      <c r="D415" s="40">
        <v>1770.4833333333333</v>
      </c>
      <c r="E415" s="40">
        <v>1754.8166666666666</v>
      </c>
      <c r="F415" s="40">
        <v>1734.3333333333333</v>
      </c>
      <c r="G415" s="40">
        <v>1718.6666666666665</v>
      </c>
      <c r="H415" s="40">
        <v>1790.9666666666667</v>
      </c>
      <c r="I415" s="40">
        <v>1806.6333333333332</v>
      </c>
      <c r="J415" s="40">
        <v>1827.1166666666668</v>
      </c>
      <c r="K415" s="31">
        <v>1786.15</v>
      </c>
      <c r="L415" s="31">
        <v>1750</v>
      </c>
      <c r="M415" s="31">
        <v>0.33206000000000002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1760.85</v>
      </c>
      <c r="D416" s="40">
        <v>1770.5833333333333</v>
      </c>
      <c r="E416" s="40">
        <v>1741.2666666666664</v>
      </c>
      <c r="F416" s="40">
        <v>1721.6833333333332</v>
      </c>
      <c r="G416" s="40">
        <v>1692.3666666666663</v>
      </c>
      <c r="H416" s="40">
        <v>1790.1666666666665</v>
      </c>
      <c r="I416" s="40">
        <v>1819.4833333333336</v>
      </c>
      <c r="J416" s="40">
        <v>1839.0666666666666</v>
      </c>
      <c r="K416" s="31">
        <v>1799.9</v>
      </c>
      <c r="L416" s="31">
        <v>1751</v>
      </c>
      <c r="M416" s="31">
        <v>1.0684499999999999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868.65</v>
      </c>
      <c r="D417" s="40">
        <v>861.43333333333339</v>
      </c>
      <c r="E417" s="40">
        <v>842.86666666666679</v>
      </c>
      <c r="F417" s="40">
        <v>817.08333333333337</v>
      </c>
      <c r="G417" s="40">
        <v>798.51666666666677</v>
      </c>
      <c r="H417" s="40">
        <v>887.21666666666681</v>
      </c>
      <c r="I417" s="40">
        <v>905.78333333333342</v>
      </c>
      <c r="J417" s="40">
        <v>931.56666666666683</v>
      </c>
      <c r="K417" s="31">
        <v>880</v>
      </c>
      <c r="L417" s="31">
        <v>835.65</v>
      </c>
      <c r="M417" s="31">
        <v>9.7728999999999999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631.20000000000005</v>
      </c>
      <c r="D418" s="40">
        <v>624.58333333333337</v>
      </c>
      <c r="E418" s="40">
        <v>612.4666666666667</v>
      </c>
      <c r="F418" s="40">
        <v>593.73333333333335</v>
      </c>
      <c r="G418" s="40">
        <v>581.61666666666667</v>
      </c>
      <c r="H418" s="40">
        <v>643.31666666666672</v>
      </c>
      <c r="I418" s="40">
        <v>655.43333333333328</v>
      </c>
      <c r="J418" s="40">
        <v>674.16666666666674</v>
      </c>
      <c r="K418" s="31">
        <v>636.70000000000005</v>
      </c>
      <c r="L418" s="31">
        <v>605.85</v>
      </c>
      <c r="M418" s="31">
        <v>1.40744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68.349999999999994</v>
      </c>
      <c r="D419" s="40">
        <v>68.850000000000009</v>
      </c>
      <c r="E419" s="40">
        <v>66.800000000000011</v>
      </c>
      <c r="F419" s="40">
        <v>65.25</v>
      </c>
      <c r="G419" s="40">
        <v>63.2</v>
      </c>
      <c r="H419" s="40">
        <v>70.40000000000002</v>
      </c>
      <c r="I419" s="40">
        <v>72.45</v>
      </c>
      <c r="J419" s="40">
        <v>74.000000000000028</v>
      </c>
      <c r="K419" s="31">
        <v>70.900000000000006</v>
      </c>
      <c r="L419" s="31">
        <v>67.3</v>
      </c>
      <c r="M419" s="31">
        <v>37.093069999999997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111.8</v>
      </c>
      <c r="D420" s="40">
        <v>112.44999999999999</v>
      </c>
      <c r="E420" s="40">
        <v>110.54999999999998</v>
      </c>
      <c r="F420" s="40">
        <v>109.3</v>
      </c>
      <c r="G420" s="40">
        <v>107.39999999999999</v>
      </c>
      <c r="H420" s="40">
        <v>113.69999999999997</v>
      </c>
      <c r="I420" s="40">
        <v>115.59999999999998</v>
      </c>
      <c r="J420" s="40">
        <v>116.84999999999997</v>
      </c>
      <c r="K420" s="31">
        <v>114.35</v>
      </c>
      <c r="L420" s="31">
        <v>111.2</v>
      </c>
      <c r="M420" s="31">
        <v>4.6921099999999996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433.4</v>
      </c>
      <c r="D421" s="40">
        <v>435.40000000000003</v>
      </c>
      <c r="E421" s="40">
        <v>429.00000000000006</v>
      </c>
      <c r="F421" s="40">
        <v>424.6</v>
      </c>
      <c r="G421" s="40">
        <v>418.20000000000005</v>
      </c>
      <c r="H421" s="40">
        <v>439.80000000000007</v>
      </c>
      <c r="I421" s="40">
        <v>446.20000000000005</v>
      </c>
      <c r="J421" s="40">
        <v>450.60000000000008</v>
      </c>
      <c r="K421" s="31">
        <v>441.8</v>
      </c>
      <c r="L421" s="31">
        <v>431</v>
      </c>
      <c r="M421" s="31">
        <v>221.96404000000001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134.1</v>
      </c>
      <c r="D422" s="40">
        <v>136.78333333333333</v>
      </c>
      <c r="E422" s="40">
        <v>129.66666666666666</v>
      </c>
      <c r="F422" s="40">
        <v>125.23333333333332</v>
      </c>
      <c r="G422" s="40">
        <v>118.11666666666665</v>
      </c>
      <c r="H422" s="40">
        <v>141.21666666666667</v>
      </c>
      <c r="I422" s="40">
        <v>148.33333333333334</v>
      </c>
      <c r="J422" s="40">
        <v>152.76666666666668</v>
      </c>
      <c r="K422" s="31">
        <v>143.9</v>
      </c>
      <c r="L422" s="31">
        <v>132.35</v>
      </c>
      <c r="M422" s="31">
        <v>712.72073999999998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280.95</v>
      </c>
      <c r="D423" s="40">
        <v>282.88333333333333</v>
      </c>
      <c r="E423" s="40">
        <v>276.06666666666666</v>
      </c>
      <c r="F423" s="40">
        <v>271.18333333333334</v>
      </c>
      <c r="G423" s="40">
        <v>264.36666666666667</v>
      </c>
      <c r="H423" s="40">
        <v>287.76666666666665</v>
      </c>
      <c r="I423" s="40">
        <v>294.58333333333326</v>
      </c>
      <c r="J423" s="40">
        <v>299.46666666666664</v>
      </c>
      <c r="K423" s="31">
        <v>289.7</v>
      </c>
      <c r="L423" s="31">
        <v>278</v>
      </c>
      <c r="M423" s="31">
        <v>6.5069800000000004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292.8</v>
      </c>
      <c r="D424" s="40">
        <v>294.45</v>
      </c>
      <c r="E424" s="40">
        <v>289.25</v>
      </c>
      <c r="F424" s="40">
        <v>285.7</v>
      </c>
      <c r="G424" s="40">
        <v>280.5</v>
      </c>
      <c r="H424" s="40">
        <v>298</v>
      </c>
      <c r="I424" s="40">
        <v>303.19999999999993</v>
      </c>
      <c r="J424" s="40">
        <v>306.75</v>
      </c>
      <c r="K424" s="31">
        <v>299.64999999999998</v>
      </c>
      <c r="L424" s="31">
        <v>290.89999999999998</v>
      </c>
      <c r="M424" s="31">
        <v>2.7046000000000001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681.2</v>
      </c>
      <c r="D425" s="40">
        <v>693.5</v>
      </c>
      <c r="E425" s="40">
        <v>661.2</v>
      </c>
      <c r="F425" s="40">
        <v>641.20000000000005</v>
      </c>
      <c r="G425" s="40">
        <v>608.90000000000009</v>
      </c>
      <c r="H425" s="40">
        <v>713.5</v>
      </c>
      <c r="I425" s="40">
        <v>745.8</v>
      </c>
      <c r="J425" s="40">
        <v>765.8</v>
      </c>
      <c r="K425" s="31">
        <v>725.8</v>
      </c>
      <c r="L425" s="31">
        <v>673.5</v>
      </c>
      <c r="M425" s="31">
        <v>26.27505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697.75</v>
      </c>
      <c r="D426" s="40">
        <v>708.06666666666661</v>
      </c>
      <c r="E426" s="40">
        <v>681.13333333333321</v>
      </c>
      <c r="F426" s="40">
        <v>664.51666666666665</v>
      </c>
      <c r="G426" s="40">
        <v>637.58333333333326</v>
      </c>
      <c r="H426" s="40">
        <v>724.68333333333317</v>
      </c>
      <c r="I426" s="40">
        <v>751.61666666666656</v>
      </c>
      <c r="J426" s="40">
        <v>768.23333333333312</v>
      </c>
      <c r="K426" s="31">
        <v>735</v>
      </c>
      <c r="L426" s="31">
        <v>691.45</v>
      </c>
      <c r="M426" s="31">
        <v>4.6396699999999997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422.6</v>
      </c>
      <c r="D427" s="40">
        <v>425.63333333333338</v>
      </c>
      <c r="E427" s="40">
        <v>415.06666666666678</v>
      </c>
      <c r="F427" s="40">
        <v>407.53333333333342</v>
      </c>
      <c r="G427" s="40">
        <v>396.96666666666681</v>
      </c>
      <c r="H427" s="40">
        <v>433.16666666666674</v>
      </c>
      <c r="I427" s="40">
        <v>443.73333333333335</v>
      </c>
      <c r="J427" s="40">
        <v>451.26666666666671</v>
      </c>
      <c r="K427" s="31">
        <v>436.2</v>
      </c>
      <c r="L427" s="31">
        <v>418.1</v>
      </c>
      <c r="M427" s="31">
        <v>6.6381399999999999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284.14999999999998</v>
      </c>
      <c r="D428" s="40">
        <v>282.93333333333334</v>
      </c>
      <c r="E428" s="40">
        <v>279.11666666666667</v>
      </c>
      <c r="F428" s="40">
        <v>274.08333333333331</v>
      </c>
      <c r="G428" s="40">
        <v>270.26666666666665</v>
      </c>
      <c r="H428" s="40">
        <v>287.9666666666667</v>
      </c>
      <c r="I428" s="40">
        <v>291.78333333333342</v>
      </c>
      <c r="J428" s="40">
        <v>296.81666666666672</v>
      </c>
      <c r="K428" s="31">
        <v>286.75</v>
      </c>
      <c r="L428" s="31">
        <v>277.89999999999998</v>
      </c>
      <c r="M428" s="31">
        <v>11.499689999999999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788.8</v>
      </c>
      <c r="D429" s="40">
        <v>787.93333333333339</v>
      </c>
      <c r="E429" s="40">
        <v>782.86666666666679</v>
      </c>
      <c r="F429" s="40">
        <v>776.93333333333339</v>
      </c>
      <c r="G429" s="40">
        <v>771.86666666666679</v>
      </c>
      <c r="H429" s="40">
        <v>793.86666666666679</v>
      </c>
      <c r="I429" s="40">
        <v>798.93333333333339</v>
      </c>
      <c r="J429" s="40">
        <v>804.86666666666679</v>
      </c>
      <c r="K429" s="31">
        <v>793</v>
      </c>
      <c r="L429" s="31">
        <v>782</v>
      </c>
      <c r="M429" s="31">
        <v>28.735859999999999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540.15</v>
      </c>
      <c r="D430" s="40">
        <v>541.9666666666667</v>
      </c>
      <c r="E430" s="40">
        <v>536.43333333333339</v>
      </c>
      <c r="F430" s="40">
        <v>532.7166666666667</v>
      </c>
      <c r="G430" s="40">
        <v>527.18333333333339</v>
      </c>
      <c r="H430" s="40">
        <v>545.68333333333339</v>
      </c>
      <c r="I430" s="40">
        <v>551.2166666666667</v>
      </c>
      <c r="J430" s="40">
        <v>554.93333333333339</v>
      </c>
      <c r="K430" s="31">
        <v>547.5</v>
      </c>
      <c r="L430" s="31">
        <v>538.25</v>
      </c>
      <c r="M430" s="31">
        <v>5.5474300000000003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3546.15</v>
      </c>
      <c r="D431" s="40">
        <v>3596.4166666666665</v>
      </c>
      <c r="E431" s="40">
        <v>3464.7833333333328</v>
      </c>
      <c r="F431" s="40">
        <v>3383.4166666666665</v>
      </c>
      <c r="G431" s="40">
        <v>3251.7833333333328</v>
      </c>
      <c r="H431" s="40">
        <v>3677.7833333333328</v>
      </c>
      <c r="I431" s="40">
        <v>3809.416666666667</v>
      </c>
      <c r="J431" s="40">
        <v>3890.7833333333328</v>
      </c>
      <c r="K431" s="31">
        <v>3728.05</v>
      </c>
      <c r="L431" s="31">
        <v>3515.05</v>
      </c>
      <c r="M431" s="31">
        <v>0.21586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2604.1</v>
      </c>
      <c r="D432" s="40">
        <v>2614.7000000000003</v>
      </c>
      <c r="E432" s="40">
        <v>2574.4000000000005</v>
      </c>
      <c r="F432" s="40">
        <v>2544.7000000000003</v>
      </c>
      <c r="G432" s="40">
        <v>2504.4000000000005</v>
      </c>
      <c r="H432" s="40">
        <v>2644.4000000000005</v>
      </c>
      <c r="I432" s="40">
        <v>2684.7000000000007</v>
      </c>
      <c r="J432" s="40">
        <v>2714.4000000000005</v>
      </c>
      <c r="K432" s="31">
        <v>2655</v>
      </c>
      <c r="L432" s="31">
        <v>2585</v>
      </c>
      <c r="M432" s="31">
        <v>6.0859999999999997E-2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768</v>
      </c>
      <c r="D433" s="40">
        <v>772.81666666666661</v>
      </c>
      <c r="E433" s="40">
        <v>750.68333333333317</v>
      </c>
      <c r="F433" s="40">
        <v>733.36666666666656</v>
      </c>
      <c r="G433" s="40">
        <v>711.23333333333312</v>
      </c>
      <c r="H433" s="40">
        <v>790.13333333333321</v>
      </c>
      <c r="I433" s="40">
        <v>812.26666666666665</v>
      </c>
      <c r="J433" s="40">
        <v>829.58333333333326</v>
      </c>
      <c r="K433" s="31">
        <v>794.95</v>
      </c>
      <c r="L433" s="31">
        <v>755.5</v>
      </c>
      <c r="M433" s="31">
        <v>0.48504000000000003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395.35</v>
      </c>
      <c r="D434" s="40">
        <v>395.2833333333333</v>
      </c>
      <c r="E434" s="40">
        <v>387.06666666666661</v>
      </c>
      <c r="F434" s="40">
        <v>378.7833333333333</v>
      </c>
      <c r="G434" s="40">
        <v>370.56666666666661</v>
      </c>
      <c r="H434" s="40">
        <v>403.56666666666661</v>
      </c>
      <c r="I434" s="40">
        <v>411.7833333333333</v>
      </c>
      <c r="J434" s="40">
        <v>420.06666666666661</v>
      </c>
      <c r="K434" s="31">
        <v>403.5</v>
      </c>
      <c r="L434" s="31">
        <v>387</v>
      </c>
      <c r="M434" s="31">
        <v>6.2811399999999997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324.35000000000002</v>
      </c>
      <c r="D435" s="40">
        <v>325.33333333333331</v>
      </c>
      <c r="E435" s="40">
        <v>319.21666666666664</v>
      </c>
      <c r="F435" s="40">
        <v>314.08333333333331</v>
      </c>
      <c r="G435" s="40">
        <v>307.96666666666664</v>
      </c>
      <c r="H435" s="40">
        <v>330.46666666666664</v>
      </c>
      <c r="I435" s="40">
        <v>336.58333333333331</v>
      </c>
      <c r="J435" s="40">
        <v>341.71666666666664</v>
      </c>
      <c r="K435" s="31">
        <v>331.45</v>
      </c>
      <c r="L435" s="31">
        <v>320.2</v>
      </c>
      <c r="M435" s="31">
        <v>1.33426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2095.15</v>
      </c>
      <c r="D436" s="40">
        <v>2100.0499999999997</v>
      </c>
      <c r="E436" s="40">
        <v>2075.0999999999995</v>
      </c>
      <c r="F436" s="40">
        <v>2055.0499999999997</v>
      </c>
      <c r="G436" s="40">
        <v>2030.0999999999995</v>
      </c>
      <c r="H436" s="40">
        <v>2120.0999999999995</v>
      </c>
      <c r="I436" s="40">
        <v>2145.0499999999993</v>
      </c>
      <c r="J436" s="40">
        <v>2165.0999999999995</v>
      </c>
      <c r="K436" s="31">
        <v>2125</v>
      </c>
      <c r="L436" s="31">
        <v>2080</v>
      </c>
      <c r="M436" s="31">
        <v>0.20341999999999999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681.35</v>
      </c>
      <c r="D437" s="40">
        <v>680.7833333333333</v>
      </c>
      <c r="E437" s="40">
        <v>655.16666666666663</v>
      </c>
      <c r="F437" s="40">
        <v>628.98333333333335</v>
      </c>
      <c r="G437" s="40">
        <v>603.36666666666667</v>
      </c>
      <c r="H437" s="40">
        <v>706.96666666666658</v>
      </c>
      <c r="I437" s="40">
        <v>732.58333333333337</v>
      </c>
      <c r="J437" s="40">
        <v>758.76666666666654</v>
      </c>
      <c r="K437" s="31">
        <v>706.4</v>
      </c>
      <c r="L437" s="31">
        <v>654.6</v>
      </c>
      <c r="M437" s="31">
        <v>0.59906000000000004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552.9</v>
      </c>
      <c r="D438" s="40">
        <v>562.5</v>
      </c>
      <c r="E438" s="40">
        <v>537</v>
      </c>
      <c r="F438" s="40">
        <v>521.1</v>
      </c>
      <c r="G438" s="40">
        <v>495.6</v>
      </c>
      <c r="H438" s="40">
        <v>578.4</v>
      </c>
      <c r="I438" s="40">
        <v>603.9</v>
      </c>
      <c r="J438" s="40">
        <v>619.79999999999995</v>
      </c>
      <c r="K438" s="31">
        <v>588</v>
      </c>
      <c r="L438" s="31">
        <v>546.6</v>
      </c>
      <c r="M438" s="31">
        <v>12.29129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6.65</v>
      </c>
      <c r="D439" s="40">
        <v>6.75</v>
      </c>
      <c r="E439" s="40">
        <v>6.5</v>
      </c>
      <c r="F439" s="40">
        <v>6.35</v>
      </c>
      <c r="G439" s="40">
        <v>6.1</v>
      </c>
      <c r="H439" s="40">
        <v>6.9</v>
      </c>
      <c r="I439" s="40">
        <v>7.15</v>
      </c>
      <c r="J439" s="40">
        <v>7.3000000000000007</v>
      </c>
      <c r="K439" s="31">
        <v>7</v>
      </c>
      <c r="L439" s="31">
        <v>6.6</v>
      </c>
      <c r="M439" s="31">
        <v>212.52135000000001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130.85</v>
      </c>
      <c r="D440" s="40">
        <v>132.79999999999998</v>
      </c>
      <c r="E440" s="40">
        <v>128.04999999999995</v>
      </c>
      <c r="F440" s="40">
        <v>125.24999999999997</v>
      </c>
      <c r="G440" s="40">
        <v>120.49999999999994</v>
      </c>
      <c r="H440" s="40">
        <v>135.59999999999997</v>
      </c>
      <c r="I440" s="40">
        <v>140.35000000000002</v>
      </c>
      <c r="J440" s="40">
        <v>143.14999999999998</v>
      </c>
      <c r="K440" s="31">
        <v>137.55000000000001</v>
      </c>
      <c r="L440" s="31">
        <v>130</v>
      </c>
      <c r="M440" s="31">
        <v>2.6849599999999998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940.35</v>
      </c>
      <c r="D441" s="40">
        <v>943.11666666666667</v>
      </c>
      <c r="E441" s="40">
        <v>931.23333333333335</v>
      </c>
      <c r="F441" s="40">
        <v>922.11666666666667</v>
      </c>
      <c r="G441" s="40">
        <v>910.23333333333335</v>
      </c>
      <c r="H441" s="40">
        <v>952.23333333333335</v>
      </c>
      <c r="I441" s="40">
        <v>964.11666666666679</v>
      </c>
      <c r="J441" s="40">
        <v>973.23333333333335</v>
      </c>
      <c r="K441" s="31">
        <v>955</v>
      </c>
      <c r="L441" s="31">
        <v>934</v>
      </c>
      <c r="M441" s="31">
        <v>1.62477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621.9</v>
      </c>
      <c r="D442" s="40">
        <v>621.31666666666672</v>
      </c>
      <c r="E442" s="40">
        <v>614.13333333333344</v>
      </c>
      <c r="F442" s="40">
        <v>606.36666666666667</v>
      </c>
      <c r="G442" s="40">
        <v>599.18333333333339</v>
      </c>
      <c r="H442" s="40">
        <v>629.08333333333348</v>
      </c>
      <c r="I442" s="40">
        <v>636.26666666666665</v>
      </c>
      <c r="J442" s="40">
        <v>644.03333333333353</v>
      </c>
      <c r="K442" s="31">
        <v>628.5</v>
      </c>
      <c r="L442" s="31">
        <v>613.54999999999995</v>
      </c>
      <c r="M442" s="31">
        <v>1.4634400000000001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1398.65</v>
      </c>
      <c r="D443" s="40">
        <v>1425.1833333333334</v>
      </c>
      <c r="E443" s="40">
        <v>1365.4666666666667</v>
      </c>
      <c r="F443" s="40">
        <v>1332.2833333333333</v>
      </c>
      <c r="G443" s="40">
        <v>1272.5666666666666</v>
      </c>
      <c r="H443" s="40">
        <v>1458.3666666666668</v>
      </c>
      <c r="I443" s="40">
        <v>1518.0833333333335</v>
      </c>
      <c r="J443" s="40">
        <v>1551.2666666666669</v>
      </c>
      <c r="K443" s="31">
        <v>1484.9</v>
      </c>
      <c r="L443" s="31">
        <v>1392</v>
      </c>
      <c r="M443" s="31">
        <v>0.58248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567.35</v>
      </c>
      <c r="D444" s="40">
        <v>570.69999999999993</v>
      </c>
      <c r="E444" s="40">
        <v>554.89999999999986</v>
      </c>
      <c r="F444" s="40">
        <v>542.44999999999993</v>
      </c>
      <c r="G444" s="40">
        <v>526.64999999999986</v>
      </c>
      <c r="H444" s="40">
        <v>583.14999999999986</v>
      </c>
      <c r="I444" s="40">
        <v>598.94999999999982</v>
      </c>
      <c r="J444" s="40">
        <v>611.39999999999986</v>
      </c>
      <c r="K444" s="31">
        <v>586.5</v>
      </c>
      <c r="L444" s="31">
        <v>558.25</v>
      </c>
      <c r="M444" s="31">
        <v>0.32980999999999999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8861.7999999999993</v>
      </c>
      <c r="D445" s="40">
        <v>8813.4166666666661</v>
      </c>
      <c r="E445" s="40">
        <v>8684.1833333333325</v>
      </c>
      <c r="F445" s="40">
        <v>8506.5666666666657</v>
      </c>
      <c r="G445" s="40">
        <v>8377.3333333333321</v>
      </c>
      <c r="H445" s="40">
        <v>8991.0333333333328</v>
      </c>
      <c r="I445" s="40">
        <v>9120.2666666666664</v>
      </c>
      <c r="J445" s="40">
        <v>9297.8833333333332</v>
      </c>
      <c r="K445" s="31">
        <v>8942.65</v>
      </c>
      <c r="L445" s="31">
        <v>8635.7999999999993</v>
      </c>
      <c r="M445" s="31">
        <v>9.8290000000000002E-2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39.1</v>
      </c>
      <c r="D446" s="40">
        <v>38.683333333333337</v>
      </c>
      <c r="E446" s="40">
        <v>37.166666666666671</v>
      </c>
      <c r="F446" s="40">
        <v>35.233333333333334</v>
      </c>
      <c r="G446" s="40">
        <v>33.716666666666669</v>
      </c>
      <c r="H446" s="40">
        <v>40.616666666666674</v>
      </c>
      <c r="I446" s="40">
        <v>42.13333333333334</v>
      </c>
      <c r="J446" s="40">
        <v>44.066666666666677</v>
      </c>
      <c r="K446" s="31">
        <v>40.200000000000003</v>
      </c>
      <c r="L446" s="31">
        <v>36.75</v>
      </c>
      <c r="M446" s="31">
        <v>152.18074999999999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565.85</v>
      </c>
      <c r="D447" s="40">
        <v>567.76666666666677</v>
      </c>
      <c r="E447" s="40">
        <v>560.33333333333348</v>
      </c>
      <c r="F447" s="40">
        <v>554.81666666666672</v>
      </c>
      <c r="G447" s="40">
        <v>547.38333333333344</v>
      </c>
      <c r="H447" s="40">
        <v>573.28333333333353</v>
      </c>
      <c r="I447" s="40">
        <v>580.7166666666667</v>
      </c>
      <c r="J447" s="40">
        <v>586.23333333333358</v>
      </c>
      <c r="K447" s="31">
        <v>575.20000000000005</v>
      </c>
      <c r="L447" s="31">
        <v>562.25</v>
      </c>
      <c r="M447" s="31">
        <v>6.75406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896.1</v>
      </c>
      <c r="D448" s="40">
        <v>901.19999999999993</v>
      </c>
      <c r="E448" s="40">
        <v>880.89999999999986</v>
      </c>
      <c r="F448" s="40">
        <v>865.69999999999993</v>
      </c>
      <c r="G448" s="40">
        <v>845.39999999999986</v>
      </c>
      <c r="H448" s="40">
        <v>916.39999999999986</v>
      </c>
      <c r="I448" s="40">
        <v>936.69999999999982</v>
      </c>
      <c r="J448" s="40">
        <v>951.89999999999986</v>
      </c>
      <c r="K448" s="31">
        <v>921.5</v>
      </c>
      <c r="L448" s="31">
        <v>886</v>
      </c>
      <c r="M448" s="31">
        <v>0.76958000000000004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17358.75</v>
      </c>
      <c r="D449" s="40">
        <v>17525.583333333332</v>
      </c>
      <c r="E449" s="40">
        <v>17033.166666666664</v>
      </c>
      <c r="F449" s="40">
        <v>16707.583333333332</v>
      </c>
      <c r="G449" s="40">
        <v>16215.166666666664</v>
      </c>
      <c r="H449" s="40">
        <v>17851.166666666664</v>
      </c>
      <c r="I449" s="40">
        <v>18343.583333333328</v>
      </c>
      <c r="J449" s="40">
        <v>18669.166666666664</v>
      </c>
      <c r="K449" s="31">
        <v>18018</v>
      </c>
      <c r="L449" s="31">
        <v>17200</v>
      </c>
      <c r="M449" s="31">
        <v>2.1260000000000001E-2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846.3</v>
      </c>
      <c r="D450" s="40">
        <v>838.91666666666663</v>
      </c>
      <c r="E450" s="40">
        <v>820.0333333333333</v>
      </c>
      <c r="F450" s="40">
        <v>793.76666666666665</v>
      </c>
      <c r="G450" s="40">
        <v>774.88333333333333</v>
      </c>
      <c r="H450" s="40">
        <v>865.18333333333328</v>
      </c>
      <c r="I450" s="40">
        <v>884.06666666666672</v>
      </c>
      <c r="J450" s="40">
        <v>910.33333333333326</v>
      </c>
      <c r="K450" s="31">
        <v>857.8</v>
      </c>
      <c r="L450" s="31">
        <v>812.65</v>
      </c>
      <c r="M450" s="31">
        <v>113.20092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207.9</v>
      </c>
      <c r="D451" s="40">
        <v>209.30000000000004</v>
      </c>
      <c r="E451" s="40">
        <v>204.90000000000009</v>
      </c>
      <c r="F451" s="40">
        <v>201.90000000000006</v>
      </c>
      <c r="G451" s="40">
        <v>197.50000000000011</v>
      </c>
      <c r="H451" s="40">
        <v>212.30000000000007</v>
      </c>
      <c r="I451" s="40">
        <v>216.7</v>
      </c>
      <c r="J451" s="40">
        <v>219.70000000000005</v>
      </c>
      <c r="K451" s="31">
        <v>213.7</v>
      </c>
      <c r="L451" s="31">
        <v>206.3</v>
      </c>
      <c r="M451" s="31">
        <v>20.3733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1471.3</v>
      </c>
      <c r="D452" s="40">
        <v>1477.7666666666667</v>
      </c>
      <c r="E452" s="40">
        <v>1458.5333333333333</v>
      </c>
      <c r="F452" s="40">
        <v>1445.7666666666667</v>
      </c>
      <c r="G452" s="40">
        <v>1426.5333333333333</v>
      </c>
      <c r="H452" s="40">
        <v>1490.5333333333333</v>
      </c>
      <c r="I452" s="40">
        <v>1509.7666666666664</v>
      </c>
      <c r="J452" s="40">
        <v>1522.5333333333333</v>
      </c>
      <c r="K452" s="31">
        <v>1497</v>
      </c>
      <c r="L452" s="31">
        <v>1465</v>
      </c>
      <c r="M452" s="31">
        <v>1.07558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3322.7</v>
      </c>
      <c r="D453" s="40">
        <v>3323.2333333333336</v>
      </c>
      <c r="E453" s="40">
        <v>3309.4666666666672</v>
      </c>
      <c r="F453" s="40">
        <v>3296.2333333333336</v>
      </c>
      <c r="G453" s="40">
        <v>3282.4666666666672</v>
      </c>
      <c r="H453" s="40">
        <v>3336.4666666666672</v>
      </c>
      <c r="I453" s="40">
        <v>3350.2333333333336</v>
      </c>
      <c r="J453" s="40">
        <v>3363.4666666666672</v>
      </c>
      <c r="K453" s="31">
        <v>3337</v>
      </c>
      <c r="L453" s="31">
        <v>3310</v>
      </c>
      <c r="M453" s="31">
        <v>15.104889999999999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764.85</v>
      </c>
      <c r="D454" s="40">
        <v>770.43333333333339</v>
      </c>
      <c r="E454" s="40">
        <v>757.41666666666674</v>
      </c>
      <c r="F454" s="40">
        <v>749.98333333333335</v>
      </c>
      <c r="G454" s="40">
        <v>736.9666666666667</v>
      </c>
      <c r="H454" s="40">
        <v>777.86666666666679</v>
      </c>
      <c r="I454" s="40">
        <v>790.88333333333344</v>
      </c>
      <c r="J454" s="40">
        <v>798.31666666666683</v>
      </c>
      <c r="K454" s="31">
        <v>783.45</v>
      </c>
      <c r="L454" s="31">
        <v>763</v>
      </c>
      <c r="M454" s="31">
        <v>16.61739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4268.3</v>
      </c>
      <c r="D455" s="40">
        <v>4279.8</v>
      </c>
      <c r="E455" s="40">
        <v>4219.55</v>
      </c>
      <c r="F455" s="40">
        <v>4170.8</v>
      </c>
      <c r="G455" s="40">
        <v>4110.55</v>
      </c>
      <c r="H455" s="40">
        <v>4328.55</v>
      </c>
      <c r="I455" s="40">
        <v>4388.8</v>
      </c>
      <c r="J455" s="40">
        <v>4437.55</v>
      </c>
      <c r="K455" s="31">
        <v>4340.05</v>
      </c>
      <c r="L455" s="31">
        <v>4231.05</v>
      </c>
      <c r="M455" s="31">
        <v>0.99731999999999998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1264.5</v>
      </c>
      <c r="D456" s="40">
        <v>1299.1666666666667</v>
      </c>
      <c r="E456" s="40">
        <v>1213.3333333333335</v>
      </c>
      <c r="F456" s="40">
        <v>1162.1666666666667</v>
      </c>
      <c r="G456" s="40">
        <v>1076.3333333333335</v>
      </c>
      <c r="H456" s="40">
        <v>1350.3333333333335</v>
      </c>
      <c r="I456" s="40">
        <v>1436.166666666667</v>
      </c>
      <c r="J456" s="40">
        <v>1487.3333333333335</v>
      </c>
      <c r="K456" s="31">
        <v>1385</v>
      </c>
      <c r="L456" s="31">
        <v>1248</v>
      </c>
      <c r="M456" s="31">
        <v>12.80025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141.30000000000001</v>
      </c>
      <c r="D457" s="40">
        <v>142.63333333333333</v>
      </c>
      <c r="E457" s="40">
        <v>139.06666666666666</v>
      </c>
      <c r="F457" s="40">
        <v>136.83333333333334</v>
      </c>
      <c r="G457" s="40">
        <v>133.26666666666668</v>
      </c>
      <c r="H457" s="40">
        <v>144.86666666666665</v>
      </c>
      <c r="I457" s="40">
        <v>148.43333333333331</v>
      </c>
      <c r="J457" s="40">
        <v>150.66666666666663</v>
      </c>
      <c r="K457" s="31">
        <v>146.19999999999999</v>
      </c>
      <c r="L457" s="31">
        <v>140.4</v>
      </c>
      <c r="M457" s="31">
        <v>19.78145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298.10000000000002</v>
      </c>
      <c r="D458" s="40">
        <v>299.45</v>
      </c>
      <c r="E458" s="40">
        <v>294.7</v>
      </c>
      <c r="F458" s="40">
        <v>291.3</v>
      </c>
      <c r="G458" s="40">
        <v>286.55</v>
      </c>
      <c r="H458" s="40">
        <v>302.84999999999997</v>
      </c>
      <c r="I458" s="40">
        <v>307.59999999999997</v>
      </c>
      <c r="J458" s="40">
        <v>310.99999999999994</v>
      </c>
      <c r="K458" s="31">
        <v>304.2</v>
      </c>
      <c r="L458" s="31">
        <v>296.05</v>
      </c>
      <c r="M458" s="31">
        <v>169.85858999999999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132.05000000000001</v>
      </c>
      <c r="D459" s="40">
        <v>133.11666666666667</v>
      </c>
      <c r="E459" s="40">
        <v>129.23333333333335</v>
      </c>
      <c r="F459" s="40">
        <v>126.41666666666669</v>
      </c>
      <c r="G459" s="40">
        <v>122.53333333333336</v>
      </c>
      <c r="H459" s="40">
        <v>135.93333333333334</v>
      </c>
      <c r="I459" s="40">
        <v>139.81666666666666</v>
      </c>
      <c r="J459" s="40">
        <v>142.63333333333333</v>
      </c>
      <c r="K459" s="31">
        <v>137</v>
      </c>
      <c r="L459" s="31">
        <v>130.30000000000001</v>
      </c>
      <c r="M459" s="31">
        <v>668.74756000000002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1412.2</v>
      </c>
      <c r="D460" s="40">
        <v>1420.2833333333335</v>
      </c>
      <c r="E460" s="40">
        <v>1397.3166666666671</v>
      </c>
      <c r="F460" s="40">
        <v>1382.4333333333336</v>
      </c>
      <c r="G460" s="40">
        <v>1359.4666666666672</v>
      </c>
      <c r="H460" s="40">
        <v>1435.166666666667</v>
      </c>
      <c r="I460" s="40">
        <v>1458.1333333333337</v>
      </c>
      <c r="J460" s="40">
        <v>1473.0166666666669</v>
      </c>
      <c r="K460" s="31">
        <v>1443.25</v>
      </c>
      <c r="L460" s="31">
        <v>1405.4</v>
      </c>
      <c r="M460" s="31">
        <v>78.594930000000005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3874.8</v>
      </c>
      <c r="D461" s="40">
        <v>3905.35</v>
      </c>
      <c r="E461" s="40">
        <v>3821</v>
      </c>
      <c r="F461" s="40">
        <v>3767.2000000000003</v>
      </c>
      <c r="G461" s="40">
        <v>3682.8500000000004</v>
      </c>
      <c r="H461" s="40">
        <v>3959.1499999999996</v>
      </c>
      <c r="I461" s="40">
        <v>4043.4999999999991</v>
      </c>
      <c r="J461" s="40">
        <v>4097.2999999999993</v>
      </c>
      <c r="K461" s="31">
        <v>3989.7</v>
      </c>
      <c r="L461" s="31">
        <v>3851.55</v>
      </c>
      <c r="M461" s="31">
        <v>0.17129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1287.45</v>
      </c>
      <c r="D462" s="40">
        <v>1286.75</v>
      </c>
      <c r="E462" s="40">
        <v>1266.7</v>
      </c>
      <c r="F462" s="40">
        <v>1245.95</v>
      </c>
      <c r="G462" s="40">
        <v>1225.9000000000001</v>
      </c>
      <c r="H462" s="40">
        <v>1307.5</v>
      </c>
      <c r="I462" s="40">
        <v>1327.5500000000002</v>
      </c>
      <c r="J462" s="40">
        <v>1348.3</v>
      </c>
      <c r="K462" s="31">
        <v>1306.8</v>
      </c>
      <c r="L462" s="31">
        <v>1266</v>
      </c>
      <c r="M462" s="31">
        <v>65.851010000000002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156.30000000000001</v>
      </c>
      <c r="D463" s="40">
        <v>156.70000000000002</v>
      </c>
      <c r="E463" s="40">
        <v>155.40000000000003</v>
      </c>
      <c r="F463" s="40">
        <v>154.50000000000003</v>
      </c>
      <c r="G463" s="40">
        <v>153.20000000000005</v>
      </c>
      <c r="H463" s="40">
        <v>157.60000000000002</v>
      </c>
      <c r="I463" s="40">
        <v>158.90000000000003</v>
      </c>
      <c r="J463" s="40">
        <v>159.80000000000001</v>
      </c>
      <c r="K463" s="31">
        <v>158</v>
      </c>
      <c r="L463" s="31">
        <v>155.80000000000001</v>
      </c>
      <c r="M463" s="31">
        <v>1.6588000000000001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1026.45</v>
      </c>
      <c r="D464" s="40">
        <v>1035.4666666666667</v>
      </c>
      <c r="E464" s="40">
        <v>1011.4833333333333</v>
      </c>
      <c r="F464" s="40">
        <v>996.51666666666665</v>
      </c>
      <c r="G464" s="40">
        <v>972.5333333333333</v>
      </c>
      <c r="H464" s="40">
        <v>1050.4333333333334</v>
      </c>
      <c r="I464" s="40">
        <v>1074.416666666667</v>
      </c>
      <c r="J464" s="40">
        <v>1089.3833333333334</v>
      </c>
      <c r="K464" s="31">
        <v>1059.45</v>
      </c>
      <c r="L464" s="31">
        <v>1020.5</v>
      </c>
      <c r="M464" s="31">
        <v>2.2299799999999999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1360.75</v>
      </c>
      <c r="D465" s="40">
        <v>1360.5833333333333</v>
      </c>
      <c r="E465" s="40">
        <v>1326.1666666666665</v>
      </c>
      <c r="F465" s="40">
        <v>1291.5833333333333</v>
      </c>
      <c r="G465" s="40">
        <v>1257.1666666666665</v>
      </c>
      <c r="H465" s="40">
        <v>1395.1666666666665</v>
      </c>
      <c r="I465" s="40">
        <v>1429.583333333333</v>
      </c>
      <c r="J465" s="40">
        <v>1464.1666666666665</v>
      </c>
      <c r="K465" s="31">
        <v>1395</v>
      </c>
      <c r="L465" s="31">
        <v>1326</v>
      </c>
      <c r="M465" s="31">
        <v>0.69445000000000001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1344.55</v>
      </c>
      <c r="D466" s="40">
        <v>1347.5</v>
      </c>
      <c r="E466" s="40">
        <v>1335.05</v>
      </c>
      <c r="F466" s="40">
        <v>1325.55</v>
      </c>
      <c r="G466" s="40">
        <v>1313.1</v>
      </c>
      <c r="H466" s="40">
        <v>1357</v>
      </c>
      <c r="I466" s="40">
        <v>1369.4499999999998</v>
      </c>
      <c r="J466" s="40">
        <v>1378.95</v>
      </c>
      <c r="K466" s="31">
        <v>1359.95</v>
      </c>
      <c r="L466" s="31">
        <v>1338</v>
      </c>
      <c r="M466" s="31">
        <v>2.5326599999999999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1491.75</v>
      </c>
      <c r="D467" s="40">
        <v>1496.2333333333333</v>
      </c>
      <c r="E467" s="40">
        <v>1475.5166666666667</v>
      </c>
      <c r="F467" s="40">
        <v>1459.2833333333333</v>
      </c>
      <c r="G467" s="40">
        <v>1438.5666666666666</v>
      </c>
      <c r="H467" s="40">
        <v>1512.4666666666667</v>
      </c>
      <c r="I467" s="40">
        <v>1533.1833333333334</v>
      </c>
      <c r="J467" s="40">
        <v>1549.4166666666667</v>
      </c>
      <c r="K467" s="31">
        <v>1516.95</v>
      </c>
      <c r="L467" s="31">
        <v>1480</v>
      </c>
      <c r="M467" s="31">
        <v>0.22978999999999999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1799.15</v>
      </c>
      <c r="D468" s="40">
        <v>1802.8333333333333</v>
      </c>
      <c r="E468" s="40">
        <v>1774.0666666666666</v>
      </c>
      <c r="F468" s="40">
        <v>1748.9833333333333</v>
      </c>
      <c r="G468" s="40">
        <v>1720.2166666666667</v>
      </c>
      <c r="H468" s="40">
        <v>1827.9166666666665</v>
      </c>
      <c r="I468" s="40">
        <v>1856.6833333333334</v>
      </c>
      <c r="J468" s="40">
        <v>1881.7666666666664</v>
      </c>
      <c r="K468" s="31">
        <v>1831.6</v>
      </c>
      <c r="L468" s="31">
        <v>1777.75</v>
      </c>
      <c r="M468" s="31">
        <v>17.705020000000001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3073.5</v>
      </c>
      <c r="D469" s="40">
        <v>3080.0666666666671</v>
      </c>
      <c r="E469" s="40">
        <v>3041.1333333333341</v>
      </c>
      <c r="F469" s="40">
        <v>3008.7666666666669</v>
      </c>
      <c r="G469" s="40">
        <v>2969.8333333333339</v>
      </c>
      <c r="H469" s="40">
        <v>3112.4333333333343</v>
      </c>
      <c r="I469" s="40">
        <v>3151.3666666666677</v>
      </c>
      <c r="J469" s="40">
        <v>3183.7333333333345</v>
      </c>
      <c r="K469" s="31">
        <v>3119</v>
      </c>
      <c r="L469" s="31">
        <v>3047.7</v>
      </c>
      <c r="M469" s="31">
        <v>1.10093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456.4</v>
      </c>
      <c r="D470" s="40">
        <v>457.58333333333331</v>
      </c>
      <c r="E470" s="40">
        <v>445.16666666666663</v>
      </c>
      <c r="F470" s="40">
        <v>433.93333333333334</v>
      </c>
      <c r="G470" s="40">
        <v>421.51666666666665</v>
      </c>
      <c r="H470" s="40">
        <v>468.81666666666661</v>
      </c>
      <c r="I470" s="40">
        <v>481.23333333333323</v>
      </c>
      <c r="J470" s="40">
        <v>492.46666666666658</v>
      </c>
      <c r="K470" s="31">
        <v>470</v>
      </c>
      <c r="L470" s="31">
        <v>446.35</v>
      </c>
      <c r="M470" s="31">
        <v>19.213069999999998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928.9</v>
      </c>
      <c r="D471" s="40">
        <v>928</v>
      </c>
      <c r="E471" s="40">
        <v>917.55</v>
      </c>
      <c r="F471" s="40">
        <v>906.19999999999993</v>
      </c>
      <c r="G471" s="40">
        <v>895.74999999999989</v>
      </c>
      <c r="H471" s="40">
        <v>939.35</v>
      </c>
      <c r="I471" s="40">
        <v>949.80000000000007</v>
      </c>
      <c r="J471" s="40">
        <v>961.15000000000009</v>
      </c>
      <c r="K471" s="31">
        <v>938.45</v>
      </c>
      <c r="L471" s="31">
        <v>916.65</v>
      </c>
      <c r="M471" s="31">
        <v>6.7046000000000001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21</v>
      </c>
      <c r="D472" s="40">
        <v>20.983333333333334</v>
      </c>
      <c r="E472" s="40">
        <v>20.616666666666667</v>
      </c>
      <c r="F472" s="40">
        <v>20.233333333333334</v>
      </c>
      <c r="G472" s="40">
        <v>19.866666666666667</v>
      </c>
      <c r="H472" s="40">
        <v>21.366666666666667</v>
      </c>
      <c r="I472" s="40">
        <v>21.733333333333334</v>
      </c>
      <c r="J472" s="40">
        <v>22.116666666666667</v>
      </c>
      <c r="K472" s="31">
        <v>21.35</v>
      </c>
      <c r="L472" s="31">
        <v>20.6</v>
      </c>
      <c r="M472" s="31">
        <v>271.22375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120.1</v>
      </c>
      <c r="D473" s="40">
        <v>120.58333333333333</v>
      </c>
      <c r="E473" s="40">
        <v>118.51666666666665</v>
      </c>
      <c r="F473" s="40">
        <v>116.93333333333332</v>
      </c>
      <c r="G473" s="40">
        <v>114.86666666666665</v>
      </c>
      <c r="H473" s="40">
        <v>122.16666666666666</v>
      </c>
      <c r="I473" s="40">
        <v>124.23333333333335</v>
      </c>
      <c r="J473" s="40">
        <v>125.81666666666666</v>
      </c>
      <c r="K473" s="31">
        <v>122.65</v>
      </c>
      <c r="L473" s="31">
        <v>119</v>
      </c>
      <c r="M473" s="31">
        <v>1.82856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1189.25</v>
      </c>
      <c r="D474" s="40">
        <v>1175.2</v>
      </c>
      <c r="E474" s="40">
        <v>1136.4000000000001</v>
      </c>
      <c r="F474" s="40">
        <v>1083.55</v>
      </c>
      <c r="G474" s="40">
        <v>1044.75</v>
      </c>
      <c r="H474" s="40">
        <v>1228.0500000000002</v>
      </c>
      <c r="I474" s="40">
        <v>1266.8499999999999</v>
      </c>
      <c r="J474" s="40">
        <v>1319.7000000000003</v>
      </c>
      <c r="K474" s="31">
        <v>1214</v>
      </c>
      <c r="L474" s="31">
        <v>1122.3499999999999</v>
      </c>
      <c r="M474" s="31">
        <v>1.04254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13.1</v>
      </c>
      <c r="D475" s="40">
        <v>13.216666666666669</v>
      </c>
      <c r="E475" s="40">
        <v>12.933333333333337</v>
      </c>
      <c r="F475" s="40">
        <v>12.766666666666669</v>
      </c>
      <c r="G475" s="40">
        <v>12.483333333333338</v>
      </c>
      <c r="H475" s="40">
        <v>13.383333333333336</v>
      </c>
      <c r="I475" s="40">
        <v>13.666666666666668</v>
      </c>
      <c r="J475" s="40">
        <v>13.833333333333336</v>
      </c>
      <c r="K475" s="31">
        <v>13.5</v>
      </c>
      <c r="L475" s="31">
        <v>13.05</v>
      </c>
      <c r="M475" s="31">
        <v>27.710889999999999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564.95000000000005</v>
      </c>
      <c r="D476" s="40">
        <v>566.76666666666677</v>
      </c>
      <c r="E476" s="40">
        <v>559.68333333333351</v>
      </c>
      <c r="F476" s="40">
        <v>554.41666666666674</v>
      </c>
      <c r="G476" s="40">
        <v>547.33333333333348</v>
      </c>
      <c r="H476" s="40">
        <v>572.03333333333353</v>
      </c>
      <c r="I476" s="40">
        <v>579.11666666666679</v>
      </c>
      <c r="J476" s="40">
        <v>584.38333333333355</v>
      </c>
      <c r="K476" s="31">
        <v>573.85</v>
      </c>
      <c r="L476" s="31">
        <v>561.5</v>
      </c>
      <c r="M476" s="31">
        <v>2.6103399999999999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778.1</v>
      </c>
      <c r="D477" s="40">
        <v>777.56666666666661</v>
      </c>
      <c r="E477" s="40">
        <v>770.73333333333323</v>
      </c>
      <c r="F477" s="40">
        <v>763.36666666666667</v>
      </c>
      <c r="G477" s="40">
        <v>756.5333333333333</v>
      </c>
      <c r="H477" s="40">
        <v>784.93333333333317</v>
      </c>
      <c r="I477" s="40">
        <v>791.76666666666665</v>
      </c>
      <c r="J477" s="40">
        <v>799.1333333333331</v>
      </c>
      <c r="K477" s="31">
        <v>784.4</v>
      </c>
      <c r="L477" s="31">
        <v>770.2</v>
      </c>
      <c r="M477" s="31">
        <v>15.17468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1008.45</v>
      </c>
      <c r="D478" s="40">
        <v>1008.2333333333332</v>
      </c>
      <c r="E478" s="40">
        <v>992.56666666666649</v>
      </c>
      <c r="F478" s="40">
        <v>976.68333333333328</v>
      </c>
      <c r="G478" s="40">
        <v>961.01666666666654</v>
      </c>
      <c r="H478" s="40">
        <v>1024.1166666666663</v>
      </c>
      <c r="I478" s="40">
        <v>1039.7833333333333</v>
      </c>
      <c r="J478" s="40">
        <v>1055.6666666666665</v>
      </c>
      <c r="K478" s="31">
        <v>1023.9</v>
      </c>
      <c r="L478" s="31">
        <v>992.35</v>
      </c>
      <c r="M478" s="31">
        <v>1.2055400000000001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217.3</v>
      </c>
      <c r="D479" s="40">
        <v>218</v>
      </c>
      <c r="E479" s="40">
        <v>215.3</v>
      </c>
      <c r="F479" s="40">
        <v>213.3</v>
      </c>
      <c r="G479" s="40">
        <v>210.60000000000002</v>
      </c>
      <c r="H479" s="40">
        <v>220</v>
      </c>
      <c r="I479" s="40">
        <v>222.7</v>
      </c>
      <c r="J479" s="40">
        <v>224.7</v>
      </c>
      <c r="K479" s="31">
        <v>220.7</v>
      </c>
      <c r="L479" s="31">
        <v>216</v>
      </c>
      <c r="M479" s="31">
        <v>3.4260799999999998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26.55</v>
      </c>
      <c r="D480" s="40">
        <v>26.650000000000002</v>
      </c>
      <c r="E480" s="40">
        <v>26.100000000000005</v>
      </c>
      <c r="F480" s="40">
        <v>25.650000000000002</v>
      </c>
      <c r="G480" s="40">
        <v>25.100000000000005</v>
      </c>
      <c r="H480" s="40">
        <v>27.100000000000005</v>
      </c>
      <c r="I480" s="40">
        <v>27.650000000000002</v>
      </c>
      <c r="J480" s="40">
        <v>28.100000000000005</v>
      </c>
      <c r="K480" s="31">
        <v>27.2</v>
      </c>
      <c r="L480" s="31">
        <v>26.2</v>
      </c>
      <c r="M480" s="31">
        <v>47.526859999999999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7495.65</v>
      </c>
      <c r="D481" s="40">
        <v>7528.7833333333328</v>
      </c>
      <c r="E481" s="40">
        <v>7440.8666666666659</v>
      </c>
      <c r="F481" s="40">
        <v>7386.083333333333</v>
      </c>
      <c r="G481" s="40">
        <v>7298.1666666666661</v>
      </c>
      <c r="H481" s="40">
        <v>7583.5666666666657</v>
      </c>
      <c r="I481" s="40">
        <v>7671.4833333333336</v>
      </c>
      <c r="J481" s="40">
        <v>7726.2666666666655</v>
      </c>
      <c r="K481" s="31">
        <v>7616.7</v>
      </c>
      <c r="L481" s="31">
        <v>7474</v>
      </c>
      <c r="M481" s="31">
        <v>2.36944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35.65</v>
      </c>
      <c r="D482" s="40">
        <v>35.833333333333336</v>
      </c>
      <c r="E482" s="40">
        <v>35.31666666666667</v>
      </c>
      <c r="F482" s="40">
        <v>34.983333333333334</v>
      </c>
      <c r="G482" s="40">
        <v>34.466666666666669</v>
      </c>
      <c r="H482" s="40">
        <v>36.166666666666671</v>
      </c>
      <c r="I482" s="40">
        <v>36.683333333333337</v>
      </c>
      <c r="J482" s="40">
        <v>37.016666666666673</v>
      </c>
      <c r="K482" s="31">
        <v>36.35</v>
      </c>
      <c r="L482" s="31">
        <v>35.5</v>
      </c>
      <c r="M482" s="31">
        <v>60.939169999999997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1414.35</v>
      </c>
      <c r="D483" s="40">
        <v>1421.6666666666667</v>
      </c>
      <c r="E483" s="40">
        <v>1395.9833333333336</v>
      </c>
      <c r="F483" s="40">
        <v>1377.6166666666668</v>
      </c>
      <c r="G483" s="40">
        <v>1351.9333333333336</v>
      </c>
      <c r="H483" s="40">
        <v>1440.0333333333335</v>
      </c>
      <c r="I483" s="40">
        <v>1465.7166666666665</v>
      </c>
      <c r="J483" s="40">
        <v>1484.0833333333335</v>
      </c>
      <c r="K483" s="31">
        <v>1447.35</v>
      </c>
      <c r="L483" s="31">
        <v>1403.3</v>
      </c>
      <c r="M483" s="31">
        <v>1.9449000000000001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643.15</v>
      </c>
      <c r="D484" s="40">
        <v>645.9666666666667</v>
      </c>
      <c r="E484" s="40">
        <v>637.18333333333339</v>
      </c>
      <c r="F484" s="40">
        <v>631.2166666666667</v>
      </c>
      <c r="G484" s="40">
        <v>622.43333333333339</v>
      </c>
      <c r="H484" s="40">
        <v>651.93333333333339</v>
      </c>
      <c r="I484" s="40">
        <v>660.7166666666667</v>
      </c>
      <c r="J484" s="40">
        <v>666.68333333333339</v>
      </c>
      <c r="K484" s="31">
        <v>654.75</v>
      </c>
      <c r="L484" s="31">
        <v>640</v>
      </c>
      <c r="M484" s="31">
        <v>7.0220900000000004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243</v>
      </c>
      <c r="D485" s="40">
        <v>245.08333333333334</v>
      </c>
      <c r="E485" s="40">
        <v>239.16666666666669</v>
      </c>
      <c r="F485" s="40">
        <v>235.33333333333334</v>
      </c>
      <c r="G485" s="40">
        <v>229.41666666666669</v>
      </c>
      <c r="H485" s="40">
        <v>248.91666666666669</v>
      </c>
      <c r="I485" s="40">
        <v>254.83333333333337</v>
      </c>
      <c r="J485" s="40">
        <v>258.66666666666669</v>
      </c>
      <c r="K485" s="31">
        <v>251</v>
      </c>
      <c r="L485" s="31">
        <v>241.25</v>
      </c>
      <c r="M485" s="31">
        <v>6.5885100000000003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3671.2</v>
      </c>
      <c r="D486" s="40">
        <v>3701.0666666666671</v>
      </c>
      <c r="E486" s="40">
        <v>3625.6833333333343</v>
      </c>
      <c r="F486" s="40">
        <v>3580.1666666666674</v>
      </c>
      <c r="G486" s="40">
        <v>3504.7833333333347</v>
      </c>
      <c r="H486" s="40">
        <v>3746.5833333333339</v>
      </c>
      <c r="I486" s="40">
        <v>3821.9666666666662</v>
      </c>
      <c r="J486" s="40">
        <v>3867.4833333333336</v>
      </c>
      <c r="K486" s="31">
        <v>3776.45</v>
      </c>
      <c r="L486" s="31">
        <v>3655.55</v>
      </c>
      <c r="M486" s="31">
        <v>9.5869999999999997E-2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403</v>
      </c>
      <c r="D487" s="40">
        <v>405.5</v>
      </c>
      <c r="E487" s="40">
        <v>397.5</v>
      </c>
      <c r="F487" s="40">
        <v>392</v>
      </c>
      <c r="G487" s="40">
        <v>384</v>
      </c>
      <c r="H487" s="40">
        <v>411</v>
      </c>
      <c r="I487" s="40">
        <v>419</v>
      </c>
      <c r="J487" s="40">
        <v>424.5</v>
      </c>
      <c r="K487" s="31">
        <v>413.5</v>
      </c>
      <c r="L487" s="31">
        <v>400</v>
      </c>
      <c r="M487" s="31">
        <v>1.7112799999999999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3372.75</v>
      </c>
      <c r="D488" s="40">
        <v>3362.9166666666665</v>
      </c>
      <c r="E488" s="40">
        <v>3329.833333333333</v>
      </c>
      <c r="F488" s="40">
        <v>3286.9166666666665</v>
      </c>
      <c r="G488" s="40">
        <v>3253.833333333333</v>
      </c>
      <c r="H488" s="40">
        <v>3405.833333333333</v>
      </c>
      <c r="I488" s="40">
        <v>3438.9166666666661</v>
      </c>
      <c r="J488" s="40">
        <v>3481.833333333333</v>
      </c>
      <c r="K488" s="31">
        <v>3396</v>
      </c>
      <c r="L488" s="31">
        <v>3320</v>
      </c>
      <c r="M488" s="31">
        <v>8.208E-2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777.1</v>
      </c>
      <c r="D489" s="40">
        <v>782.30000000000007</v>
      </c>
      <c r="E489" s="40">
        <v>769.80000000000018</v>
      </c>
      <c r="F489" s="40">
        <v>762.50000000000011</v>
      </c>
      <c r="G489" s="40">
        <v>750.00000000000023</v>
      </c>
      <c r="H489" s="40">
        <v>789.60000000000014</v>
      </c>
      <c r="I489" s="40">
        <v>802.09999999999991</v>
      </c>
      <c r="J489" s="40">
        <v>809.40000000000009</v>
      </c>
      <c r="K489" s="31">
        <v>794.8</v>
      </c>
      <c r="L489" s="31">
        <v>775</v>
      </c>
      <c r="M489" s="31">
        <v>0.83838999999999997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31.6</v>
      </c>
      <c r="D490" s="40">
        <v>31.983333333333334</v>
      </c>
      <c r="E490" s="40">
        <v>30.666666666666671</v>
      </c>
      <c r="F490" s="40">
        <v>29.733333333333338</v>
      </c>
      <c r="G490" s="40">
        <v>28.416666666666675</v>
      </c>
      <c r="H490" s="40">
        <v>32.916666666666671</v>
      </c>
      <c r="I490" s="40">
        <v>34.233333333333334</v>
      </c>
      <c r="J490" s="40">
        <v>35.166666666666664</v>
      </c>
      <c r="K490" s="31">
        <v>33.299999999999997</v>
      </c>
      <c r="L490" s="31">
        <v>31.05</v>
      </c>
      <c r="M490" s="31">
        <v>61.40849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1460.05</v>
      </c>
      <c r="D491" s="40">
        <v>1421.3666666666668</v>
      </c>
      <c r="E491" s="40">
        <v>1363.7333333333336</v>
      </c>
      <c r="F491" s="40">
        <v>1267.4166666666667</v>
      </c>
      <c r="G491" s="40">
        <v>1209.7833333333335</v>
      </c>
      <c r="H491" s="40">
        <v>1517.6833333333336</v>
      </c>
      <c r="I491" s="40">
        <v>1575.3166666666668</v>
      </c>
      <c r="J491" s="40">
        <v>1671.6333333333337</v>
      </c>
      <c r="K491" s="31">
        <v>1479</v>
      </c>
      <c r="L491" s="31">
        <v>1325.05</v>
      </c>
      <c r="M491" s="31">
        <v>5.4940600000000002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1851</v>
      </c>
      <c r="D492" s="40">
        <v>1868.0166666666667</v>
      </c>
      <c r="E492" s="40">
        <v>1821.0333333333333</v>
      </c>
      <c r="F492" s="40">
        <v>1791.0666666666666</v>
      </c>
      <c r="G492" s="40">
        <v>1744.0833333333333</v>
      </c>
      <c r="H492" s="40">
        <v>1897.9833333333333</v>
      </c>
      <c r="I492" s="40">
        <v>1944.9666666666665</v>
      </c>
      <c r="J492" s="40">
        <v>1974.9333333333334</v>
      </c>
      <c r="K492" s="31">
        <v>1915</v>
      </c>
      <c r="L492" s="31">
        <v>1838.05</v>
      </c>
      <c r="M492" s="31">
        <v>0.56447000000000003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337.65</v>
      </c>
      <c r="D493" s="40">
        <v>336.95</v>
      </c>
      <c r="E493" s="40">
        <v>332.9</v>
      </c>
      <c r="F493" s="40">
        <v>328.15</v>
      </c>
      <c r="G493" s="40">
        <v>324.09999999999997</v>
      </c>
      <c r="H493" s="40">
        <v>341.7</v>
      </c>
      <c r="I493" s="40">
        <v>345.75000000000006</v>
      </c>
      <c r="J493" s="40">
        <v>350.5</v>
      </c>
      <c r="K493" s="31">
        <v>341</v>
      </c>
      <c r="L493" s="31">
        <v>332.2</v>
      </c>
      <c r="M493" s="31">
        <v>0.72104000000000001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764.95</v>
      </c>
      <c r="D494" s="40">
        <v>768.08333333333337</v>
      </c>
      <c r="E494" s="40">
        <v>758.86666666666679</v>
      </c>
      <c r="F494" s="40">
        <v>752.78333333333342</v>
      </c>
      <c r="G494" s="40">
        <v>743.56666666666683</v>
      </c>
      <c r="H494" s="40">
        <v>774.16666666666674</v>
      </c>
      <c r="I494" s="40">
        <v>783.38333333333321</v>
      </c>
      <c r="J494" s="40">
        <v>789.4666666666667</v>
      </c>
      <c r="K494" s="31">
        <v>777.3</v>
      </c>
      <c r="L494" s="31">
        <v>762</v>
      </c>
      <c r="M494" s="31">
        <v>1.76051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309.55</v>
      </c>
      <c r="D495" s="40">
        <v>310.75</v>
      </c>
      <c r="E495" s="40">
        <v>304.45</v>
      </c>
      <c r="F495" s="40">
        <v>299.34999999999997</v>
      </c>
      <c r="G495" s="40">
        <v>293.04999999999995</v>
      </c>
      <c r="H495" s="40">
        <v>315.85000000000002</v>
      </c>
      <c r="I495" s="40">
        <v>322.14999999999998</v>
      </c>
      <c r="J495" s="40">
        <v>327.25000000000006</v>
      </c>
      <c r="K495" s="31">
        <v>317.05</v>
      </c>
      <c r="L495" s="31">
        <v>305.64999999999998</v>
      </c>
      <c r="M495" s="31">
        <v>96.241810000000001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2804.95</v>
      </c>
      <c r="D496" s="40">
        <v>2888.7333333333336</v>
      </c>
      <c r="E496" s="40">
        <v>2667.4666666666672</v>
      </c>
      <c r="F496" s="40">
        <v>2529.9833333333336</v>
      </c>
      <c r="G496" s="40">
        <v>2308.7166666666672</v>
      </c>
      <c r="H496" s="40">
        <v>3026.2166666666672</v>
      </c>
      <c r="I496" s="40">
        <v>3247.4833333333336</v>
      </c>
      <c r="J496" s="40">
        <v>3384.9666666666672</v>
      </c>
      <c r="K496" s="31">
        <v>3110</v>
      </c>
      <c r="L496" s="31">
        <v>2751.25</v>
      </c>
      <c r="M496" s="31">
        <v>4.0738000000000003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1946</v>
      </c>
      <c r="D497" s="40">
        <v>1948.5833333333333</v>
      </c>
      <c r="E497" s="40">
        <v>1928.2166666666665</v>
      </c>
      <c r="F497" s="40">
        <v>1910.4333333333332</v>
      </c>
      <c r="G497" s="40">
        <v>1890.0666666666664</v>
      </c>
      <c r="H497" s="40">
        <v>1966.3666666666666</v>
      </c>
      <c r="I497" s="40">
        <v>1986.7333333333333</v>
      </c>
      <c r="J497" s="40">
        <v>2004.5166666666667</v>
      </c>
      <c r="K497" s="31">
        <v>1968.95</v>
      </c>
      <c r="L497" s="31">
        <v>1930.8</v>
      </c>
      <c r="M497" s="31">
        <v>0.38172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6.9</v>
      </c>
      <c r="D498" s="40">
        <v>6.9666666666666659</v>
      </c>
      <c r="E498" s="40">
        <v>6.3333333333333321</v>
      </c>
      <c r="F498" s="40">
        <v>5.7666666666666666</v>
      </c>
      <c r="G498" s="40">
        <v>5.1333333333333329</v>
      </c>
      <c r="H498" s="40">
        <v>7.5333333333333314</v>
      </c>
      <c r="I498" s="40">
        <v>8.1666666666666661</v>
      </c>
      <c r="J498" s="40">
        <v>8.7333333333333307</v>
      </c>
      <c r="K498" s="31">
        <v>7.6</v>
      </c>
      <c r="L498" s="31">
        <v>6.4</v>
      </c>
      <c r="M498" s="31">
        <v>9460.4907899999998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1024.7</v>
      </c>
      <c r="D499" s="40">
        <v>1032.5666666666666</v>
      </c>
      <c r="E499" s="40">
        <v>1012.1333333333332</v>
      </c>
      <c r="F499" s="40">
        <v>999.56666666666661</v>
      </c>
      <c r="G499" s="40">
        <v>979.13333333333321</v>
      </c>
      <c r="H499" s="40">
        <v>1045.1333333333332</v>
      </c>
      <c r="I499" s="40">
        <v>1065.5666666666666</v>
      </c>
      <c r="J499" s="40">
        <v>1078.1333333333332</v>
      </c>
      <c r="K499" s="31">
        <v>1053</v>
      </c>
      <c r="L499" s="31">
        <v>1020</v>
      </c>
      <c r="M499" s="31">
        <v>8.1471800000000005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7277.9</v>
      </c>
      <c r="D500" s="40">
        <v>7297.0166666666664</v>
      </c>
      <c r="E500" s="40">
        <v>7234.0333333333328</v>
      </c>
      <c r="F500" s="40">
        <v>7190.1666666666661</v>
      </c>
      <c r="G500" s="40">
        <v>7127.1833333333325</v>
      </c>
      <c r="H500" s="40">
        <v>7340.8833333333332</v>
      </c>
      <c r="I500" s="40">
        <v>7403.8666666666668</v>
      </c>
      <c r="J500" s="40">
        <v>7447.7333333333336</v>
      </c>
      <c r="K500" s="31">
        <v>7360</v>
      </c>
      <c r="L500" s="31">
        <v>7253.15</v>
      </c>
      <c r="M500" s="31">
        <v>0.32499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129.85</v>
      </c>
      <c r="D501" s="40">
        <v>130.55000000000001</v>
      </c>
      <c r="E501" s="40">
        <v>128.35000000000002</v>
      </c>
      <c r="F501" s="40">
        <v>126.85000000000002</v>
      </c>
      <c r="G501" s="40">
        <v>124.65000000000003</v>
      </c>
      <c r="H501" s="40">
        <v>132.05000000000001</v>
      </c>
      <c r="I501" s="40">
        <v>134.25</v>
      </c>
      <c r="J501" s="40">
        <v>135.75</v>
      </c>
      <c r="K501" s="31">
        <v>132.75</v>
      </c>
      <c r="L501" s="31">
        <v>129.05000000000001</v>
      </c>
      <c r="M501" s="31">
        <v>14.915800000000001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133.6</v>
      </c>
      <c r="D502" s="40">
        <v>134.20000000000002</v>
      </c>
      <c r="E502" s="40">
        <v>131.40000000000003</v>
      </c>
      <c r="F502" s="40">
        <v>129.20000000000002</v>
      </c>
      <c r="G502" s="40">
        <v>126.40000000000003</v>
      </c>
      <c r="H502" s="40">
        <v>136.40000000000003</v>
      </c>
      <c r="I502" s="40">
        <v>139.20000000000005</v>
      </c>
      <c r="J502" s="40">
        <v>141.40000000000003</v>
      </c>
      <c r="K502" s="31">
        <v>137</v>
      </c>
      <c r="L502" s="31">
        <v>132</v>
      </c>
      <c r="M502" s="31">
        <v>7.3631799999999998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519.54999999999995</v>
      </c>
      <c r="D503" s="40">
        <v>525.15</v>
      </c>
      <c r="E503" s="40">
        <v>509.4</v>
      </c>
      <c r="F503" s="40">
        <v>499.25</v>
      </c>
      <c r="G503" s="40">
        <v>483.5</v>
      </c>
      <c r="H503" s="40">
        <v>535.29999999999995</v>
      </c>
      <c r="I503" s="40">
        <v>551.04999999999995</v>
      </c>
      <c r="J503" s="40">
        <v>561.19999999999993</v>
      </c>
      <c r="K503" s="31">
        <v>540.9</v>
      </c>
      <c r="L503" s="31">
        <v>515</v>
      </c>
      <c r="M503" s="31">
        <v>0.55779000000000001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2144.85</v>
      </c>
      <c r="D504" s="40">
        <v>2130.9166666666665</v>
      </c>
      <c r="E504" s="40">
        <v>2111.833333333333</v>
      </c>
      <c r="F504" s="40">
        <v>2078.8166666666666</v>
      </c>
      <c r="G504" s="40">
        <v>2059.7333333333331</v>
      </c>
      <c r="H504" s="40">
        <v>2163.9333333333329</v>
      </c>
      <c r="I504" s="40">
        <v>2183.016666666666</v>
      </c>
      <c r="J504" s="40">
        <v>2216.0333333333328</v>
      </c>
      <c r="K504" s="31">
        <v>2150</v>
      </c>
      <c r="L504" s="31">
        <v>2097.9</v>
      </c>
      <c r="M504" s="31">
        <v>0.96487000000000001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596.79999999999995</v>
      </c>
      <c r="D505" s="40">
        <v>599.43333333333328</v>
      </c>
      <c r="E505" s="40">
        <v>592.86666666666656</v>
      </c>
      <c r="F505" s="40">
        <v>588.93333333333328</v>
      </c>
      <c r="G505" s="40">
        <v>582.36666666666656</v>
      </c>
      <c r="H505" s="40">
        <v>603.36666666666656</v>
      </c>
      <c r="I505" s="40">
        <v>609.93333333333339</v>
      </c>
      <c r="J505" s="40">
        <v>613.86666666666656</v>
      </c>
      <c r="K505" s="31">
        <v>606</v>
      </c>
      <c r="L505" s="31">
        <v>595.5</v>
      </c>
      <c r="M505" s="31">
        <v>46.467509999999997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514.15</v>
      </c>
      <c r="D506" s="40">
        <v>514.29999999999995</v>
      </c>
      <c r="E506" s="40">
        <v>506.79999999999995</v>
      </c>
      <c r="F506" s="40">
        <v>499.45</v>
      </c>
      <c r="G506" s="40">
        <v>491.95</v>
      </c>
      <c r="H506" s="40">
        <v>521.64999999999986</v>
      </c>
      <c r="I506" s="40">
        <v>529.14999999999986</v>
      </c>
      <c r="J506" s="40">
        <v>536.49999999999989</v>
      </c>
      <c r="K506" s="31">
        <v>521.79999999999995</v>
      </c>
      <c r="L506" s="31">
        <v>506.95</v>
      </c>
      <c r="M506" s="31">
        <v>3.2228300000000001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12.45</v>
      </c>
      <c r="D507" s="40">
        <v>12.5</v>
      </c>
      <c r="E507" s="40">
        <v>12.35</v>
      </c>
      <c r="F507" s="40">
        <v>12.25</v>
      </c>
      <c r="G507" s="40">
        <v>12.1</v>
      </c>
      <c r="H507" s="40">
        <v>12.6</v>
      </c>
      <c r="I507" s="40">
        <v>12.749999999999998</v>
      </c>
      <c r="J507" s="40">
        <v>12.85</v>
      </c>
      <c r="K507" s="31">
        <v>12.65</v>
      </c>
      <c r="L507" s="31">
        <v>12.4</v>
      </c>
      <c r="M507" s="31">
        <v>454.66915999999998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191.25</v>
      </c>
      <c r="D508" s="40">
        <v>193</v>
      </c>
      <c r="E508" s="40">
        <v>187.25</v>
      </c>
      <c r="F508" s="40">
        <v>183.25</v>
      </c>
      <c r="G508" s="40">
        <v>177.5</v>
      </c>
      <c r="H508" s="40">
        <v>197</v>
      </c>
      <c r="I508" s="40">
        <v>202.75</v>
      </c>
      <c r="J508" s="40">
        <v>206.75</v>
      </c>
      <c r="K508" s="31">
        <v>198.75</v>
      </c>
      <c r="L508" s="31">
        <v>189</v>
      </c>
      <c r="M508" s="31">
        <v>286.40365000000003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414.85</v>
      </c>
      <c r="D509" s="40">
        <v>420.48333333333335</v>
      </c>
      <c r="E509" s="40">
        <v>406.36666666666667</v>
      </c>
      <c r="F509" s="40">
        <v>397.88333333333333</v>
      </c>
      <c r="G509" s="40">
        <v>383.76666666666665</v>
      </c>
      <c r="H509" s="40">
        <v>428.9666666666667</v>
      </c>
      <c r="I509" s="40">
        <v>443.08333333333337</v>
      </c>
      <c r="J509" s="40">
        <v>451.56666666666672</v>
      </c>
      <c r="K509" s="31">
        <v>434.6</v>
      </c>
      <c r="L509" s="31">
        <v>412</v>
      </c>
      <c r="M509" s="31">
        <v>9.2181999999999995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2259</v>
      </c>
      <c r="D510" s="40">
        <v>2249.2333333333331</v>
      </c>
      <c r="E510" s="40">
        <v>2220.4666666666662</v>
      </c>
      <c r="F510" s="40">
        <v>2181.9333333333329</v>
      </c>
      <c r="G510" s="40">
        <v>2153.1666666666661</v>
      </c>
      <c r="H510" s="40">
        <v>2287.7666666666664</v>
      </c>
      <c r="I510" s="40">
        <v>2316.5333333333338</v>
      </c>
      <c r="J510" s="40">
        <v>2355.0666666666666</v>
      </c>
      <c r="K510" s="31">
        <v>2278</v>
      </c>
      <c r="L510" s="31">
        <v>2210.6999999999998</v>
      </c>
      <c r="M510" s="31">
        <v>0.24029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2092.8000000000002</v>
      </c>
      <c r="D511" s="40">
        <v>2112.2833333333333</v>
      </c>
      <c r="E511" s="40">
        <v>2001.5166666666664</v>
      </c>
      <c r="F511" s="40">
        <v>1910.2333333333331</v>
      </c>
      <c r="G511" s="40">
        <v>1799.4666666666662</v>
      </c>
      <c r="H511" s="40">
        <v>2203.5666666666666</v>
      </c>
      <c r="I511" s="40">
        <v>2314.3333333333339</v>
      </c>
      <c r="J511" s="40">
        <v>2405.6166666666668</v>
      </c>
      <c r="K511" s="31">
        <v>2223.0500000000002</v>
      </c>
      <c r="L511" s="31">
        <v>2021</v>
      </c>
      <c r="M511" s="31">
        <v>0.26112999999999997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11"/>
      <c r="B5" s="412"/>
      <c r="C5" s="411"/>
      <c r="D5" s="412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13" t="s">
        <v>589</v>
      </c>
      <c r="C7" s="412"/>
      <c r="D7" s="7">
        <f>Main!B10</f>
        <v>44418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44417</v>
      </c>
      <c r="B10" s="32">
        <v>543319</v>
      </c>
      <c r="C10" s="31" t="s">
        <v>933</v>
      </c>
      <c r="D10" s="31" t="s">
        <v>1011</v>
      </c>
      <c r="E10" s="31" t="s">
        <v>598</v>
      </c>
      <c r="F10" s="92">
        <v>16000</v>
      </c>
      <c r="G10" s="32">
        <v>10.41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44417</v>
      </c>
      <c r="B11" s="32">
        <v>543319</v>
      </c>
      <c r="C11" s="31" t="s">
        <v>933</v>
      </c>
      <c r="D11" s="31" t="s">
        <v>1011</v>
      </c>
      <c r="E11" s="31" t="s">
        <v>599</v>
      </c>
      <c r="F11" s="92">
        <v>48000</v>
      </c>
      <c r="G11" s="32">
        <v>10.57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44417</v>
      </c>
      <c r="B12" s="32">
        <v>539528</v>
      </c>
      <c r="C12" s="31" t="s">
        <v>935</v>
      </c>
      <c r="D12" s="31" t="s">
        <v>936</v>
      </c>
      <c r="E12" s="31" t="s">
        <v>598</v>
      </c>
      <c r="F12" s="92">
        <v>50000</v>
      </c>
      <c r="G12" s="32">
        <v>28.77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44417</v>
      </c>
      <c r="B13" s="32">
        <v>539528</v>
      </c>
      <c r="C13" s="31" t="s">
        <v>935</v>
      </c>
      <c r="D13" s="31" t="s">
        <v>937</v>
      </c>
      <c r="E13" s="31" t="s">
        <v>599</v>
      </c>
      <c r="F13" s="92">
        <v>62018</v>
      </c>
      <c r="G13" s="32">
        <v>28.8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44417</v>
      </c>
      <c r="B14" s="32">
        <v>512165</v>
      </c>
      <c r="C14" s="31" t="s">
        <v>1012</v>
      </c>
      <c r="D14" s="31" t="s">
        <v>1013</v>
      </c>
      <c r="E14" s="31" t="s">
        <v>598</v>
      </c>
      <c r="F14" s="92">
        <v>510724</v>
      </c>
      <c r="G14" s="32">
        <v>102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44417</v>
      </c>
      <c r="B15" s="32">
        <v>512165</v>
      </c>
      <c r="C15" s="31" t="s">
        <v>1012</v>
      </c>
      <c r="D15" s="31" t="s">
        <v>1014</v>
      </c>
      <c r="E15" s="31" t="s">
        <v>599</v>
      </c>
      <c r="F15" s="92">
        <v>510724</v>
      </c>
      <c r="G15" s="32">
        <v>102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44417</v>
      </c>
      <c r="B16" s="32">
        <v>539570</v>
      </c>
      <c r="C16" s="31" t="s">
        <v>960</v>
      </c>
      <c r="D16" s="31" t="s">
        <v>961</v>
      </c>
      <c r="E16" s="31" t="s">
        <v>599</v>
      </c>
      <c r="F16" s="92">
        <v>326400</v>
      </c>
      <c r="G16" s="32">
        <v>5.15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44417</v>
      </c>
      <c r="B17" s="32">
        <v>523120</v>
      </c>
      <c r="C17" s="31" t="s">
        <v>1015</v>
      </c>
      <c r="D17" s="31" t="s">
        <v>1016</v>
      </c>
      <c r="E17" s="31" t="s">
        <v>599</v>
      </c>
      <c r="F17" s="92">
        <v>39014</v>
      </c>
      <c r="G17" s="32">
        <v>132.6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44417</v>
      </c>
      <c r="B18" s="32">
        <v>542670</v>
      </c>
      <c r="C18" s="31" t="s">
        <v>1017</v>
      </c>
      <c r="D18" s="31" t="s">
        <v>1018</v>
      </c>
      <c r="E18" s="31" t="s">
        <v>599</v>
      </c>
      <c r="F18" s="92">
        <v>425394</v>
      </c>
      <c r="G18" s="32">
        <v>60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44417</v>
      </c>
      <c r="B19" s="32">
        <v>542670</v>
      </c>
      <c r="C19" s="31" t="s">
        <v>1017</v>
      </c>
      <c r="D19" s="31" t="s">
        <v>1019</v>
      </c>
      <c r="E19" s="31" t="s">
        <v>598</v>
      </c>
      <c r="F19" s="92">
        <v>450000</v>
      </c>
      <c r="G19" s="32">
        <v>59.83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44417</v>
      </c>
      <c r="B20" s="32">
        <v>530723</v>
      </c>
      <c r="C20" s="31" t="s">
        <v>1020</v>
      </c>
      <c r="D20" s="31" t="s">
        <v>1021</v>
      </c>
      <c r="E20" s="31" t="s">
        <v>598</v>
      </c>
      <c r="F20" s="92">
        <v>40000</v>
      </c>
      <c r="G20" s="32">
        <v>90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44417</v>
      </c>
      <c r="B21" s="32">
        <v>530723</v>
      </c>
      <c r="C21" s="31" t="s">
        <v>1020</v>
      </c>
      <c r="D21" s="31" t="s">
        <v>1022</v>
      </c>
      <c r="E21" s="31" t="s">
        <v>599</v>
      </c>
      <c r="F21" s="92">
        <v>42500</v>
      </c>
      <c r="G21" s="32">
        <v>90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44417</v>
      </c>
      <c r="B22" s="32">
        <v>540956</v>
      </c>
      <c r="C22" s="31" t="s">
        <v>1023</v>
      </c>
      <c r="D22" s="31" t="s">
        <v>1024</v>
      </c>
      <c r="E22" s="31" t="s">
        <v>598</v>
      </c>
      <c r="F22" s="92">
        <v>73900</v>
      </c>
      <c r="G22" s="32">
        <v>83.82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44417</v>
      </c>
      <c r="B23" s="32">
        <v>540710</v>
      </c>
      <c r="C23" s="31" t="s">
        <v>1025</v>
      </c>
      <c r="D23" s="31" t="s">
        <v>1026</v>
      </c>
      <c r="E23" s="31" t="s">
        <v>598</v>
      </c>
      <c r="F23" s="92">
        <v>1199233</v>
      </c>
      <c r="G23" s="32">
        <v>234.35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44417</v>
      </c>
      <c r="B24" s="32">
        <v>540710</v>
      </c>
      <c r="C24" s="31" t="s">
        <v>1025</v>
      </c>
      <c r="D24" s="31" t="s">
        <v>1027</v>
      </c>
      <c r="E24" s="31" t="s">
        <v>599</v>
      </c>
      <c r="F24" s="92">
        <v>1199233</v>
      </c>
      <c r="G24" s="32">
        <v>234.35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44417</v>
      </c>
      <c r="B25" s="32">
        <v>530309</v>
      </c>
      <c r="C25" s="31" t="s">
        <v>962</v>
      </c>
      <c r="D25" s="31" t="s">
        <v>963</v>
      </c>
      <c r="E25" s="31" t="s">
        <v>599</v>
      </c>
      <c r="F25" s="92">
        <v>25000</v>
      </c>
      <c r="G25" s="32">
        <v>156.30000000000001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44417</v>
      </c>
      <c r="B26" s="32">
        <v>517330</v>
      </c>
      <c r="C26" s="31" t="s">
        <v>1028</v>
      </c>
      <c r="D26" s="31" t="s">
        <v>1029</v>
      </c>
      <c r="E26" s="31" t="s">
        <v>599</v>
      </c>
      <c r="F26" s="92">
        <v>85000</v>
      </c>
      <c r="G26" s="32">
        <v>69.819999999999993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44417</v>
      </c>
      <c r="B27" s="32">
        <v>541778</v>
      </c>
      <c r="C27" s="31" t="s">
        <v>1030</v>
      </c>
      <c r="D27" s="31" t="s">
        <v>1031</v>
      </c>
      <c r="E27" s="31" t="s">
        <v>599</v>
      </c>
      <c r="F27" s="92">
        <v>155481</v>
      </c>
      <c r="G27" s="32">
        <v>122.46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44417</v>
      </c>
      <c r="B28" s="32">
        <v>541778</v>
      </c>
      <c r="C28" s="31" t="s">
        <v>1030</v>
      </c>
      <c r="D28" s="31" t="s">
        <v>1032</v>
      </c>
      <c r="E28" s="31" t="s">
        <v>598</v>
      </c>
      <c r="F28" s="92">
        <v>61200</v>
      </c>
      <c r="G28" s="32">
        <v>122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44417</v>
      </c>
      <c r="B29" s="32">
        <v>539197</v>
      </c>
      <c r="C29" s="31" t="s">
        <v>1033</v>
      </c>
      <c r="D29" s="31" t="s">
        <v>1034</v>
      </c>
      <c r="E29" s="31" t="s">
        <v>599</v>
      </c>
      <c r="F29" s="92">
        <v>597284</v>
      </c>
      <c r="G29" s="32">
        <v>0.95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44417</v>
      </c>
      <c r="B30" s="32">
        <v>539197</v>
      </c>
      <c r="C30" s="31" t="s">
        <v>1033</v>
      </c>
      <c r="D30" s="31" t="s">
        <v>1035</v>
      </c>
      <c r="E30" s="31" t="s">
        <v>598</v>
      </c>
      <c r="F30" s="92">
        <v>1000000</v>
      </c>
      <c r="G30" s="32">
        <v>0.95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44417</v>
      </c>
      <c r="B31" s="32">
        <v>539197</v>
      </c>
      <c r="C31" s="31" t="s">
        <v>1033</v>
      </c>
      <c r="D31" s="31" t="s">
        <v>600</v>
      </c>
      <c r="E31" s="31" t="s">
        <v>599</v>
      </c>
      <c r="F31" s="92">
        <v>401921</v>
      </c>
      <c r="G31" s="32">
        <v>0.95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44417</v>
      </c>
      <c r="B32" s="32">
        <v>541302</v>
      </c>
      <c r="C32" s="31" t="s">
        <v>1036</v>
      </c>
      <c r="D32" s="31" t="s">
        <v>1037</v>
      </c>
      <c r="E32" s="31" t="s">
        <v>599</v>
      </c>
      <c r="F32" s="92">
        <v>128000</v>
      </c>
      <c r="G32" s="32">
        <v>29.88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44417</v>
      </c>
      <c r="B33" s="32">
        <v>541299</v>
      </c>
      <c r="C33" s="31" t="s">
        <v>1038</v>
      </c>
      <c r="D33" s="31" t="s">
        <v>1039</v>
      </c>
      <c r="E33" s="31" t="s">
        <v>599</v>
      </c>
      <c r="F33" s="92">
        <v>52000</v>
      </c>
      <c r="G33" s="32">
        <v>23.4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44417</v>
      </c>
      <c r="B34" s="32">
        <v>524768</v>
      </c>
      <c r="C34" s="31" t="s">
        <v>1040</v>
      </c>
      <c r="D34" s="31" t="s">
        <v>1041</v>
      </c>
      <c r="E34" s="31" t="s">
        <v>598</v>
      </c>
      <c r="F34" s="92">
        <v>25000</v>
      </c>
      <c r="G34" s="32">
        <v>39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44417</v>
      </c>
      <c r="B35" s="32">
        <v>541557</v>
      </c>
      <c r="C35" s="31" t="s">
        <v>368</v>
      </c>
      <c r="D35" s="31" t="s">
        <v>1026</v>
      </c>
      <c r="E35" s="31" t="s">
        <v>598</v>
      </c>
      <c r="F35" s="92">
        <v>322728</v>
      </c>
      <c r="G35" s="32">
        <v>2993.6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44417</v>
      </c>
      <c r="B36" s="32">
        <v>541557</v>
      </c>
      <c r="C36" s="31" t="s">
        <v>368</v>
      </c>
      <c r="D36" s="31" t="s">
        <v>1027</v>
      </c>
      <c r="E36" s="31" t="s">
        <v>599</v>
      </c>
      <c r="F36" s="92">
        <v>322728</v>
      </c>
      <c r="G36" s="32">
        <v>2993.6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44417</v>
      </c>
      <c r="B37" s="32">
        <v>543324</v>
      </c>
      <c r="C37" s="31" t="s">
        <v>1042</v>
      </c>
      <c r="D37" s="31" t="s">
        <v>1043</v>
      </c>
      <c r="E37" s="31" t="s">
        <v>598</v>
      </c>
      <c r="F37" s="92">
        <v>7200</v>
      </c>
      <c r="G37" s="32">
        <v>176.61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44417</v>
      </c>
      <c r="B38" s="32">
        <v>543324</v>
      </c>
      <c r="C38" s="31" t="s">
        <v>1042</v>
      </c>
      <c r="D38" s="31" t="s">
        <v>1044</v>
      </c>
      <c r="E38" s="31" t="s">
        <v>598</v>
      </c>
      <c r="F38" s="92">
        <v>12800</v>
      </c>
      <c r="G38" s="32">
        <v>174.38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44417</v>
      </c>
      <c r="B39" s="32">
        <v>543324</v>
      </c>
      <c r="C39" s="31" t="s">
        <v>1042</v>
      </c>
      <c r="D39" s="31" t="s">
        <v>1045</v>
      </c>
      <c r="E39" s="31" t="s">
        <v>598</v>
      </c>
      <c r="F39" s="92">
        <v>24800</v>
      </c>
      <c r="G39" s="32">
        <v>176.55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44417</v>
      </c>
      <c r="B40" s="32">
        <v>524652</v>
      </c>
      <c r="C40" s="31" t="s">
        <v>1046</v>
      </c>
      <c r="D40" s="31" t="s">
        <v>1047</v>
      </c>
      <c r="E40" s="31" t="s">
        <v>599</v>
      </c>
      <c r="F40" s="92">
        <v>295000</v>
      </c>
      <c r="G40" s="32">
        <v>10.1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44417</v>
      </c>
      <c r="B41" s="32">
        <v>539679</v>
      </c>
      <c r="C41" s="31" t="s">
        <v>964</v>
      </c>
      <c r="D41" s="31" t="s">
        <v>938</v>
      </c>
      <c r="E41" s="31" t="s">
        <v>598</v>
      </c>
      <c r="F41" s="92">
        <v>30000</v>
      </c>
      <c r="G41" s="32">
        <v>11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44417</v>
      </c>
      <c r="B42" s="32">
        <v>543289</v>
      </c>
      <c r="C42" s="31" t="s">
        <v>1048</v>
      </c>
      <c r="D42" s="31" t="s">
        <v>1049</v>
      </c>
      <c r="E42" s="31" t="s">
        <v>598</v>
      </c>
      <c r="F42" s="92">
        <v>12000</v>
      </c>
      <c r="G42" s="32">
        <v>16.75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44417</v>
      </c>
      <c r="B43" s="32">
        <v>543289</v>
      </c>
      <c r="C43" s="31" t="s">
        <v>1048</v>
      </c>
      <c r="D43" s="31" t="s">
        <v>1050</v>
      </c>
      <c r="E43" s="31" t="s">
        <v>599</v>
      </c>
      <c r="F43" s="92">
        <v>12000</v>
      </c>
      <c r="G43" s="32">
        <v>16.75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44417</v>
      </c>
      <c r="B44" s="32">
        <v>539767</v>
      </c>
      <c r="C44" s="31" t="s">
        <v>873</v>
      </c>
      <c r="D44" s="31" t="s">
        <v>1051</v>
      </c>
      <c r="E44" s="31" t="s">
        <v>598</v>
      </c>
      <c r="F44" s="92">
        <v>25770</v>
      </c>
      <c r="G44" s="32">
        <v>14.66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44417</v>
      </c>
      <c r="B45" s="32">
        <v>539291</v>
      </c>
      <c r="C45" s="31" t="s">
        <v>1052</v>
      </c>
      <c r="D45" s="31" t="s">
        <v>1053</v>
      </c>
      <c r="E45" s="31" t="s">
        <v>598</v>
      </c>
      <c r="F45" s="92">
        <v>83080</v>
      </c>
      <c r="G45" s="32">
        <v>12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44417</v>
      </c>
      <c r="B46" s="32">
        <v>539291</v>
      </c>
      <c r="C46" s="31" t="s">
        <v>1052</v>
      </c>
      <c r="D46" s="31" t="s">
        <v>1054</v>
      </c>
      <c r="E46" s="31" t="s">
        <v>598</v>
      </c>
      <c r="F46" s="92">
        <v>14002</v>
      </c>
      <c r="G46" s="32">
        <v>11.91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44417</v>
      </c>
      <c r="B47" s="32">
        <v>539291</v>
      </c>
      <c r="C47" s="31" t="s">
        <v>1052</v>
      </c>
      <c r="D47" s="31" t="s">
        <v>1055</v>
      </c>
      <c r="E47" s="31" t="s">
        <v>598</v>
      </c>
      <c r="F47" s="92">
        <v>25813</v>
      </c>
      <c r="G47" s="32">
        <v>11.81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44417</v>
      </c>
      <c r="B48" s="32">
        <v>539291</v>
      </c>
      <c r="C48" s="31" t="s">
        <v>1052</v>
      </c>
      <c r="D48" s="31" t="s">
        <v>1056</v>
      </c>
      <c r="E48" s="31" t="s">
        <v>598</v>
      </c>
      <c r="F48" s="92">
        <v>26316</v>
      </c>
      <c r="G48" s="32">
        <v>11.94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44417</v>
      </c>
      <c r="B49" s="32">
        <v>539291</v>
      </c>
      <c r="C49" s="31" t="s">
        <v>1052</v>
      </c>
      <c r="D49" s="31" t="s">
        <v>1055</v>
      </c>
      <c r="E49" s="31" t="s">
        <v>599</v>
      </c>
      <c r="F49" s="92">
        <v>14037</v>
      </c>
      <c r="G49" s="32">
        <v>11.84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44417</v>
      </c>
      <c r="B50" s="32">
        <v>539291</v>
      </c>
      <c r="C50" s="31" t="s">
        <v>1052</v>
      </c>
      <c r="D50" s="31" t="s">
        <v>1054</v>
      </c>
      <c r="E50" s="31" t="s">
        <v>599</v>
      </c>
      <c r="F50" s="92">
        <v>26007</v>
      </c>
      <c r="G50" s="32">
        <v>11.94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44417</v>
      </c>
      <c r="B51" s="32">
        <v>539291</v>
      </c>
      <c r="C51" s="31" t="s">
        <v>1052</v>
      </c>
      <c r="D51" s="31" t="s">
        <v>1056</v>
      </c>
      <c r="E51" s="31" t="s">
        <v>599</v>
      </c>
      <c r="F51" s="92">
        <v>26316</v>
      </c>
      <c r="G51" s="32">
        <v>11.88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44417</v>
      </c>
      <c r="B52" s="32">
        <v>539291</v>
      </c>
      <c r="C52" s="31" t="s">
        <v>1052</v>
      </c>
      <c r="D52" s="31" t="s">
        <v>1057</v>
      </c>
      <c r="E52" s="31" t="s">
        <v>599</v>
      </c>
      <c r="F52" s="92">
        <v>18857</v>
      </c>
      <c r="G52" s="32">
        <v>11.81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44417</v>
      </c>
      <c r="B53" s="32">
        <v>539291</v>
      </c>
      <c r="C53" s="31" t="s">
        <v>1052</v>
      </c>
      <c r="D53" s="31" t="s">
        <v>1058</v>
      </c>
      <c r="E53" s="31" t="s">
        <v>599</v>
      </c>
      <c r="F53" s="92">
        <v>73000</v>
      </c>
      <c r="G53" s="32">
        <v>12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44417</v>
      </c>
      <c r="B54" s="32">
        <v>539291</v>
      </c>
      <c r="C54" s="31" t="s">
        <v>1052</v>
      </c>
      <c r="D54" s="31" t="s">
        <v>1059</v>
      </c>
      <c r="E54" s="31" t="s">
        <v>598</v>
      </c>
      <c r="F54" s="92">
        <v>19000</v>
      </c>
      <c r="G54" s="32">
        <v>11.96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44417</v>
      </c>
      <c r="B55" s="32">
        <v>539291</v>
      </c>
      <c r="C55" s="31" t="s">
        <v>1052</v>
      </c>
      <c r="D55" s="31" t="s">
        <v>1059</v>
      </c>
      <c r="E55" s="31" t="s">
        <v>599</v>
      </c>
      <c r="F55" s="92">
        <v>10000</v>
      </c>
      <c r="G55" s="32">
        <v>11.67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44417</v>
      </c>
      <c r="B56" s="32">
        <v>526747</v>
      </c>
      <c r="C56" s="31" t="s">
        <v>965</v>
      </c>
      <c r="D56" s="31" t="s">
        <v>1060</v>
      </c>
      <c r="E56" s="31" t="s">
        <v>599</v>
      </c>
      <c r="F56" s="92">
        <v>65000</v>
      </c>
      <c r="G56" s="32">
        <v>176.28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44417</v>
      </c>
      <c r="B57" s="32">
        <v>540727</v>
      </c>
      <c r="C57" s="31" t="s">
        <v>1061</v>
      </c>
      <c r="D57" s="31" t="s">
        <v>1062</v>
      </c>
      <c r="E57" s="31" t="s">
        <v>598</v>
      </c>
      <c r="F57" s="92">
        <v>54000</v>
      </c>
      <c r="G57" s="32">
        <v>24.95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44417</v>
      </c>
      <c r="B58" s="32">
        <v>539978</v>
      </c>
      <c r="C58" s="31" t="s">
        <v>495</v>
      </c>
      <c r="D58" s="31" t="s">
        <v>1063</v>
      </c>
      <c r="E58" s="31" t="s">
        <v>598</v>
      </c>
      <c r="F58" s="92">
        <v>4130467</v>
      </c>
      <c r="G58" s="32">
        <v>900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44417</v>
      </c>
      <c r="B59" s="32">
        <v>539978</v>
      </c>
      <c r="C59" s="31" t="s">
        <v>495</v>
      </c>
      <c r="D59" s="31" t="s">
        <v>1064</v>
      </c>
      <c r="E59" s="31" t="s">
        <v>599</v>
      </c>
      <c r="F59" s="92">
        <v>2000000</v>
      </c>
      <c r="G59" s="32">
        <v>900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44417</v>
      </c>
      <c r="B60" s="32">
        <v>539978</v>
      </c>
      <c r="C60" s="31" t="s">
        <v>495</v>
      </c>
      <c r="D60" s="31" t="s">
        <v>1065</v>
      </c>
      <c r="E60" s="31" t="s">
        <v>599</v>
      </c>
      <c r="F60" s="92">
        <v>3000000</v>
      </c>
      <c r="G60" s="32">
        <v>899.99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44417</v>
      </c>
      <c r="B61" s="32">
        <v>543325</v>
      </c>
      <c r="C61" s="31" t="s">
        <v>1066</v>
      </c>
      <c r="D61" s="31" t="s">
        <v>1067</v>
      </c>
      <c r="E61" s="31" t="s">
        <v>598</v>
      </c>
      <c r="F61" s="92">
        <v>159303</v>
      </c>
      <c r="G61" s="32">
        <v>1164.1500000000001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44417</v>
      </c>
      <c r="B62" s="32">
        <v>543325</v>
      </c>
      <c r="C62" s="20" t="s">
        <v>1066</v>
      </c>
      <c r="D62" s="20" t="s">
        <v>1067</v>
      </c>
      <c r="E62" s="31" t="s">
        <v>599</v>
      </c>
      <c r="F62" s="92">
        <v>125388</v>
      </c>
      <c r="G62" s="32">
        <v>1167.55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44417</v>
      </c>
      <c r="B63" s="32">
        <v>512634</v>
      </c>
      <c r="C63" s="31" t="s">
        <v>1068</v>
      </c>
      <c r="D63" s="31" t="s">
        <v>1069</v>
      </c>
      <c r="E63" s="31" t="s">
        <v>598</v>
      </c>
      <c r="F63" s="92">
        <v>159816</v>
      </c>
      <c r="G63" s="32">
        <v>48.19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44417</v>
      </c>
      <c r="B64" s="32">
        <v>512634</v>
      </c>
      <c r="C64" s="31" t="s">
        <v>1068</v>
      </c>
      <c r="D64" s="31" t="s">
        <v>1070</v>
      </c>
      <c r="E64" s="31" t="s">
        <v>599</v>
      </c>
      <c r="F64" s="92">
        <v>160100</v>
      </c>
      <c r="G64" s="32">
        <v>48.19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44417</v>
      </c>
      <c r="B65" s="32">
        <v>512499</v>
      </c>
      <c r="C65" s="31" t="s">
        <v>966</v>
      </c>
      <c r="D65" s="31" t="s">
        <v>967</v>
      </c>
      <c r="E65" s="31" t="s">
        <v>598</v>
      </c>
      <c r="F65" s="92">
        <v>2000000</v>
      </c>
      <c r="G65" s="32">
        <v>0.54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44417</v>
      </c>
      <c r="B66" s="32">
        <v>512499</v>
      </c>
      <c r="C66" s="31" t="s">
        <v>966</v>
      </c>
      <c r="D66" s="31" t="s">
        <v>967</v>
      </c>
      <c r="E66" s="31" t="s">
        <v>599</v>
      </c>
      <c r="F66" s="92">
        <v>12000000</v>
      </c>
      <c r="G66" s="32">
        <v>0.56000000000000005</v>
      </c>
      <c r="H66" s="32" t="s">
        <v>315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44417</v>
      </c>
      <c r="B67" s="32">
        <v>512499</v>
      </c>
      <c r="C67" s="31" t="s">
        <v>966</v>
      </c>
      <c r="D67" s="31" t="s">
        <v>971</v>
      </c>
      <c r="E67" s="31" t="s">
        <v>599</v>
      </c>
      <c r="F67" s="92">
        <v>8000000</v>
      </c>
      <c r="G67" s="32">
        <v>0.55000000000000004</v>
      </c>
      <c r="H67" s="32" t="s">
        <v>315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44417</v>
      </c>
      <c r="B68" s="32">
        <v>512499</v>
      </c>
      <c r="C68" s="31" t="s">
        <v>966</v>
      </c>
      <c r="D68" s="31" t="s">
        <v>968</v>
      </c>
      <c r="E68" s="31" t="s">
        <v>598</v>
      </c>
      <c r="F68" s="92">
        <v>7000000</v>
      </c>
      <c r="G68" s="32">
        <v>0.55000000000000004</v>
      </c>
      <c r="H68" s="32" t="s">
        <v>315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44417</v>
      </c>
      <c r="B69" s="32">
        <v>512499</v>
      </c>
      <c r="C69" s="31" t="s">
        <v>966</v>
      </c>
      <c r="D69" s="31" t="s">
        <v>934</v>
      </c>
      <c r="E69" s="31" t="s">
        <v>598</v>
      </c>
      <c r="F69" s="92">
        <v>9582501</v>
      </c>
      <c r="G69" s="32">
        <v>0.55000000000000004</v>
      </c>
      <c r="H69" s="32" t="s">
        <v>315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44417</v>
      </c>
      <c r="B70" s="32">
        <v>512499</v>
      </c>
      <c r="C70" s="31" t="s">
        <v>966</v>
      </c>
      <c r="D70" s="31" t="s">
        <v>934</v>
      </c>
      <c r="E70" s="31" t="s">
        <v>599</v>
      </c>
      <c r="F70" s="92">
        <v>8613885</v>
      </c>
      <c r="G70" s="32">
        <v>0.54</v>
      </c>
      <c r="H70" s="32" t="s">
        <v>315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44417</v>
      </c>
      <c r="B71" s="32">
        <v>512499</v>
      </c>
      <c r="C71" s="31" t="s">
        <v>966</v>
      </c>
      <c r="D71" s="31" t="s">
        <v>969</v>
      </c>
      <c r="E71" s="31" t="s">
        <v>598</v>
      </c>
      <c r="F71" s="92">
        <v>2200697</v>
      </c>
      <c r="G71" s="32">
        <v>0.54</v>
      </c>
      <c r="H71" s="32" t="s">
        <v>315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44417</v>
      </c>
      <c r="B72" s="32">
        <v>512499</v>
      </c>
      <c r="C72" s="31" t="s">
        <v>966</v>
      </c>
      <c r="D72" s="31" t="s">
        <v>969</v>
      </c>
      <c r="E72" s="31" t="s">
        <v>599</v>
      </c>
      <c r="F72" s="92">
        <v>9033733</v>
      </c>
      <c r="G72" s="32">
        <v>0.56000000000000005</v>
      </c>
      <c r="H72" s="32" t="s">
        <v>315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44417</v>
      </c>
      <c r="B73" s="32">
        <v>512499</v>
      </c>
      <c r="C73" s="31" t="s">
        <v>966</v>
      </c>
      <c r="D73" s="31" t="s">
        <v>970</v>
      </c>
      <c r="E73" s="31" t="s">
        <v>599</v>
      </c>
      <c r="F73" s="92">
        <v>5000000</v>
      </c>
      <c r="G73" s="32">
        <v>0.55000000000000004</v>
      </c>
      <c r="H73" s="32" t="s">
        <v>315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44417</v>
      </c>
      <c r="B74" s="32">
        <v>512499</v>
      </c>
      <c r="C74" s="31" t="s">
        <v>966</v>
      </c>
      <c r="D74" s="31" t="s">
        <v>951</v>
      </c>
      <c r="E74" s="31" t="s">
        <v>598</v>
      </c>
      <c r="F74" s="92">
        <v>10000000</v>
      </c>
      <c r="G74" s="32">
        <v>0.55000000000000004</v>
      </c>
      <c r="H74" s="32" t="s">
        <v>315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44417</v>
      </c>
      <c r="B75" s="32">
        <v>512499</v>
      </c>
      <c r="C75" s="31" t="s">
        <v>966</v>
      </c>
      <c r="D75" s="31" t="s">
        <v>951</v>
      </c>
      <c r="E75" s="31" t="s">
        <v>599</v>
      </c>
      <c r="F75" s="92">
        <v>3803608</v>
      </c>
      <c r="G75" s="32">
        <v>0.56000000000000005</v>
      </c>
      <c r="H75" s="32" t="s">
        <v>315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44417</v>
      </c>
      <c r="B76" s="32">
        <v>539584</v>
      </c>
      <c r="C76" s="31" t="s">
        <v>952</v>
      </c>
      <c r="D76" s="31" t="s">
        <v>1071</v>
      </c>
      <c r="E76" s="31" t="s">
        <v>598</v>
      </c>
      <c r="F76" s="92">
        <v>300000</v>
      </c>
      <c r="G76" s="32">
        <v>1.26</v>
      </c>
      <c r="H76" s="32" t="s">
        <v>315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44417</v>
      </c>
      <c r="B77" s="32">
        <v>539584</v>
      </c>
      <c r="C77" s="31" t="s">
        <v>952</v>
      </c>
      <c r="D77" s="31" t="s">
        <v>1072</v>
      </c>
      <c r="E77" s="31" t="s">
        <v>598</v>
      </c>
      <c r="F77" s="92">
        <v>300000</v>
      </c>
      <c r="G77" s="32">
        <v>1.26</v>
      </c>
      <c r="H77" s="32" t="s">
        <v>315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44417</v>
      </c>
      <c r="B78" s="32">
        <v>539584</v>
      </c>
      <c r="C78" s="31" t="s">
        <v>952</v>
      </c>
      <c r="D78" s="31" t="s">
        <v>1073</v>
      </c>
      <c r="E78" s="31" t="s">
        <v>599</v>
      </c>
      <c r="F78" s="92">
        <v>424000</v>
      </c>
      <c r="G78" s="32">
        <v>1.26</v>
      </c>
      <c r="H78" s="32" t="s">
        <v>315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44417</v>
      </c>
      <c r="B79" s="32">
        <v>539584</v>
      </c>
      <c r="C79" s="31" t="s">
        <v>952</v>
      </c>
      <c r="D79" s="31" t="s">
        <v>1074</v>
      </c>
      <c r="E79" s="31" t="s">
        <v>599</v>
      </c>
      <c r="F79" s="92">
        <v>2420000</v>
      </c>
      <c r="G79" s="32">
        <v>1.26</v>
      </c>
      <c r="H79" s="32" t="s">
        <v>315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44417</v>
      </c>
      <c r="B80" s="32">
        <v>539584</v>
      </c>
      <c r="C80" s="31" t="s">
        <v>952</v>
      </c>
      <c r="D80" s="31" t="s">
        <v>953</v>
      </c>
      <c r="E80" s="31" t="s">
        <v>599</v>
      </c>
      <c r="F80" s="92">
        <v>1600000</v>
      </c>
      <c r="G80" s="32">
        <v>1.26</v>
      </c>
      <c r="H80" s="32" t="s">
        <v>315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44417</v>
      </c>
      <c r="B81" s="32">
        <v>542034</v>
      </c>
      <c r="C81" s="31" t="s">
        <v>1075</v>
      </c>
      <c r="D81" s="31" t="s">
        <v>1076</v>
      </c>
      <c r="E81" s="31" t="s">
        <v>598</v>
      </c>
      <c r="F81" s="92">
        <v>88233</v>
      </c>
      <c r="G81" s="32">
        <v>120.22</v>
      </c>
      <c r="H81" s="32" t="s">
        <v>315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44417</v>
      </c>
      <c r="B82" s="32">
        <v>542034</v>
      </c>
      <c r="C82" s="31" t="s">
        <v>1075</v>
      </c>
      <c r="D82" s="31" t="s">
        <v>1076</v>
      </c>
      <c r="E82" s="31" t="s">
        <v>599</v>
      </c>
      <c r="F82" s="92">
        <v>20800</v>
      </c>
      <c r="G82" s="32">
        <v>120.25</v>
      </c>
      <c r="H82" s="32" t="s">
        <v>315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44417</v>
      </c>
      <c r="B83" s="32">
        <v>542034</v>
      </c>
      <c r="C83" s="31" t="s">
        <v>1075</v>
      </c>
      <c r="D83" s="31" t="s">
        <v>1077</v>
      </c>
      <c r="E83" s="31" t="s">
        <v>598</v>
      </c>
      <c r="F83" s="92">
        <v>71500</v>
      </c>
      <c r="G83" s="32">
        <v>120.2</v>
      </c>
      <c r="H83" s="32" t="s">
        <v>315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44417</v>
      </c>
      <c r="B84" s="32">
        <v>542034</v>
      </c>
      <c r="C84" s="31" t="s">
        <v>1075</v>
      </c>
      <c r="D84" s="31" t="s">
        <v>1078</v>
      </c>
      <c r="E84" s="31" t="s">
        <v>599</v>
      </c>
      <c r="F84" s="92">
        <v>59681</v>
      </c>
      <c r="G84" s="32">
        <v>120.2</v>
      </c>
      <c r="H84" s="32" t="s">
        <v>315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44417</v>
      </c>
      <c r="B85" s="32">
        <v>542034</v>
      </c>
      <c r="C85" s="31" t="s">
        <v>1075</v>
      </c>
      <c r="D85" s="31" t="s">
        <v>1079</v>
      </c>
      <c r="E85" s="31" t="s">
        <v>599</v>
      </c>
      <c r="F85" s="92">
        <v>108281</v>
      </c>
      <c r="G85" s="32">
        <v>120.18</v>
      </c>
      <c r="H85" s="32" t="s">
        <v>315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44417</v>
      </c>
      <c r="B86" s="32">
        <v>542034</v>
      </c>
      <c r="C86" s="31" t="s">
        <v>1075</v>
      </c>
      <c r="D86" s="31" t="s">
        <v>1080</v>
      </c>
      <c r="E86" s="31" t="s">
        <v>599</v>
      </c>
      <c r="F86" s="92">
        <v>58822</v>
      </c>
      <c r="G86" s="32">
        <v>120.21</v>
      </c>
      <c r="H86" s="32" t="s">
        <v>315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44417</v>
      </c>
      <c r="B87" s="32">
        <v>542034</v>
      </c>
      <c r="C87" s="31" t="s">
        <v>1075</v>
      </c>
      <c r="D87" s="31" t="s">
        <v>1081</v>
      </c>
      <c r="E87" s="31" t="s">
        <v>598</v>
      </c>
      <c r="F87" s="92">
        <v>104223</v>
      </c>
      <c r="G87" s="32">
        <v>120.17</v>
      </c>
      <c r="H87" s="32" t="s">
        <v>315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44417</v>
      </c>
      <c r="B88" s="32">
        <v>540253</v>
      </c>
      <c r="C88" s="31" t="s">
        <v>1082</v>
      </c>
      <c r="D88" s="31" t="s">
        <v>1083</v>
      </c>
      <c r="E88" s="31" t="s">
        <v>598</v>
      </c>
      <c r="F88" s="92">
        <v>68200</v>
      </c>
      <c r="G88" s="32">
        <v>1.7</v>
      </c>
      <c r="H88" s="32" t="s">
        <v>315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44417</v>
      </c>
      <c r="B89" s="32">
        <v>532070</v>
      </c>
      <c r="C89" s="31" t="s">
        <v>1084</v>
      </c>
      <c r="D89" s="31" t="s">
        <v>1085</v>
      </c>
      <c r="E89" s="31" t="s">
        <v>599</v>
      </c>
      <c r="F89" s="92">
        <v>28880</v>
      </c>
      <c r="G89" s="32">
        <v>20.05</v>
      </c>
      <c r="H89" s="32" t="s">
        <v>315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44417</v>
      </c>
      <c r="B90" s="32">
        <v>532070</v>
      </c>
      <c r="C90" s="31" t="s">
        <v>1084</v>
      </c>
      <c r="D90" s="31" t="s">
        <v>1086</v>
      </c>
      <c r="E90" s="31" t="s">
        <v>599</v>
      </c>
      <c r="F90" s="92">
        <v>36000</v>
      </c>
      <c r="G90" s="32">
        <v>20.010000000000002</v>
      </c>
      <c r="H90" s="32" t="s">
        <v>315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44417</v>
      </c>
      <c r="B91" s="32">
        <v>532070</v>
      </c>
      <c r="C91" s="31" t="s">
        <v>1084</v>
      </c>
      <c r="D91" s="31" t="s">
        <v>1087</v>
      </c>
      <c r="E91" s="31" t="s">
        <v>599</v>
      </c>
      <c r="F91" s="92">
        <v>34500</v>
      </c>
      <c r="G91" s="32">
        <v>20</v>
      </c>
      <c r="H91" s="32" t="s">
        <v>315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44417</v>
      </c>
      <c r="B92" s="32">
        <v>532070</v>
      </c>
      <c r="C92" s="31" t="s">
        <v>1084</v>
      </c>
      <c r="D92" s="31" t="s">
        <v>1088</v>
      </c>
      <c r="E92" s="31" t="s">
        <v>598</v>
      </c>
      <c r="F92" s="92">
        <v>170000</v>
      </c>
      <c r="G92" s="32">
        <v>20.03</v>
      </c>
      <c r="H92" s="32" t="s">
        <v>315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44417</v>
      </c>
      <c r="B93" s="32">
        <v>539406</v>
      </c>
      <c r="C93" s="31" t="s">
        <v>1089</v>
      </c>
      <c r="D93" s="31" t="s">
        <v>1090</v>
      </c>
      <c r="E93" s="31" t="s">
        <v>598</v>
      </c>
      <c r="F93" s="92">
        <v>50000</v>
      </c>
      <c r="G93" s="32">
        <v>34.090000000000003</v>
      </c>
      <c r="H93" s="32" t="s">
        <v>315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44417</v>
      </c>
      <c r="B94" s="32">
        <v>539406</v>
      </c>
      <c r="C94" s="31" t="s">
        <v>1089</v>
      </c>
      <c r="D94" s="31" t="s">
        <v>1091</v>
      </c>
      <c r="E94" s="31" t="s">
        <v>599</v>
      </c>
      <c r="F94" s="92">
        <v>10000</v>
      </c>
      <c r="G94" s="32">
        <v>34.1</v>
      </c>
      <c r="H94" s="32" t="s">
        <v>315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44417</v>
      </c>
      <c r="B95" s="32">
        <v>539406</v>
      </c>
      <c r="C95" s="31" t="s">
        <v>1089</v>
      </c>
      <c r="D95" s="31" t="s">
        <v>1092</v>
      </c>
      <c r="E95" s="31" t="s">
        <v>599</v>
      </c>
      <c r="F95" s="92">
        <v>20000</v>
      </c>
      <c r="G95" s="32">
        <v>34.1</v>
      </c>
      <c r="H95" s="32" t="s">
        <v>315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44417</v>
      </c>
      <c r="B96" s="32">
        <v>539406</v>
      </c>
      <c r="C96" s="31" t="s">
        <v>1089</v>
      </c>
      <c r="D96" s="31" t="s">
        <v>1093</v>
      </c>
      <c r="E96" s="31" t="s">
        <v>599</v>
      </c>
      <c r="F96" s="92">
        <v>30200</v>
      </c>
      <c r="G96" s="32">
        <v>34.1</v>
      </c>
      <c r="H96" s="32" t="s">
        <v>315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44417</v>
      </c>
      <c r="B97" s="32">
        <v>539406</v>
      </c>
      <c r="C97" s="31" t="s">
        <v>1089</v>
      </c>
      <c r="D97" s="31" t="s">
        <v>1094</v>
      </c>
      <c r="E97" s="31" t="s">
        <v>599</v>
      </c>
      <c r="F97" s="92">
        <v>30300</v>
      </c>
      <c r="G97" s="32">
        <v>34.1</v>
      </c>
      <c r="H97" s="32" t="s">
        <v>315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44417</v>
      </c>
      <c r="B98" s="32">
        <v>539406</v>
      </c>
      <c r="C98" s="31" t="s">
        <v>1089</v>
      </c>
      <c r="D98" s="31" t="s">
        <v>1095</v>
      </c>
      <c r="E98" s="31" t="s">
        <v>598</v>
      </c>
      <c r="F98" s="92">
        <v>40788</v>
      </c>
      <c r="G98" s="32">
        <v>34.1</v>
      </c>
      <c r="H98" s="32" t="s">
        <v>315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44417</v>
      </c>
      <c r="B99" s="32">
        <v>526506</v>
      </c>
      <c r="C99" s="31" t="s">
        <v>1096</v>
      </c>
      <c r="D99" s="31" t="s">
        <v>1097</v>
      </c>
      <c r="E99" s="31" t="s">
        <v>599</v>
      </c>
      <c r="F99" s="92">
        <v>88000</v>
      </c>
      <c r="G99" s="32">
        <v>262.5</v>
      </c>
      <c r="H99" s="32" t="s">
        <v>315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44417</v>
      </c>
      <c r="B100" s="32">
        <v>526506</v>
      </c>
      <c r="C100" s="31" t="s">
        <v>1096</v>
      </c>
      <c r="D100" s="31" t="s">
        <v>1098</v>
      </c>
      <c r="E100" s="31" t="s">
        <v>598</v>
      </c>
      <c r="F100" s="92">
        <v>88000</v>
      </c>
      <c r="G100" s="32">
        <v>262.5</v>
      </c>
      <c r="H100" s="32" t="s">
        <v>315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44417</v>
      </c>
      <c r="B101" s="32">
        <v>506854</v>
      </c>
      <c r="C101" s="31" t="s">
        <v>1099</v>
      </c>
      <c r="D101" s="31" t="s">
        <v>1100</v>
      </c>
      <c r="E101" s="31" t="s">
        <v>598</v>
      </c>
      <c r="F101" s="92">
        <v>97550</v>
      </c>
      <c r="G101" s="32">
        <v>333.05</v>
      </c>
      <c r="H101" s="32" t="s">
        <v>315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44417</v>
      </c>
      <c r="B102" s="32">
        <v>506854</v>
      </c>
      <c r="C102" s="31" t="s">
        <v>1099</v>
      </c>
      <c r="D102" s="31" t="s">
        <v>1100</v>
      </c>
      <c r="E102" s="31" t="s">
        <v>599</v>
      </c>
      <c r="F102" s="92">
        <v>550</v>
      </c>
      <c r="G102" s="32">
        <v>327</v>
      </c>
      <c r="H102" s="32" t="s">
        <v>315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44417</v>
      </c>
      <c r="B103" s="32">
        <v>532411</v>
      </c>
      <c r="C103" s="31" t="s">
        <v>1101</v>
      </c>
      <c r="D103" s="31" t="s">
        <v>1102</v>
      </c>
      <c r="E103" s="31" t="s">
        <v>599</v>
      </c>
      <c r="F103" s="92">
        <v>50500000</v>
      </c>
      <c r="G103" s="32">
        <v>0.22</v>
      </c>
      <c r="H103" s="32" t="s">
        <v>315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44417</v>
      </c>
      <c r="B104" s="32">
        <v>539222</v>
      </c>
      <c r="C104" s="31" t="s">
        <v>1103</v>
      </c>
      <c r="D104" s="31" t="s">
        <v>1104</v>
      </c>
      <c r="E104" s="31" t="s">
        <v>599</v>
      </c>
      <c r="F104" s="92">
        <v>30000</v>
      </c>
      <c r="G104" s="32">
        <v>9.25</v>
      </c>
      <c r="H104" s="32" t="s">
        <v>315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44417</v>
      </c>
      <c r="B105" s="32">
        <v>541167</v>
      </c>
      <c r="C105" s="31" t="s">
        <v>1105</v>
      </c>
      <c r="D105" s="31" t="s">
        <v>1106</v>
      </c>
      <c r="E105" s="31" t="s">
        <v>599</v>
      </c>
      <c r="F105" s="92">
        <v>63180</v>
      </c>
      <c r="G105" s="32">
        <v>672.59</v>
      </c>
      <c r="H105" s="32" t="s">
        <v>315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44417</v>
      </c>
      <c r="B106" s="32">
        <v>539963</v>
      </c>
      <c r="C106" s="31" t="s">
        <v>1107</v>
      </c>
      <c r="D106" s="31" t="s">
        <v>1108</v>
      </c>
      <c r="E106" s="31" t="s">
        <v>598</v>
      </c>
      <c r="F106" s="92">
        <v>65868</v>
      </c>
      <c r="G106" s="32">
        <v>158.21</v>
      </c>
      <c r="H106" s="32" t="s">
        <v>315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44417</v>
      </c>
      <c r="B107" s="32">
        <v>539963</v>
      </c>
      <c r="C107" s="31" t="s">
        <v>1107</v>
      </c>
      <c r="D107" s="31" t="s">
        <v>1108</v>
      </c>
      <c r="E107" s="31" t="s">
        <v>599</v>
      </c>
      <c r="F107" s="92">
        <v>10000</v>
      </c>
      <c r="G107" s="32">
        <v>160.5</v>
      </c>
      <c r="H107" s="32" t="s">
        <v>315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44417</v>
      </c>
      <c r="B108" s="32">
        <v>539963</v>
      </c>
      <c r="C108" s="31" t="s">
        <v>1107</v>
      </c>
      <c r="D108" s="31" t="s">
        <v>1109</v>
      </c>
      <c r="E108" s="31" t="s">
        <v>598</v>
      </c>
      <c r="F108" s="92">
        <v>126000</v>
      </c>
      <c r="G108" s="32">
        <v>158</v>
      </c>
      <c r="H108" s="32" t="s">
        <v>315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44417</v>
      </c>
      <c r="B109" s="32">
        <v>539963</v>
      </c>
      <c r="C109" s="31" t="s">
        <v>1107</v>
      </c>
      <c r="D109" s="31" t="s">
        <v>1110</v>
      </c>
      <c r="E109" s="31" t="s">
        <v>599</v>
      </c>
      <c r="F109" s="92">
        <v>64000</v>
      </c>
      <c r="G109" s="32">
        <v>158</v>
      </c>
      <c r="H109" s="32" t="s">
        <v>315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44417</v>
      </c>
      <c r="B110" s="32" t="s">
        <v>1111</v>
      </c>
      <c r="C110" s="31" t="s">
        <v>1112</v>
      </c>
      <c r="D110" s="31" t="s">
        <v>602</v>
      </c>
      <c r="E110" s="31" t="s">
        <v>598</v>
      </c>
      <c r="F110" s="92">
        <v>34281</v>
      </c>
      <c r="G110" s="32">
        <v>350.5</v>
      </c>
      <c r="H110" s="32" t="s">
        <v>601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44417</v>
      </c>
      <c r="B111" s="32" t="s">
        <v>972</v>
      </c>
      <c r="C111" s="31" t="s">
        <v>973</v>
      </c>
      <c r="D111" s="31" t="s">
        <v>978</v>
      </c>
      <c r="E111" s="31" t="s">
        <v>598</v>
      </c>
      <c r="F111" s="92">
        <v>115606</v>
      </c>
      <c r="G111" s="32">
        <v>67.36</v>
      </c>
      <c r="H111" s="32" t="s">
        <v>601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44417</v>
      </c>
      <c r="B112" s="32" t="s">
        <v>972</v>
      </c>
      <c r="C112" s="31" t="s">
        <v>973</v>
      </c>
      <c r="D112" s="31" t="s">
        <v>1113</v>
      </c>
      <c r="E112" s="31" t="s">
        <v>598</v>
      </c>
      <c r="F112" s="92">
        <v>110500</v>
      </c>
      <c r="G112" s="32">
        <v>69.599999999999994</v>
      </c>
      <c r="H112" s="32" t="s">
        <v>601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44417</v>
      </c>
      <c r="B113" s="32" t="s">
        <v>972</v>
      </c>
      <c r="C113" s="31" t="s">
        <v>973</v>
      </c>
      <c r="D113" s="31" t="s">
        <v>602</v>
      </c>
      <c r="E113" s="31" t="s">
        <v>598</v>
      </c>
      <c r="F113" s="92">
        <v>91249</v>
      </c>
      <c r="G113" s="32">
        <v>65.52</v>
      </c>
      <c r="H113" s="32" t="s">
        <v>601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44417</v>
      </c>
      <c r="B114" s="32" t="s">
        <v>884</v>
      </c>
      <c r="C114" s="31" t="s">
        <v>885</v>
      </c>
      <c r="D114" s="31" t="s">
        <v>975</v>
      </c>
      <c r="E114" s="31" t="s">
        <v>598</v>
      </c>
      <c r="F114" s="92">
        <v>102000</v>
      </c>
      <c r="G114" s="32">
        <v>17.239999999999998</v>
      </c>
      <c r="H114" s="32" t="s">
        <v>601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44417</v>
      </c>
      <c r="B115" s="32" t="s">
        <v>976</v>
      </c>
      <c r="C115" s="31" t="s">
        <v>977</v>
      </c>
      <c r="D115" s="31" t="s">
        <v>1114</v>
      </c>
      <c r="E115" s="31" t="s">
        <v>598</v>
      </c>
      <c r="F115" s="92">
        <v>836000</v>
      </c>
      <c r="G115" s="32">
        <v>732.55</v>
      </c>
      <c r="H115" s="32" t="s">
        <v>601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44417</v>
      </c>
      <c r="B116" s="32" t="s">
        <v>979</v>
      </c>
      <c r="C116" s="31" t="s">
        <v>980</v>
      </c>
      <c r="D116" s="31" t="s">
        <v>912</v>
      </c>
      <c r="E116" s="31" t="s">
        <v>598</v>
      </c>
      <c r="F116" s="92">
        <v>150098</v>
      </c>
      <c r="G116" s="32">
        <v>307</v>
      </c>
      <c r="H116" s="32" t="s">
        <v>601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44417</v>
      </c>
      <c r="B117" s="32" t="s">
        <v>129</v>
      </c>
      <c r="C117" s="31" t="s">
        <v>939</v>
      </c>
      <c r="D117" s="31" t="s">
        <v>940</v>
      </c>
      <c r="E117" s="31" t="s">
        <v>598</v>
      </c>
      <c r="F117" s="92">
        <v>230764273</v>
      </c>
      <c r="G117" s="32">
        <v>7.02</v>
      </c>
      <c r="H117" s="32" t="s">
        <v>601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44417</v>
      </c>
      <c r="B118" s="32" t="s">
        <v>981</v>
      </c>
      <c r="C118" s="31" t="s">
        <v>982</v>
      </c>
      <c r="D118" s="31" t="s">
        <v>1115</v>
      </c>
      <c r="E118" s="31" t="s">
        <v>598</v>
      </c>
      <c r="F118" s="92">
        <v>71075</v>
      </c>
      <c r="G118" s="32">
        <v>71.62</v>
      </c>
      <c r="H118" s="32" t="s">
        <v>601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44417</v>
      </c>
      <c r="B119" s="32" t="s">
        <v>1116</v>
      </c>
      <c r="C119" s="31" t="s">
        <v>1117</v>
      </c>
      <c r="D119" s="31" t="s">
        <v>600</v>
      </c>
      <c r="E119" s="31" t="s">
        <v>598</v>
      </c>
      <c r="F119" s="92">
        <v>140327</v>
      </c>
      <c r="G119" s="32">
        <v>98.2</v>
      </c>
      <c r="H119" s="32" t="s">
        <v>601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44417</v>
      </c>
      <c r="B120" s="32" t="s">
        <v>1118</v>
      </c>
      <c r="C120" s="31" t="s">
        <v>1119</v>
      </c>
      <c r="D120" s="31" t="s">
        <v>1120</v>
      </c>
      <c r="E120" s="31" t="s">
        <v>598</v>
      </c>
      <c r="F120" s="92">
        <v>330000</v>
      </c>
      <c r="G120" s="32">
        <v>32</v>
      </c>
      <c r="H120" s="32" t="s">
        <v>601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44417</v>
      </c>
      <c r="B121" s="32" t="s">
        <v>1121</v>
      </c>
      <c r="C121" s="31" t="s">
        <v>1122</v>
      </c>
      <c r="D121" s="31" t="s">
        <v>1123</v>
      </c>
      <c r="E121" s="31" t="s">
        <v>598</v>
      </c>
      <c r="F121" s="92">
        <v>500000</v>
      </c>
      <c r="G121" s="32">
        <v>30.6</v>
      </c>
      <c r="H121" s="32" t="s">
        <v>601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44417</v>
      </c>
      <c r="B122" s="32" t="s">
        <v>1124</v>
      </c>
      <c r="C122" s="31" t="s">
        <v>1125</v>
      </c>
      <c r="D122" s="31" t="s">
        <v>1126</v>
      </c>
      <c r="E122" s="31" t="s">
        <v>598</v>
      </c>
      <c r="F122" s="92">
        <v>6171352</v>
      </c>
      <c r="G122" s="32">
        <v>153</v>
      </c>
      <c r="H122" s="32" t="s">
        <v>601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44417</v>
      </c>
      <c r="B123" s="32" t="s">
        <v>1124</v>
      </c>
      <c r="C123" s="31" t="s">
        <v>1125</v>
      </c>
      <c r="D123" s="31" t="s">
        <v>1127</v>
      </c>
      <c r="E123" s="31" t="s">
        <v>598</v>
      </c>
      <c r="F123" s="92">
        <v>4602847</v>
      </c>
      <c r="G123" s="32">
        <v>153</v>
      </c>
      <c r="H123" s="32" t="s">
        <v>601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44417</v>
      </c>
      <c r="B124" s="32" t="s">
        <v>1124</v>
      </c>
      <c r="C124" s="31" t="s">
        <v>1125</v>
      </c>
      <c r="D124" s="31" t="s">
        <v>1128</v>
      </c>
      <c r="E124" s="31" t="s">
        <v>598</v>
      </c>
      <c r="F124" s="92">
        <v>10410025</v>
      </c>
      <c r="G124" s="32">
        <v>153</v>
      </c>
      <c r="H124" s="32" t="s">
        <v>601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44417</v>
      </c>
      <c r="B125" s="32" t="s">
        <v>1124</v>
      </c>
      <c r="C125" s="31" t="s">
        <v>1125</v>
      </c>
      <c r="D125" s="31" t="s">
        <v>1129</v>
      </c>
      <c r="E125" s="31" t="s">
        <v>598</v>
      </c>
      <c r="F125" s="92">
        <v>2018133</v>
      </c>
      <c r="G125" s="32">
        <v>153</v>
      </c>
      <c r="H125" s="32" t="s">
        <v>601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44417</v>
      </c>
      <c r="B126" s="32" t="s">
        <v>1130</v>
      </c>
      <c r="C126" s="31" t="s">
        <v>1131</v>
      </c>
      <c r="D126" s="31" t="s">
        <v>974</v>
      </c>
      <c r="E126" s="31" t="s">
        <v>598</v>
      </c>
      <c r="F126" s="92">
        <v>49000</v>
      </c>
      <c r="G126" s="32">
        <v>131.5</v>
      </c>
      <c r="H126" s="32" t="s">
        <v>601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>
        <v>44417</v>
      </c>
      <c r="B127" s="32" t="s">
        <v>1066</v>
      </c>
      <c r="C127" s="31" t="s">
        <v>1132</v>
      </c>
      <c r="D127" s="31" t="s">
        <v>1133</v>
      </c>
      <c r="E127" s="31" t="s">
        <v>598</v>
      </c>
      <c r="F127" s="92">
        <v>144823</v>
      </c>
      <c r="G127" s="32">
        <v>1250</v>
      </c>
      <c r="H127" s="32" t="s">
        <v>601</v>
      </c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>
        <v>44417</v>
      </c>
      <c r="B128" s="32" t="s">
        <v>1066</v>
      </c>
      <c r="C128" s="31" t="s">
        <v>1132</v>
      </c>
      <c r="D128" s="31" t="s">
        <v>1134</v>
      </c>
      <c r="E128" s="31" t="s">
        <v>598</v>
      </c>
      <c r="F128" s="92">
        <v>174861</v>
      </c>
      <c r="G128" s="32">
        <v>1165.56</v>
      </c>
      <c r="H128" s="32" t="s">
        <v>601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>
        <v>44417</v>
      </c>
      <c r="B129" s="32" t="s">
        <v>1066</v>
      </c>
      <c r="C129" s="31" t="s">
        <v>1132</v>
      </c>
      <c r="D129" s="31" t="s">
        <v>1135</v>
      </c>
      <c r="E129" s="31" t="s">
        <v>598</v>
      </c>
      <c r="F129" s="92">
        <v>139627</v>
      </c>
      <c r="G129" s="32">
        <v>1167.3800000000001</v>
      </c>
      <c r="H129" s="32" t="s">
        <v>601</v>
      </c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>
        <v>44417</v>
      </c>
      <c r="B130" s="32" t="s">
        <v>1066</v>
      </c>
      <c r="C130" s="31" t="s">
        <v>1132</v>
      </c>
      <c r="D130" s="31" t="s">
        <v>983</v>
      </c>
      <c r="E130" s="31" t="s">
        <v>598</v>
      </c>
      <c r="F130" s="92">
        <v>411526</v>
      </c>
      <c r="G130" s="32">
        <v>1172.6199999999999</v>
      </c>
      <c r="H130" s="32" t="s">
        <v>601</v>
      </c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>
        <v>44417</v>
      </c>
      <c r="B131" s="32" t="s">
        <v>1066</v>
      </c>
      <c r="C131" s="31" t="s">
        <v>1132</v>
      </c>
      <c r="D131" s="31" t="s">
        <v>1136</v>
      </c>
      <c r="E131" s="31" t="s">
        <v>598</v>
      </c>
      <c r="F131" s="92">
        <v>305488</v>
      </c>
      <c r="G131" s="32">
        <v>1167.99</v>
      </c>
      <c r="H131" s="32" t="s">
        <v>601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>
        <v>44417</v>
      </c>
      <c r="B132" s="32" t="s">
        <v>1066</v>
      </c>
      <c r="C132" s="31" t="s">
        <v>1132</v>
      </c>
      <c r="D132" s="31" t="s">
        <v>1137</v>
      </c>
      <c r="E132" s="31" t="s">
        <v>598</v>
      </c>
      <c r="F132" s="92">
        <v>136985</v>
      </c>
      <c r="G132" s="32">
        <v>1195.55</v>
      </c>
      <c r="H132" s="32" t="s">
        <v>601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>
        <v>44417</v>
      </c>
      <c r="B133" s="32" t="s">
        <v>1066</v>
      </c>
      <c r="C133" s="31" t="s">
        <v>1132</v>
      </c>
      <c r="D133" s="31" t="s">
        <v>602</v>
      </c>
      <c r="E133" s="31" t="s">
        <v>598</v>
      </c>
      <c r="F133" s="92">
        <v>195574</v>
      </c>
      <c r="G133" s="32">
        <v>1168.8900000000001</v>
      </c>
      <c r="H133" s="32" t="s">
        <v>601</v>
      </c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>
        <v>44417</v>
      </c>
      <c r="B134" s="32" t="s">
        <v>1066</v>
      </c>
      <c r="C134" s="31" t="s">
        <v>1132</v>
      </c>
      <c r="D134" s="31" t="s">
        <v>1138</v>
      </c>
      <c r="E134" s="31" t="s">
        <v>598</v>
      </c>
      <c r="F134" s="92">
        <v>151314</v>
      </c>
      <c r="G134" s="32">
        <v>1172.58</v>
      </c>
      <c r="H134" s="32" t="s">
        <v>601</v>
      </c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>
        <v>44417</v>
      </c>
      <c r="B135" s="32" t="s">
        <v>1066</v>
      </c>
      <c r="C135" s="31" t="s">
        <v>1132</v>
      </c>
      <c r="D135" s="31" t="s">
        <v>1139</v>
      </c>
      <c r="E135" s="31" t="s">
        <v>598</v>
      </c>
      <c r="F135" s="92">
        <v>292867</v>
      </c>
      <c r="G135" s="32">
        <v>1162.19</v>
      </c>
      <c r="H135" s="32" t="s">
        <v>601</v>
      </c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>
        <v>44417</v>
      </c>
      <c r="B136" s="32" t="s">
        <v>1066</v>
      </c>
      <c r="C136" s="31" t="s">
        <v>1132</v>
      </c>
      <c r="D136" s="31" t="s">
        <v>978</v>
      </c>
      <c r="E136" s="31" t="s">
        <v>598</v>
      </c>
      <c r="F136" s="92">
        <v>379343</v>
      </c>
      <c r="G136" s="32">
        <v>1188.82</v>
      </c>
      <c r="H136" s="32" t="s">
        <v>601</v>
      </c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>
        <v>44417</v>
      </c>
      <c r="B137" s="32" t="s">
        <v>1140</v>
      </c>
      <c r="C137" s="31" t="s">
        <v>1141</v>
      </c>
      <c r="D137" s="31" t="s">
        <v>1142</v>
      </c>
      <c r="E137" s="31" t="s">
        <v>598</v>
      </c>
      <c r="F137" s="92">
        <v>200000</v>
      </c>
      <c r="G137" s="32">
        <v>690</v>
      </c>
      <c r="H137" s="32" t="s">
        <v>601</v>
      </c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>
        <v>44417</v>
      </c>
      <c r="B138" s="32" t="s">
        <v>1140</v>
      </c>
      <c r="C138" s="31" t="s">
        <v>1141</v>
      </c>
      <c r="D138" s="31" t="s">
        <v>1143</v>
      </c>
      <c r="E138" s="31" t="s">
        <v>598</v>
      </c>
      <c r="F138" s="92">
        <v>200000</v>
      </c>
      <c r="G138" s="32">
        <v>690</v>
      </c>
      <c r="H138" s="32" t="s">
        <v>601</v>
      </c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>
        <v>44417</v>
      </c>
      <c r="B139" s="32" t="s">
        <v>1144</v>
      </c>
      <c r="C139" s="31" t="s">
        <v>1145</v>
      </c>
      <c r="D139" s="31" t="s">
        <v>1146</v>
      </c>
      <c r="E139" s="31" t="s">
        <v>598</v>
      </c>
      <c r="F139" s="92">
        <v>144662</v>
      </c>
      <c r="G139" s="32">
        <v>30.52</v>
      </c>
      <c r="H139" s="32" t="s">
        <v>601</v>
      </c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>
        <v>44417</v>
      </c>
      <c r="B140" s="32" t="s">
        <v>1144</v>
      </c>
      <c r="C140" s="31" t="s">
        <v>1145</v>
      </c>
      <c r="D140" s="31" t="s">
        <v>1147</v>
      </c>
      <c r="E140" s="31" t="s">
        <v>598</v>
      </c>
      <c r="F140" s="92">
        <v>125000</v>
      </c>
      <c r="G140" s="32">
        <v>27.1</v>
      </c>
      <c r="H140" s="32" t="s">
        <v>601</v>
      </c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>
        <v>44417</v>
      </c>
      <c r="B141" s="32" t="s">
        <v>1144</v>
      </c>
      <c r="C141" s="31" t="s">
        <v>1145</v>
      </c>
      <c r="D141" s="31" t="s">
        <v>1148</v>
      </c>
      <c r="E141" s="31" t="s">
        <v>598</v>
      </c>
      <c r="F141" s="92">
        <v>125000</v>
      </c>
      <c r="G141" s="32">
        <v>30.25</v>
      </c>
      <c r="H141" s="32" t="s">
        <v>601</v>
      </c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>
        <v>44417</v>
      </c>
      <c r="B142" s="32" t="s">
        <v>984</v>
      </c>
      <c r="C142" s="31" t="s">
        <v>985</v>
      </c>
      <c r="D142" s="31" t="s">
        <v>602</v>
      </c>
      <c r="E142" s="31" t="s">
        <v>598</v>
      </c>
      <c r="F142" s="92">
        <v>97760</v>
      </c>
      <c r="G142" s="32">
        <v>616.58000000000004</v>
      </c>
      <c r="H142" s="32" t="s">
        <v>601</v>
      </c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>
        <v>44417</v>
      </c>
      <c r="B143" s="32" t="s">
        <v>1101</v>
      </c>
      <c r="C143" s="31" t="s">
        <v>1149</v>
      </c>
      <c r="D143" s="31" t="s">
        <v>600</v>
      </c>
      <c r="E143" s="31" t="s">
        <v>598</v>
      </c>
      <c r="F143" s="92">
        <v>19733684</v>
      </c>
      <c r="G143" s="32">
        <v>0.2</v>
      </c>
      <c r="H143" s="32" t="s">
        <v>601</v>
      </c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>
        <v>44417</v>
      </c>
      <c r="B144" s="32" t="s">
        <v>1111</v>
      </c>
      <c r="C144" s="31" t="s">
        <v>1112</v>
      </c>
      <c r="D144" s="31" t="s">
        <v>602</v>
      </c>
      <c r="E144" s="31" t="s">
        <v>599</v>
      </c>
      <c r="F144" s="92">
        <v>34281</v>
      </c>
      <c r="G144" s="32">
        <v>351.12</v>
      </c>
      <c r="H144" s="32" t="s">
        <v>601</v>
      </c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>
        <v>44417</v>
      </c>
      <c r="B145" s="32" t="s">
        <v>913</v>
      </c>
      <c r="C145" s="31" t="s">
        <v>914</v>
      </c>
      <c r="D145" s="31" t="s">
        <v>988</v>
      </c>
      <c r="E145" s="31" t="s">
        <v>599</v>
      </c>
      <c r="F145" s="92">
        <v>270000</v>
      </c>
      <c r="G145" s="32">
        <v>5.21</v>
      </c>
      <c r="H145" s="32" t="s">
        <v>601</v>
      </c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>
        <v>44417</v>
      </c>
      <c r="B146" s="32" t="s">
        <v>972</v>
      </c>
      <c r="C146" s="31" t="s">
        <v>973</v>
      </c>
      <c r="D146" s="31" t="s">
        <v>1150</v>
      </c>
      <c r="E146" s="31" t="s">
        <v>599</v>
      </c>
      <c r="F146" s="92">
        <v>350000</v>
      </c>
      <c r="G146" s="32">
        <v>65.97</v>
      </c>
      <c r="H146" s="32" t="s">
        <v>601</v>
      </c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>
        <v>44417</v>
      </c>
      <c r="B147" s="32" t="s">
        <v>972</v>
      </c>
      <c r="C147" s="31" t="s">
        <v>973</v>
      </c>
      <c r="D147" s="31" t="s">
        <v>978</v>
      </c>
      <c r="E147" s="31" t="s">
        <v>599</v>
      </c>
      <c r="F147" s="92">
        <v>115606</v>
      </c>
      <c r="G147" s="32">
        <v>67.45</v>
      </c>
      <c r="H147" s="32" t="s">
        <v>601</v>
      </c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>
        <v>44417</v>
      </c>
      <c r="B148" s="32" t="s">
        <v>972</v>
      </c>
      <c r="C148" s="31" t="s">
        <v>973</v>
      </c>
      <c r="D148" s="31" t="s">
        <v>602</v>
      </c>
      <c r="E148" s="31" t="s">
        <v>599</v>
      </c>
      <c r="F148" s="92">
        <v>91249</v>
      </c>
      <c r="G148" s="32">
        <v>65.81</v>
      </c>
      <c r="H148" s="32" t="s">
        <v>601</v>
      </c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>
        <v>44417</v>
      </c>
      <c r="B149" s="32" t="s">
        <v>884</v>
      </c>
      <c r="C149" s="31" t="s">
        <v>885</v>
      </c>
      <c r="D149" s="31" t="s">
        <v>1151</v>
      </c>
      <c r="E149" s="31" t="s">
        <v>599</v>
      </c>
      <c r="F149" s="92">
        <v>96000</v>
      </c>
      <c r="G149" s="32">
        <v>17.25</v>
      </c>
      <c r="H149" s="32" t="s">
        <v>601</v>
      </c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>
        <v>44417</v>
      </c>
      <c r="B150" s="32" t="s">
        <v>979</v>
      </c>
      <c r="C150" s="31" t="s">
        <v>980</v>
      </c>
      <c r="D150" s="31" t="s">
        <v>912</v>
      </c>
      <c r="E150" s="31" t="s">
        <v>599</v>
      </c>
      <c r="F150" s="92">
        <v>132583</v>
      </c>
      <c r="G150" s="32">
        <v>306.26</v>
      </c>
      <c r="H150" s="32" t="s">
        <v>601</v>
      </c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>
        <v>44417</v>
      </c>
      <c r="B151" s="32" t="s">
        <v>129</v>
      </c>
      <c r="C151" s="31" t="s">
        <v>939</v>
      </c>
      <c r="D151" s="31" t="s">
        <v>940</v>
      </c>
      <c r="E151" s="31" t="s">
        <v>599</v>
      </c>
      <c r="F151" s="92">
        <v>206426174</v>
      </c>
      <c r="G151" s="32">
        <v>6.98</v>
      </c>
      <c r="H151" s="32" t="s">
        <v>601</v>
      </c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>
        <v>44417</v>
      </c>
      <c r="B152" s="32" t="s">
        <v>981</v>
      </c>
      <c r="C152" s="31" t="s">
        <v>982</v>
      </c>
      <c r="D152" s="31" t="s">
        <v>1152</v>
      </c>
      <c r="E152" s="31" t="s">
        <v>599</v>
      </c>
      <c r="F152" s="92">
        <v>80000</v>
      </c>
      <c r="G152" s="32">
        <v>72.91</v>
      </c>
      <c r="H152" s="32" t="s">
        <v>601</v>
      </c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>
        <v>44417</v>
      </c>
      <c r="B153" s="32" t="s">
        <v>981</v>
      </c>
      <c r="C153" s="31" t="s">
        <v>982</v>
      </c>
      <c r="D153" s="31" t="s">
        <v>1115</v>
      </c>
      <c r="E153" s="31" t="s">
        <v>599</v>
      </c>
      <c r="F153" s="92">
        <v>80144</v>
      </c>
      <c r="G153" s="32">
        <v>71.53</v>
      </c>
      <c r="H153" s="32" t="s">
        <v>601</v>
      </c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>
        <v>44417</v>
      </c>
      <c r="B154" s="32" t="s">
        <v>1116</v>
      </c>
      <c r="C154" s="31" t="s">
        <v>1117</v>
      </c>
      <c r="D154" s="31" t="s">
        <v>600</v>
      </c>
      <c r="E154" s="31" t="s">
        <v>599</v>
      </c>
      <c r="F154" s="92">
        <v>144762</v>
      </c>
      <c r="G154" s="32">
        <v>98.2</v>
      </c>
      <c r="H154" s="32" t="s">
        <v>601</v>
      </c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>
        <v>44417</v>
      </c>
      <c r="B155" s="32" t="s">
        <v>1118</v>
      </c>
      <c r="C155" s="31" t="s">
        <v>1119</v>
      </c>
      <c r="D155" s="31" t="s">
        <v>1153</v>
      </c>
      <c r="E155" s="31" t="s">
        <v>599</v>
      </c>
      <c r="F155" s="92">
        <v>330000</v>
      </c>
      <c r="G155" s="32">
        <v>32</v>
      </c>
      <c r="H155" s="32" t="s">
        <v>601</v>
      </c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>
        <v>44417</v>
      </c>
      <c r="B156" s="32" t="s">
        <v>1118</v>
      </c>
      <c r="C156" s="31" t="s">
        <v>1119</v>
      </c>
      <c r="D156" s="31" t="s">
        <v>1154</v>
      </c>
      <c r="E156" s="31" t="s">
        <v>599</v>
      </c>
      <c r="F156" s="92">
        <v>330000</v>
      </c>
      <c r="G156" s="32">
        <v>32</v>
      </c>
      <c r="H156" s="32" t="s">
        <v>601</v>
      </c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>
        <v>44417</v>
      </c>
      <c r="B157" s="32" t="s">
        <v>1124</v>
      </c>
      <c r="C157" s="31" t="s">
        <v>1125</v>
      </c>
      <c r="D157" s="31" t="s">
        <v>1155</v>
      </c>
      <c r="E157" s="31" t="s">
        <v>599</v>
      </c>
      <c r="F157" s="92">
        <v>960046</v>
      </c>
      <c r="G157" s="32">
        <v>153</v>
      </c>
      <c r="H157" s="32" t="s">
        <v>601</v>
      </c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>
        <v>44417</v>
      </c>
      <c r="B158" s="32" t="s">
        <v>1124</v>
      </c>
      <c r="C158" s="31" t="s">
        <v>1125</v>
      </c>
      <c r="D158" s="31" t="s">
        <v>1156</v>
      </c>
      <c r="E158" s="31" t="s">
        <v>599</v>
      </c>
      <c r="F158" s="92">
        <v>7223359</v>
      </c>
      <c r="G158" s="32">
        <v>153</v>
      </c>
      <c r="H158" s="32" t="s">
        <v>601</v>
      </c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>
        <v>44417</v>
      </c>
      <c r="B159" s="32" t="s">
        <v>1124</v>
      </c>
      <c r="C159" s="31" t="s">
        <v>1125</v>
      </c>
      <c r="D159" s="31" t="s">
        <v>1157</v>
      </c>
      <c r="E159" s="31" t="s">
        <v>599</v>
      </c>
      <c r="F159" s="92">
        <v>2290356</v>
      </c>
      <c r="G159" s="32">
        <v>153</v>
      </c>
      <c r="H159" s="32" t="s">
        <v>601</v>
      </c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>
        <v>44417</v>
      </c>
      <c r="B160" s="32" t="s">
        <v>1124</v>
      </c>
      <c r="C160" s="31" t="s">
        <v>1125</v>
      </c>
      <c r="D160" s="31" t="s">
        <v>1158</v>
      </c>
      <c r="E160" s="31" t="s">
        <v>599</v>
      </c>
      <c r="F160" s="92">
        <v>1100000</v>
      </c>
      <c r="G160" s="32">
        <v>153</v>
      </c>
      <c r="H160" s="32" t="s">
        <v>601</v>
      </c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>
        <v>44417</v>
      </c>
      <c r="B161" s="32" t="s">
        <v>1124</v>
      </c>
      <c r="C161" s="31" t="s">
        <v>1125</v>
      </c>
      <c r="D161" s="31" t="s">
        <v>1159</v>
      </c>
      <c r="E161" s="31" t="s">
        <v>599</v>
      </c>
      <c r="F161" s="92">
        <v>1196000</v>
      </c>
      <c r="G161" s="32">
        <v>153</v>
      </c>
      <c r="H161" s="32" t="s">
        <v>601</v>
      </c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>
        <v>44417</v>
      </c>
      <c r="B162" s="32" t="s">
        <v>1124</v>
      </c>
      <c r="C162" s="31" t="s">
        <v>1125</v>
      </c>
      <c r="D162" s="31" t="s">
        <v>1160</v>
      </c>
      <c r="E162" s="31" t="s">
        <v>599</v>
      </c>
      <c r="F162" s="92">
        <v>3875352</v>
      </c>
      <c r="G162" s="32">
        <v>153</v>
      </c>
      <c r="H162" s="32" t="s">
        <v>601</v>
      </c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>
        <v>44417</v>
      </c>
      <c r="B163" s="32" t="s">
        <v>1124</v>
      </c>
      <c r="C163" s="31" t="s">
        <v>1125</v>
      </c>
      <c r="D163" s="31" t="s">
        <v>1161</v>
      </c>
      <c r="E163" s="31" t="s">
        <v>599</v>
      </c>
      <c r="F163" s="92">
        <v>896310</v>
      </c>
      <c r="G163" s="32">
        <v>153</v>
      </c>
      <c r="H163" s="32" t="s">
        <v>601</v>
      </c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>
        <v>44417</v>
      </c>
      <c r="B164" s="32" t="s">
        <v>1124</v>
      </c>
      <c r="C164" s="31" t="s">
        <v>1125</v>
      </c>
      <c r="D164" s="31" t="s">
        <v>1162</v>
      </c>
      <c r="E164" s="31" t="s">
        <v>599</v>
      </c>
      <c r="F164" s="92">
        <v>3642801</v>
      </c>
      <c r="G164" s="32">
        <v>153</v>
      </c>
      <c r="H164" s="32" t="s">
        <v>601</v>
      </c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>
        <v>44417</v>
      </c>
      <c r="B165" s="32" t="s">
        <v>1124</v>
      </c>
      <c r="C165" s="31" t="s">
        <v>1125</v>
      </c>
      <c r="D165" s="31" t="s">
        <v>1163</v>
      </c>
      <c r="E165" s="31" t="s">
        <v>599</v>
      </c>
      <c r="F165" s="92">
        <v>2018133</v>
      </c>
      <c r="G165" s="32">
        <v>153</v>
      </c>
      <c r="H165" s="32" t="s">
        <v>601</v>
      </c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>
        <v>44417</v>
      </c>
      <c r="B166" s="32" t="s">
        <v>1066</v>
      </c>
      <c r="C166" s="31" t="s">
        <v>1132</v>
      </c>
      <c r="D166" s="31" t="s">
        <v>983</v>
      </c>
      <c r="E166" s="31" t="s">
        <v>599</v>
      </c>
      <c r="F166" s="92">
        <v>411526</v>
      </c>
      <c r="G166" s="32">
        <v>1173.03</v>
      </c>
      <c r="H166" s="32" t="s">
        <v>601</v>
      </c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>
        <v>44417</v>
      </c>
      <c r="B167" s="32" t="s">
        <v>1066</v>
      </c>
      <c r="C167" s="31" t="s">
        <v>1132</v>
      </c>
      <c r="D167" s="31" t="s">
        <v>1134</v>
      </c>
      <c r="E167" s="31" t="s">
        <v>599</v>
      </c>
      <c r="F167" s="92">
        <v>176761</v>
      </c>
      <c r="G167" s="32">
        <v>1168.0999999999999</v>
      </c>
      <c r="H167" s="32" t="s">
        <v>601</v>
      </c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>
        <v>44417</v>
      </c>
      <c r="B168" s="32" t="s">
        <v>1066</v>
      </c>
      <c r="C168" s="31" t="s">
        <v>1132</v>
      </c>
      <c r="D168" s="31" t="s">
        <v>1135</v>
      </c>
      <c r="E168" s="31" t="s">
        <v>599</v>
      </c>
      <c r="F168" s="92">
        <v>139627</v>
      </c>
      <c r="G168" s="32">
        <v>1168.79</v>
      </c>
      <c r="H168" s="32" t="s">
        <v>601</v>
      </c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>
        <v>44417</v>
      </c>
      <c r="B169" s="32" t="s">
        <v>1066</v>
      </c>
      <c r="C169" s="31" t="s">
        <v>1132</v>
      </c>
      <c r="D169" s="31" t="s">
        <v>1136</v>
      </c>
      <c r="E169" s="31" t="s">
        <v>599</v>
      </c>
      <c r="F169" s="92">
        <v>305488</v>
      </c>
      <c r="G169" s="32">
        <v>1167.46</v>
      </c>
      <c r="H169" s="32" t="s">
        <v>601</v>
      </c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>
        <v>44417</v>
      </c>
      <c r="B170" s="32" t="s">
        <v>1066</v>
      </c>
      <c r="C170" s="31" t="s">
        <v>1132</v>
      </c>
      <c r="D170" s="31" t="s">
        <v>1137</v>
      </c>
      <c r="E170" s="31" t="s">
        <v>599</v>
      </c>
      <c r="F170" s="92">
        <v>141242</v>
      </c>
      <c r="G170" s="32">
        <v>1195.4000000000001</v>
      </c>
      <c r="H170" s="32" t="s">
        <v>601</v>
      </c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>
        <v>44417</v>
      </c>
      <c r="B171" s="32" t="s">
        <v>1066</v>
      </c>
      <c r="C171" s="31" t="s">
        <v>1132</v>
      </c>
      <c r="D171" s="31" t="s">
        <v>1139</v>
      </c>
      <c r="E171" s="31" t="s">
        <v>599</v>
      </c>
      <c r="F171" s="92">
        <v>292867</v>
      </c>
      <c r="G171" s="32">
        <v>1162.25</v>
      </c>
      <c r="H171" s="32" t="s">
        <v>601</v>
      </c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>
        <v>44417</v>
      </c>
      <c r="B172" s="32" t="s">
        <v>1066</v>
      </c>
      <c r="C172" s="31" t="s">
        <v>1132</v>
      </c>
      <c r="D172" s="31" t="s">
        <v>1138</v>
      </c>
      <c r="E172" s="31" t="s">
        <v>599</v>
      </c>
      <c r="F172" s="92">
        <v>151314</v>
      </c>
      <c r="G172" s="32">
        <v>1173.07</v>
      </c>
      <c r="H172" s="32" t="s">
        <v>601</v>
      </c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>
        <v>44417</v>
      </c>
      <c r="B173" s="32" t="s">
        <v>1066</v>
      </c>
      <c r="C173" s="31" t="s">
        <v>1132</v>
      </c>
      <c r="D173" s="31" t="s">
        <v>602</v>
      </c>
      <c r="E173" s="31" t="s">
        <v>599</v>
      </c>
      <c r="F173" s="92">
        <v>195574</v>
      </c>
      <c r="G173" s="32">
        <v>1167.04</v>
      </c>
      <c r="H173" s="32" t="s">
        <v>601</v>
      </c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>
        <v>44417</v>
      </c>
      <c r="B174" s="32" t="s">
        <v>1066</v>
      </c>
      <c r="C174" s="31" t="s">
        <v>1132</v>
      </c>
      <c r="D174" s="31" t="s">
        <v>978</v>
      </c>
      <c r="E174" s="31" t="s">
        <v>599</v>
      </c>
      <c r="F174" s="92">
        <v>379343</v>
      </c>
      <c r="G174" s="32">
        <v>1189.48</v>
      </c>
      <c r="H174" s="32" t="s">
        <v>601</v>
      </c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>
        <v>44417</v>
      </c>
      <c r="B175" s="32" t="s">
        <v>989</v>
      </c>
      <c r="C175" s="31" t="s">
        <v>990</v>
      </c>
      <c r="D175" s="31" t="s">
        <v>991</v>
      </c>
      <c r="E175" s="31" t="s">
        <v>599</v>
      </c>
      <c r="F175" s="92">
        <v>524290</v>
      </c>
      <c r="G175" s="32">
        <v>3.15</v>
      </c>
      <c r="H175" s="32" t="s">
        <v>601</v>
      </c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>
        <v>44417</v>
      </c>
      <c r="B176" s="32" t="s">
        <v>1144</v>
      </c>
      <c r="C176" s="31" t="s">
        <v>1145</v>
      </c>
      <c r="D176" s="31" t="s">
        <v>1146</v>
      </c>
      <c r="E176" s="31" t="s">
        <v>599</v>
      </c>
      <c r="F176" s="92">
        <v>144662</v>
      </c>
      <c r="G176" s="32">
        <v>31.96</v>
      </c>
      <c r="H176" s="32" t="s">
        <v>601</v>
      </c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>
        <v>44417</v>
      </c>
      <c r="B177" s="32" t="s">
        <v>1144</v>
      </c>
      <c r="C177" s="31" t="s">
        <v>1145</v>
      </c>
      <c r="D177" s="31" t="s">
        <v>1147</v>
      </c>
      <c r="E177" s="31" t="s">
        <v>599</v>
      </c>
      <c r="F177" s="92">
        <v>125000</v>
      </c>
      <c r="G177" s="32">
        <v>32.200000000000003</v>
      </c>
      <c r="H177" s="32" t="s">
        <v>601</v>
      </c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>
        <v>44417</v>
      </c>
      <c r="B178" s="32" t="s">
        <v>1144</v>
      </c>
      <c r="C178" s="31" t="s">
        <v>1145</v>
      </c>
      <c r="D178" s="31" t="s">
        <v>1164</v>
      </c>
      <c r="E178" s="31" t="s">
        <v>599</v>
      </c>
      <c r="F178" s="92">
        <v>125000</v>
      </c>
      <c r="G178" s="32">
        <v>30.25</v>
      </c>
      <c r="H178" s="32" t="s">
        <v>601</v>
      </c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>
        <v>44417</v>
      </c>
      <c r="B179" s="32" t="s">
        <v>1144</v>
      </c>
      <c r="C179" s="31" t="s">
        <v>1145</v>
      </c>
      <c r="D179" s="31" t="s">
        <v>1165</v>
      </c>
      <c r="E179" s="31" t="s">
        <v>599</v>
      </c>
      <c r="F179" s="92">
        <v>125000</v>
      </c>
      <c r="G179" s="32">
        <v>30.25</v>
      </c>
      <c r="H179" s="32" t="s">
        <v>601</v>
      </c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>
        <v>44417</v>
      </c>
      <c r="B180" s="32" t="s">
        <v>1144</v>
      </c>
      <c r="C180" s="31" t="s">
        <v>1145</v>
      </c>
      <c r="D180" s="31" t="s">
        <v>1166</v>
      </c>
      <c r="E180" s="31" t="s">
        <v>599</v>
      </c>
      <c r="F180" s="92">
        <v>200000</v>
      </c>
      <c r="G180" s="32">
        <v>30.25</v>
      </c>
      <c r="H180" s="32" t="s">
        <v>601</v>
      </c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>
        <v>44417</v>
      </c>
      <c r="B181" s="32" t="s">
        <v>1144</v>
      </c>
      <c r="C181" s="31" t="s">
        <v>1145</v>
      </c>
      <c r="D181" s="31" t="s">
        <v>1148</v>
      </c>
      <c r="E181" s="31" t="s">
        <v>599</v>
      </c>
      <c r="F181" s="92">
        <v>125000</v>
      </c>
      <c r="G181" s="32">
        <v>27.1</v>
      </c>
      <c r="H181" s="32" t="s">
        <v>601</v>
      </c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>
        <v>44417</v>
      </c>
      <c r="B182" s="32" t="s">
        <v>984</v>
      </c>
      <c r="C182" s="31" t="s">
        <v>985</v>
      </c>
      <c r="D182" s="31" t="s">
        <v>602</v>
      </c>
      <c r="E182" s="31" t="s">
        <v>599</v>
      </c>
      <c r="F182" s="92">
        <v>97760</v>
      </c>
      <c r="G182" s="32">
        <v>616.96</v>
      </c>
      <c r="H182" s="32" t="s">
        <v>601</v>
      </c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>
        <v>44417</v>
      </c>
      <c r="B183" s="32" t="s">
        <v>1101</v>
      </c>
      <c r="C183" s="31" t="s">
        <v>1149</v>
      </c>
      <c r="D183" s="31" t="s">
        <v>600</v>
      </c>
      <c r="E183" s="31" t="s">
        <v>599</v>
      </c>
      <c r="F183" s="92">
        <v>18556789</v>
      </c>
      <c r="G183" s="32">
        <v>0.25</v>
      </c>
      <c r="H183" s="32" t="s">
        <v>601</v>
      </c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>
        <v>44417</v>
      </c>
      <c r="B184" s="32" t="s">
        <v>986</v>
      </c>
      <c r="C184" s="31" t="s">
        <v>987</v>
      </c>
      <c r="D184" s="31" t="s">
        <v>969</v>
      </c>
      <c r="E184" s="31" t="s">
        <v>599</v>
      </c>
      <c r="F184" s="92">
        <v>4200000</v>
      </c>
      <c r="G184" s="32">
        <v>0.81</v>
      </c>
      <c r="H184" s="32" t="s">
        <v>601</v>
      </c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1"/>
  <sheetViews>
    <sheetView topLeftCell="A46" zoomScale="85" zoomScaleNormal="85" workbookViewId="0">
      <selection activeCell="D72" sqref="D7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992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44418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603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604</v>
      </c>
      <c r="E9" s="102" t="s">
        <v>605</v>
      </c>
      <c r="F9" s="102" t="s">
        <v>606</v>
      </c>
      <c r="G9" s="102" t="s">
        <v>607</v>
      </c>
      <c r="H9" s="102" t="s">
        <v>608</v>
      </c>
      <c r="I9" s="102" t="s">
        <v>609</v>
      </c>
      <c r="J9" s="101" t="s">
        <v>610</v>
      </c>
      <c r="K9" s="102" t="s">
        <v>611</v>
      </c>
      <c r="L9" s="104" t="s">
        <v>612</v>
      </c>
      <c r="M9" s="104" t="s">
        <v>613</v>
      </c>
      <c r="N9" s="102" t="s">
        <v>614</v>
      </c>
      <c r="O9" s="103" t="s">
        <v>615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1">
        <v>1</v>
      </c>
      <c r="B10" s="112">
        <v>44357</v>
      </c>
      <c r="C10" s="113"/>
      <c r="D10" s="114" t="s">
        <v>82</v>
      </c>
      <c r="E10" s="115" t="s">
        <v>619</v>
      </c>
      <c r="F10" s="111" t="s">
        <v>621</v>
      </c>
      <c r="G10" s="111">
        <v>3345</v>
      </c>
      <c r="H10" s="115"/>
      <c r="I10" s="116" t="s">
        <v>622</v>
      </c>
      <c r="J10" s="117" t="s">
        <v>620</v>
      </c>
      <c r="K10" s="117"/>
      <c r="L10" s="118"/>
      <c r="M10" s="119"/>
      <c r="N10" s="117"/>
      <c r="O10" s="120"/>
      <c r="P10" s="105"/>
      <c r="Q10" s="1"/>
      <c r="R10" s="1" t="s">
        <v>618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61">
        <v>2</v>
      </c>
      <c r="B11" s="357">
        <v>44363</v>
      </c>
      <c r="C11" s="374"/>
      <c r="D11" s="359" t="s">
        <v>102</v>
      </c>
      <c r="E11" s="360" t="s">
        <v>616</v>
      </c>
      <c r="F11" s="361">
        <v>1189.75</v>
      </c>
      <c r="G11" s="361">
        <v>1111.5</v>
      </c>
      <c r="H11" s="360">
        <v>1252.5</v>
      </c>
      <c r="I11" s="362" t="s">
        <v>624</v>
      </c>
      <c r="J11" s="363" t="s">
        <v>944</v>
      </c>
      <c r="K11" s="363">
        <f t="shared" ref="K11" si="0">H11-F11</f>
        <v>62.75</v>
      </c>
      <c r="L11" s="364">
        <f>(F11*-0.8)/100</f>
        <v>-9.5180000000000007</v>
      </c>
      <c r="M11" s="365">
        <f t="shared" ref="M11" si="1">(K11+L11)/F11</f>
        <v>4.4742172725362468E-2</v>
      </c>
      <c r="N11" s="363" t="s">
        <v>617</v>
      </c>
      <c r="O11" s="366">
        <v>44413</v>
      </c>
      <c r="P11" s="105"/>
      <c r="Q11" s="1"/>
      <c r="R11" s="1" t="s">
        <v>618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1">
        <v>3</v>
      </c>
      <c r="B12" s="112">
        <v>44385</v>
      </c>
      <c r="C12" s="122"/>
      <c r="D12" s="114" t="s">
        <v>585</v>
      </c>
      <c r="E12" s="115" t="s">
        <v>619</v>
      </c>
      <c r="F12" s="111" t="s">
        <v>625</v>
      </c>
      <c r="G12" s="111">
        <v>2060</v>
      </c>
      <c r="H12" s="115"/>
      <c r="I12" s="116">
        <v>2500</v>
      </c>
      <c r="J12" s="117" t="s">
        <v>620</v>
      </c>
      <c r="K12" s="117"/>
      <c r="L12" s="118"/>
      <c r="M12" s="119"/>
      <c r="N12" s="117"/>
      <c r="O12" s="120"/>
      <c r="P12" s="105"/>
      <c r="Q12" s="1"/>
      <c r="R12" s="1" t="s">
        <v>623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1">
        <v>4</v>
      </c>
      <c r="B13" s="112">
        <v>44385</v>
      </c>
      <c r="C13" s="122"/>
      <c r="D13" s="114" t="s">
        <v>155</v>
      </c>
      <c r="E13" s="115" t="s">
        <v>616</v>
      </c>
      <c r="F13" s="111" t="s">
        <v>945</v>
      </c>
      <c r="G13" s="111">
        <v>6905</v>
      </c>
      <c r="H13" s="115"/>
      <c r="I13" s="116" t="s">
        <v>626</v>
      </c>
      <c r="J13" s="117" t="s">
        <v>620</v>
      </c>
      <c r="K13" s="117"/>
      <c r="L13" s="118"/>
      <c r="M13" s="119"/>
      <c r="N13" s="117"/>
      <c r="O13" s="120"/>
      <c r="P13" s="105"/>
      <c r="Q13" s="1"/>
      <c r="R13" s="1" t="s">
        <v>618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1">
        <v>5</v>
      </c>
      <c r="B14" s="112">
        <v>44396</v>
      </c>
      <c r="C14" s="122"/>
      <c r="D14" s="114" t="s">
        <v>131</v>
      </c>
      <c r="E14" s="115" t="s">
        <v>619</v>
      </c>
      <c r="F14" s="111" t="s">
        <v>860</v>
      </c>
      <c r="G14" s="111">
        <v>510</v>
      </c>
      <c r="H14" s="115"/>
      <c r="I14" s="116" t="s">
        <v>861</v>
      </c>
      <c r="J14" s="117" t="s">
        <v>620</v>
      </c>
      <c r="K14" s="117"/>
      <c r="L14" s="118"/>
      <c r="M14" s="119"/>
      <c r="N14" s="117"/>
      <c r="O14" s="120"/>
      <c r="P14" s="105"/>
      <c r="Q14" s="1"/>
      <c r="R14" s="1" t="s">
        <v>618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1">
        <v>6</v>
      </c>
      <c r="B15" s="112">
        <v>44397</v>
      </c>
      <c r="C15" s="122"/>
      <c r="D15" s="114" t="s">
        <v>137</v>
      </c>
      <c r="E15" s="115" t="s">
        <v>619</v>
      </c>
      <c r="F15" s="111" t="s">
        <v>862</v>
      </c>
      <c r="G15" s="111">
        <v>96.5</v>
      </c>
      <c r="H15" s="115"/>
      <c r="I15" s="116" t="s">
        <v>863</v>
      </c>
      <c r="J15" s="117" t="s">
        <v>620</v>
      </c>
      <c r="K15" s="117"/>
      <c r="L15" s="118"/>
      <c r="M15" s="119"/>
      <c r="N15" s="117"/>
      <c r="O15" s="120"/>
      <c r="P15" s="105"/>
      <c r="Q15" s="1"/>
      <c r="R15" s="1" t="s">
        <v>618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56">
        <v>7</v>
      </c>
      <c r="B16" s="357">
        <v>44399</v>
      </c>
      <c r="C16" s="358"/>
      <c r="D16" s="359" t="s">
        <v>147</v>
      </c>
      <c r="E16" s="360" t="s">
        <v>616</v>
      </c>
      <c r="F16" s="361">
        <v>1577</v>
      </c>
      <c r="G16" s="361">
        <v>1447</v>
      </c>
      <c r="H16" s="360">
        <v>1641.5</v>
      </c>
      <c r="I16" s="362" t="s">
        <v>864</v>
      </c>
      <c r="J16" s="363" t="s">
        <v>915</v>
      </c>
      <c r="K16" s="363">
        <f t="shared" ref="K16" si="2">H16-F16</f>
        <v>64.5</v>
      </c>
      <c r="L16" s="364">
        <f>(F16*-0.8)/100</f>
        <v>-12.616000000000001</v>
      </c>
      <c r="M16" s="365">
        <f t="shared" ref="M16" si="3">(K16+L16)/F16</f>
        <v>3.2900443880786306E-2</v>
      </c>
      <c r="N16" s="363" t="s">
        <v>617</v>
      </c>
      <c r="O16" s="366">
        <v>44412</v>
      </c>
      <c r="P16" s="105"/>
      <c r="Q16" s="1"/>
      <c r="R16" s="1" t="s">
        <v>618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1">
        <v>8</v>
      </c>
      <c r="B17" s="112">
        <v>44407</v>
      </c>
      <c r="C17" s="122"/>
      <c r="D17" s="114" t="s">
        <v>51</v>
      </c>
      <c r="E17" s="115" t="s">
        <v>619</v>
      </c>
      <c r="F17" s="111" t="s">
        <v>878</v>
      </c>
      <c r="G17" s="111">
        <v>675</v>
      </c>
      <c r="H17" s="115"/>
      <c r="I17" s="116" t="s">
        <v>879</v>
      </c>
      <c r="J17" s="117" t="s">
        <v>620</v>
      </c>
      <c r="K17" s="121"/>
      <c r="L17" s="112"/>
      <c r="M17" s="122"/>
      <c r="N17" s="114"/>
      <c r="O17" s="115"/>
      <c r="P17" s="105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21">
        <v>9</v>
      </c>
      <c r="B18" s="112">
        <v>44410</v>
      </c>
      <c r="C18" s="122"/>
      <c r="D18" s="114" t="s">
        <v>887</v>
      </c>
      <c r="E18" s="115" t="s">
        <v>619</v>
      </c>
      <c r="F18" s="111" t="s">
        <v>888</v>
      </c>
      <c r="G18" s="111">
        <v>59</v>
      </c>
      <c r="H18" s="115"/>
      <c r="I18" s="116" t="s">
        <v>889</v>
      </c>
      <c r="J18" s="117" t="s">
        <v>620</v>
      </c>
      <c r="K18" s="121"/>
      <c r="L18" s="112"/>
      <c r="M18" s="122"/>
      <c r="N18" s="114"/>
      <c r="O18" s="115"/>
      <c r="P18" s="105"/>
      <c r="Q18" s="1"/>
      <c r="R18" s="1" t="s">
        <v>618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21">
        <v>10</v>
      </c>
      <c r="B19" s="112">
        <v>44417</v>
      </c>
      <c r="C19" s="122"/>
      <c r="D19" s="114" t="s">
        <v>364</v>
      </c>
      <c r="E19" s="115" t="s">
        <v>619</v>
      </c>
      <c r="F19" s="111" t="s">
        <v>1009</v>
      </c>
      <c r="G19" s="111">
        <v>69</v>
      </c>
      <c r="H19" s="115"/>
      <c r="I19" s="116" t="s">
        <v>1010</v>
      </c>
      <c r="J19" s="117" t="s">
        <v>620</v>
      </c>
      <c r="K19" s="121"/>
      <c r="L19" s="112"/>
      <c r="M19" s="122"/>
      <c r="N19" s="114"/>
      <c r="O19" s="115"/>
      <c r="P19" s="105"/>
      <c r="Q19" s="1"/>
      <c r="R19" s="1" t="s">
        <v>618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21"/>
      <c r="B20" s="112"/>
      <c r="C20" s="122"/>
      <c r="D20" s="114"/>
      <c r="E20" s="115"/>
      <c r="F20" s="111"/>
      <c r="G20" s="111"/>
      <c r="H20" s="115"/>
      <c r="I20" s="116"/>
      <c r="J20" s="117"/>
      <c r="K20" s="121"/>
      <c r="L20" s="112"/>
      <c r="M20" s="122"/>
      <c r="N20" s="114"/>
      <c r="O20" s="115"/>
      <c r="P20" s="10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8"/>
      <c r="B21" s="129"/>
      <c r="C21" s="130"/>
      <c r="D21" s="131"/>
      <c r="E21" s="132"/>
      <c r="F21" s="132"/>
      <c r="H21" s="132"/>
      <c r="I21" s="133"/>
      <c r="J21" s="134"/>
      <c r="K21" s="134"/>
      <c r="L21" s="135"/>
      <c r="M21" s="136"/>
      <c r="N21" s="137"/>
      <c r="O21" s="138"/>
      <c r="P21" s="139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8"/>
      <c r="B22" s="129"/>
      <c r="C22" s="130"/>
      <c r="D22" s="131"/>
      <c r="E22" s="132"/>
      <c r="F22" s="132"/>
      <c r="G22" s="128"/>
      <c r="H22" s="132"/>
      <c r="I22" s="133"/>
      <c r="J22" s="134"/>
      <c r="K22" s="134"/>
      <c r="L22" s="135"/>
      <c r="M22" s="136"/>
      <c r="N22" s="137"/>
      <c r="O22" s="138"/>
      <c r="P22" s="139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40" t="s">
        <v>627</v>
      </c>
      <c r="B23" s="141"/>
      <c r="C23" s="142"/>
      <c r="D23" s="143"/>
      <c r="E23" s="144"/>
      <c r="F23" s="144"/>
      <c r="G23" s="144"/>
      <c r="H23" s="144"/>
      <c r="I23" s="144"/>
      <c r="J23" s="145"/>
      <c r="K23" s="144"/>
      <c r="L23" s="146"/>
      <c r="M23" s="61"/>
      <c r="N23" s="145"/>
      <c r="O23" s="142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47" t="s">
        <v>628</v>
      </c>
      <c r="B24" s="140"/>
      <c r="C24" s="140"/>
      <c r="D24" s="140"/>
      <c r="E24" s="44"/>
      <c r="F24" s="148" t="s">
        <v>629</v>
      </c>
      <c r="G24" s="6"/>
      <c r="H24" s="6"/>
      <c r="I24" s="6"/>
      <c r="J24" s="149"/>
      <c r="K24" s="150"/>
      <c r="L24" s="150"/>
      <c r="M24" s="151"/>
      <c r="N24" s="1"/>
      <c r="O24" s="152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40" t="s">
        <v>630</v>
      </c>
      <c r="B25" s="140"/>
      <c r="C25" s="140"/>
      <c r="D25" s="140"/>
      <c r="E25" s="6"/>
      <c r="F25" s="148" t="s">
        <v>631</v>
      </c>
      <c r="G25" s="6"/>
      <c r="H25" s="6"/>
      <c r="I25" s="6"/>
      <c r="J25" s="149"/>
      <c r="K25" s="150"/>
      <c r="L25" s="150"/>
      <c r="M25" s="151"/>
      <c r="N25" s="1"/>
      <c r="O25" s="152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0"/>
      <c r="B26" s="140"/>
      <c r="C26" s="140"/>
      <c r="D26" s="140"/>
      <c r="E26" s="6"/>
      <c r="F26" s="6"/>
      <c r="G26" s="6"/>
      <c r="H26" s="6"/>
      <c r="I26" s="6"/>
      <c r="J26" s="153"/>
      <c r="K26" s="150"/>
      <c r="L26" s="150"/>
      <c r="M26" s="6"/>
      <c r="N26" s="154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55" t="s">
        <v>632</v>
      </c>
      <c r="C27" s="155"/>
      <c r="D27" s="155"/>
      <c r="E27" s="155"/>
      <c r="F27" s="156"/>
      <c r="G27" s="6"/>
      <c r="H27" s="6"/>
      <c r="I27" s="157"/>
      <c r="J27" s="158"/>
      <c r="K27" s="159"/>
      <c r="L27" s="158"/>
      <c r="M27" s="6"/>
      <c r="N27" s="1"/>
      <c r="O27" s="1"/>
      <c r="P27" s="1"/>
      <c r="R27" s="61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101" t="s">
        <v>16</v>
      </c>
      <c r="B28" s="160" t="s">
        <v>590</v>
      </c>
      <c r="C28" s="104"/>
      <c r="D28" s="103" t="s">
        <v>604</v>
      </c>
      <c r="E28" s="102" t="s">
        <v>605</v>
      </c>
      <c r="F28" s="102" t="s">
        <v>606</v>
      </c>
      <c r="G28" s="102" t="s">
        <v>633</v>
      </c>
      <c r="H28" s="102" t="s">
        <v>608</v>
      </c>
      <c r="I28" s="102" t="s">
        <v>609</v>
      </c>
      <c r="J28" s="102" t="s">
        <v>610</v>
      </c>
      <c r="K28" s="160" t="s">
        <v>634</v>
      </c>
      <c r="L28" s="161" t="s">
        <v>612</v>
      </c>
      <c r="M28" s="104" t="s">
        <v>613</v>
      </c>
      <c r="N28" s="102" t="s">
        <v>614</v>
      </c>
      <c r="O28" s="103" t="s">
        <v>615</v>
      </c>
      <c r="P28" s="1"/>
      <c r="Q28" s="1"/>
      <c r="R28" s="61"/>
      <c r="S28" s="61"/>
      <c r="T28" s="61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5" customHeight="1">
      <c r="A29" s="306">
        <v>1</v>
      </c>
      <c r="B29" s="320">
        <v>44397</v>
      </c>
      <c r="C29" s="307"/>
      <c r="D29" s="308" t="s">
        <v>329</v>
      </c>
      <c r="E29" s="309" t="s">
        <v>619</v>
      </c>
      <c r="F29" s="309">
        <v>846</v>
      </c>
      <c r="G29" s="309">
        <v>821</v>
      </c>
      <c r="H29" s="309">
        <v>832.5</v>
      </c>
      <c r="I29" s="309">
        <v>895</v>
      </c>
      <c r="J29" s="310" t="s">
        <v>917</v>
      </c>
      <c r="K29" s="310">
        <f t="shared" ref="K29" si="4">H29-F29</f>
        <v>-13.5</v>
      </c>
      <c r="L29" s="311">
        <f>(F29*-0.7)/100</f>
        <v>-5.9219999999999997</v>
      </c>
      <c r="M29" s="312">
        <f t="shared" ref="M29" si="5">(K29+L29)/F29</f>
        <v>-2.295744680851064E-2</v>
      </c>
      <c r="N29" s="310" t="s">
        <v>635</v>
      </c>
      <c r="O29" s="325">
        <v>44412</v>
      </c>
      <c r="P29" s="1"/>
      <c r="Q29" s="1"/>
      <c r="R29" s="6" t="s">
        <v>618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customHeight="1">
      <c r="A30" s="318">
        <v>2</v>
      </c>
      <c r="B30" s="304">
        <v>44399</v>
      </c>
      <c r="C30" s="313"/>
      <c r="D30" s="319" t="s">
        <v>540</v>
      </c>
      <c r="E30" s="305" t="s">
        <v>619</v>
      </c>
      <c r="F30" s="305">
        <v>2097</v>
      </c>
      <c r="G30" s="305">
        <v>2040</v>
      </c>
      <c r="H30" s="305">
        <v>2147.5</v>
      </c>
      <c r="I30" s="305" t="s">
        <v>865</v>
      </c>
      <c r="J30" s="106" t="s">
        <v>886</v>
      </c>
      <c r="K30" s="106">
        <f t="shared" ref="K30" si="6">H30-F30</f>
        <v>50.5</v>
      </c>
      <c r="L30" s="108">
        <f t="shared" ref="L30" si="7">(F30*-0.7)/100</f>
        <v>-14.678999999999998</v>
      </c>
      <c r="M30" s="109">
        <f t="shared" ref="M30" si="8">(K30+L30)/F30</f>
        <v>1.7082021936099187E-2</v>
      </c>
      <c r="N30" s="106" t="s">
        <v>617</v>
      </c>
      <c r="O30" s="110">
        <v>44410</v>
      </c>
      <c r="P30" s="1"/>
      <c r="Q30" s="1"/>
      <c r="R30" s="6" t="s">
        <v>618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>
      <c r="A31" s="318">
        <v>2</v>
      </c>
      <c r="B31" s="304">
        <v>44406</v>
      </c>
      <c r="C31" s="313"/>
      <c r="D31" s="319" t="s">
        <v>317</v>
      </c>
      <c r="E31" s="305" t="s">
        <v>619</v>
      </c>
      <c r="F31" s="305">
        <v>1147.5</v>
      </c>
      <c r="G31" s="305">
        <v>1115</v>
      </c>
      <c r="H31" s="305">
        <v>1182.5</v>
      </c>
      <c r="I31" s="305" t="s">
        <v>872</v>
      </c>
      <c r="J31" s="106" t="s">
        <v>866</v>
      </c>
      <c r="K31" s="106">
        <f t="shared" ref="K31:K32" si="9">H31-F31</f>
        <v>35</v>
      </c>
      <c r="L31" s="108">
        <f t="shared" ref="L31" si="10">(F31*-0.7)/100</f>
        <v>-8.0325000000000006</v>
      </c>
      <c r="M31" s="109">
        <f t="shared" ref="M31:M32" si="11">(K31+L31)/F31</f>
        <v>2.3501089324618737E-2</v>
      </c>
      <c r="N31" s="106" t="s">
        <v>617</v>
      </c>
      <c r="O31" s="110">
        <v>44410</v>
      </c>
      <c r="P31" s="1"/>
      <c r="Q31" s="1"/>
      <c r="R31" s="6" t="s">
        <v>623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>
      <c r="A32" s="306">
        <v>4</v>
      </c>
      <c r="B32" s="320">
        <v>44407</v>
      </c>
      <c r="C32" s="307"/>
      <c r="D32" s="308" t="s">
        <v>354</v>
      </c>
      <c r="E32" s="309" t="s">
        <v>619</v>
      </c>
      <c r="F32" s="309">
        <v>184.5</v>
      </c>
      <c r="G32" s="309">
        <v>179</v>
      </c>
      <c r="H32" s="309">
        <v>179</v>
      </c>
      <c r="I32" s="309" t="s">
        <v>877</v>
      </c>
      <c r="J32" s="310" t="s">
        <v>916</v>
      </c>
      <c r="K32" s="310">
        <f t="shared" si="9"/>
        <v>-5.5</v>
      </c>
      <c r="L32" s="311">
        <f>(F32*-0.7)/100</f>
        <v>-1.2915000000000001</v>
      </c>
      <c r="M32" s="312">
        <f t="shared" si="11"/>
        <v>-3.6810298102981032E-2</v>
      </c>
      <c r="N32" s="310" t="s">
        <v>635</v>
      </c>
      <c r="O32" s="325">
        <v>44411</v>
      </c>
      <c r="P32" s="1"/>
      <c r="Q32" s="1"/>
      <c r="R32" s="6" t="s">
        <v>623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306">
        <v>5</v>
      </c>
      <c r="B33" s="320">
        <v>44410</v>
      </c>
      <c r="C33" s="307"/>
      <c r="D33" s="308" t="s">
        <v>154</v>
      </c>
      <c r="E33" s="309" t="s">
        <v>619</v>
      </c>
      <c r="F33" s="309">
        <v>551</v>
      </c>
      <c r="G33" s="309">
        <v>534</v>
      </c>
      <c r="H33" s="309">
        <v>534.5</v>
      </c>
      <c r="I33" s="309">
        <v>580</v>
      </c>
      <c r="J33" s="310" t="s">
        <v>890</v>
      </c>
      <c r="K33" s="310">
        <f t="shared" ref="K33" si="12">H33-F33</f>
        <v>-16.5</v>
      </c>
      <c r="L33" s="311">
        <f>(F33*-0.07)/100</f>
        <v>-0.38569999999999999</v>
      </c>
      <c r="M33" s="312">
        <f t="shared" ref="M33" si="13">(K33+L33)/F33</f>
        <v>-3.0645553539019963E-2</v>
      </c>
      <c r="N33" s="310" t="s">
        <v>635</v>
      </c>
      <c r="O33" s="325">
        <v>44410</v>
      </c>
      <c r="P33" s="1"/>
      <c r="Q33" s="1"/>
      <c r="R33" s="6" t="s">
        <v>623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75">
        <v>6</v>
      </c>
      <c r="B34" s="376">
        <v>44410</v>
      </c>
      <c r="C34" s="377"/>
      <c r="D34" s="378" t="s">
        <v>197</v>
      </c>
      <c r="E34" s="379" t="s">
        <v>619</v>
      </c>
      <c r="F34" s="379">
        <v>569.5</v>
      </c>
      <c r="G34" s="379">
        <v>554</v>
      </c>
      <c r="H34" s="379">
        <v>554</v>
      </c>
      <c r="I34" s="379" t="s">
        <v>891</v>
      </c>
      <c r="J34" s="310" t="s">
        <v>890</v>
      </c>
      <c r="K34" s="310">
        <f t="shared" ref="K34" si="14">H34-F34</f>
        <v>-15.5</v>
      </c>
      <c r="L34" s="311">
        <f>(F34*-0.7)/100</f>
        <v>-3.9864999999999999</v>
      </c>
      <c r="M34" s="312">
        <f t="shared" ref="M34" si="15">(K34+L34)/F34</f>
        <v>-3.4216856892010532E-2</v>
      </c>
      <c r="N34" s="310" t="s">
        <v>635</v>
      </c>
      <c r="O34" s="325">
        <v>44413</v>
      </c>
      <c r="P34" s="1"/>
      <c r="Q34" s="1"/>
      <c r="R34" s="6" t="s">
        <v>618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06">
        <v>7</v>
      </c>
      <c r="B35" s="320">
        <v>44410</v>
      </c>
      <c r="C35" s="307"/>
      <c r="D35" s="308" t="s">
        <v>893</v>
      </c>
      <c r="E35" s="309" t="s">
        <v>619</v>
      </c>
      <c r="F35" s="309">
        <v>305.5</v>
      </c>
      <c r="G35" s="309">
        <v>297</v>
      </c>
      <c r="H35" s="309">
        <v>297</v>
      </c>
      <c r="I35" s="309" t="s">
        <v>892</v>
      </c>
      <c r="J35" s="310" t="s">
        <v>918</v>
      </c>
      <c r="K35" s="310">
        <f t="shared" ref="K35" si="16">H35-F35</f>
        <v>-8.5</v>
      </c>
      <c r="L35" s="311">
        <f>(F35*-0.7)/100</f>
        <v>-2.1385000000000001</v>
      </c>
      <c r="M35" s="312">
        <f t="shared" ref="M35" si="17">(K35+L35)/F35</f>
        <v>-3.4823240589198036E-2</v>
      </c>
      <c r="N35" s="310" t="s">
        <v>635</v>
      </c>
      <c r="O35" s="325">
        <v>44412</v>
      </c>
      <c r="P35" s="1"/>
      <c r="Q35" s="1"/>
      <c r="R35" s="6" t="s">
        <v>618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41">
        <v>8</v>
      </c>
      <c r="B36" s="342">
        <v>44411</v>
      </c>
      <c r="C36" s="343"/>
      <c r="D36" s="344" t="s">
        <v>895</v>
      </c>
      <c r="E36" s="345" t="s">
        <v>619</v>
      </c>
      <c r="F36" s="345">
        <v>178.25</v>
      </c>
      <c r="G36" s="345">
        <v>173</v>
      </c>
      <c r="H36" s="345">
        <v>182.5</v>
      </c>
      <c r="I36" s="345" t="s">
        <v>896</v>
      </c>
      <c r="J36" s="106" t="s">
        <v>897</v>
      </c>
      <c r="K36" s="106">
        <f t="shared" ref="K36:K38" si="18">H36-F36</f>
        <v>4.25</v>
      </c>
      <c r="L36" s="108">
        <f>(F36*-0.07)/100</f>
        <v>-0.12477500000000001</v>
      </c>
      <c r="M36" s="109">
        <f t="shared" ref="M36:M38" si="19">(K36+L36)/F36</f>
        <v>2.3142917251051897E-2</v>
      </c>
      <c r="N36" s="346" t="s">
        <v>617</v>
      </c>
      <c r="O36" s="110">
        <v>44411</v>
      </c>
      <c r="P36" s="1"/>
      <c r="Q36" s="1"/>
      <c r="R36" s="6" t="s">
        <v>618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71">
        <v>9</v>
      </c>
      <c r="B37" s="333">
        <v>44412</v>
      </c>
      <c r="C37" s="372"/>
      <c r="D37" s="373" t="s">
        <v>503</v>
      </c>
      <c r="E37" s="332" t="s">
        <v>619</v>
      </c>
      <c r="F37" s="332">
        <v>2159</v>
      </c>
      <c r="G37" s="332">
        <v>2085</v>
      </c>
      <c r="H37" s="332">
        <v>2085</v>
      </c>
      <c r="I37" s="332" t="s">
        <v>922</v>
      </c>
      <c r="J37" s="310" t="s">
        <v>941</v>
      </c>
      <c r="K37" s="310">
        <f t="shared" si="18"/>
        <v>-74</v>
      </c>
      <c r="L37" s="311">
        <f>(F37*-0.7)/100</f>
        <v>-15.113</v>
      </c>
      <c r="M37" s="312">
        <f t="shared" si="19"/>
        <v>-4.1275127373784158E-2</v>
      </c>
      <c r="N37" s="310" t="s">
        <v>635</v>
      </c>
      <c r="O37" s="325">
        <v>44413</v>
      </c>
      <c r="P37" s="1"/>
      <c r="Q37" s="1"/>
      <c r="R37" s="6" t="s">
        <v>618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71">
        <v>10</v>
      </c>
      <c r="B38" s="333">
        <v>44412</v>
      </c>
      <c r="C38" s="372"/>
      <c r="D38" s="373" t="s">
        <v>465</v>
      </c>
      <c r="E38" s="332" t="s">
        <v>619</v>
      </c>
      <c r="F38" s="332">
        <v>284</v>
      </c>
      <c r="G38" s="332">
        <v>274</v>
      </c>
      <c r="H38" s="332">
        <v>275</v>
      </c>
      <c r="I38" s="332" t="s">
        <v>927</v>
      </c>
      <c r="J38" s="310" t="s">
        <v>954</v>
      </c>
      <c r="K38" s="310">
        <f t="shared" si="18"/>
        <v>-9</v>
      </c>
      <c r="L38" s="311">
        <f>(F38*-0.7)/100</f>
        <v>-1.9879999999999998</v>
      </c>
      <c r="M38" s="312">
        <f t="shared" si="19"/>
        <v>-3.8690140845070421E-2</v>
      </c>
      <c r="N38" s="310" t="s">
        <v>635</v>
      </c>
      <c r="O38" s="325">
        <v>44413</v>
      </c>
      <c r="P38" s="1"/>
      <c r="Q38" s="1"/>
      <c r="R38" s="6" t="s">
        <v>618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41">
        <v>11</v>
      </c>
      <c r="B39" s="342">
        <v>44413</v>
      </c>
      <c r="C39" s="343"/>
      <c r="D39" s="344" t="s">
        <v>189</v>
      </c>
      <c r="E39" s="345" t="s">
        <v>619</v>
      </c>
      <c r="F39" s="345">
        <v>135.5</v>
      </c>
      <c r="G39" s="345">
        <v>131.80000000000001</v>
      </c>
      <c r="H39" s="345">
        <v>138.5</v>
      </c>
      <c r="I39" s="345" t="s">
        <v>942</v>
      </c>
      <c r="J39" s="106" t="s">
        <v>943</v>
      </c>
      <c r="K39" s="106">
        <f t="shared" ref="K39" si="20">H39-F39</f>
        <v>3</v>
      </c>
      <c r="L39" s="108">
        <f>(F39*-0.07)/100</f>
        <v>-9.4850000000000018E-2</v>
      </c>
      <c r="M39" s="109">
        <f t="shared" ref="M39" si="21">(K39+L39)/F39</f>
        <v>2.1440221402214021E-2</v>
      </c>
      <c r="N39" s="346" t="s">
        <v>617</v>
      </c>
      <c r="O39" s="110">
        <v>44413</v>
      </c>
      <c r="P39" s="1"/>
      <c r="Q39" s="1"/>
      <c r="R39" s="6" t="s">
        <v>618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41">
        <v>12</v>
      </c>
      <c r="B40" s="342">
        <v>44414</v>
      </c>
      <c r="C40" s="343"/>
      <c r="D40" s="344" t="s">
        <v>164</v>
      </c>
      <c r="E40" s="345" t="s">
        <v>619</v>
      </c>
      <c r="F40" s="345">
        <v>1515</v>
      </c>
      <c r="G40" s="345">
        <v>1470</v>
      </c>
      <c r="H40" s="345">
        <v>1550</v>
      </c>
      <c r="I40" s="345" t="s">
        <v>955</v>
      </c>
      <c r="J40" s="106" t="s">
        <v>866</v>
      </c>
      <c r="K40" s="106">
        <f t="shared" ref="K40" si="22">H40-F40</f>
        <v>35</v>
      </c>
      <c r="L40" s="108">
        <f>(F40*-0.07)/100</f>
        <v>-1.0605000000000002</v>
      </c>
      <c r="M40" s="109">
        <f t="shared" ref="M40" si="23">(K40+L40)/F40</f>
        <v>2.2402310231023105E-2</v>
      </c>
      <c r="N40" s="346" t="s">
        <v>617</v>
      </c>
      <c r="O40" s="110">
        <v>44414</v>
      </c>
      <c r="P40" s="1"/>
      <c r="Q40" s="1"/>
      <c r="R40" s="6" t="s">
        <v>618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s="388" customFormat="1" ht="15" customHeight="1">
      <c r="A41" s="391">
        <v>13</v>
      </c>
      <c r="B41" s="392">
        <v>44417</v>
      </c>
      <c r="C41" s="393"/>
      <c r="D41" s="394" t="s">
        <v>134</v>
      </c>
      <c r="E41" s="395" t="s">
        <v>619</v>
      </c>
      <c r="F41" s="395" t="s">
        <v>993</v>
      </c>
      <c r="G41" s="395">
        <v>1005</v>
      </c>
      <c r="H41" s="395"/>
      <c r="I41" s="395">
        <v>1100</v>
      </c>
      <c r="J41" s="389" t="s">
        <v>620</v>
      </c>
      <c r="K41" s="381"/>
      <c r="L41" s="382"/>
      <c r="M41" s="383"/>
      <c r="N41" s="384"/>
      <c r="O41" s="385"/>
      <c r="P41" s="386"/>
      <c r="Q41" s="386"/>
      <c r="R41" s="387" t="s">
        <v>623</v>
      </c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  <c r="AI41" s="386"/>
      <c r="AJ41" s="386"/>
      <c r="AK41" s="386"/>
      <c r="AL41" s="386"/>
    </row>
    <row r="42" spans="1:38" s="388" customFormat="1" ht="15" customHeight="1">
      <c r="A42" s="391">
        <v>14</v>
      </c>
      <c r="B42" s="392">
        <v>44417</v>
      </c>
      <c r="C42" s="393"/>
      <c r="D42" s="394" t="s">
        <v>170</v>
      </c>
      <c r="E42" s="395" t="s">
        <v>619</v>
      </c>
      <c r="F42" s="395" t="s">
        <v>994</v>
      </c>
      <c r="G42" s="395">
        <v>173</v>
      </c>
      <c r="H42" s="395"/>
      <c r="I42" s="395" t="s">
        <v>995</v>
      </c>
      <c r="J42" s="389" t="s">
        <v>620</v>
      </c>
      <c r="K42" s="381"/>
      <c r="L42" s="382"/>
      <c r="M42" s="383"/>
      <c r="N42" s="384"/>
      <c r="O42" s="385"/>
      <c r="P42" s="386"/>
      <c r="Q42" s="386"/>
      <c r="R42" s="387" t="s">
        <v>618</v>
      </c>
      <c r="S42" s="386"/>
      <c r="T42" s="386"/>
      <c r="U42" s="386"/>
      <c r="V42" s="386"/>
      <c r="W42" s="386"/>
      <c r="X42" s="386"/>
      <c r="Y42" s="386"/>
      <c r="Z42" s="386"/>
      <c r="AA42" s="386"/>
      <c r="AB42" s="386"/>
      <c r="AC42" s="386"/>
      <c r="AD42" s="386"/>
      <c r="AE42" s="386"/>
      <c r="AF42" s="386"/>
      <c r="AG42" s="386"/>
      <c r="AH42" s="386"/>
      <c r="AI42" s="386"/>
      <c r="AJ42" s="386"/>
      <c r="AK42" s="386"/>
      <c r="AL42" s="386"/>
    </row>
    <row r="43" spans="1:38" s="388" customFormat="1" ht="15" customHeight="1">
      <c r="A43" s="391">
        <v>15</v>
      </c>
      <c r="B43" s="392">
        <v>44417</v>
      </c>
      <c r="C43" s="393"/>
      <c r="D43" s="394" t="s">
        <v>269</v>
      </c>
      <c r="E43" s="395" t="s">
        <v>619</v>
      </c>
      <c r="F43" s="395" t="s">
        <v>996</v>
      </c>
      <c r="G43" s="395">
        <v>685</v>
      </c>
      <c r="H43" s="395"/>
      <c r="I43" s="395" t="s">
        <v>997</v>
      </c>
      <c r="J43" s="389" t="s">
        <v>620</v>
      </c>
      <c r="K43" s="381"/>
      <c r="L43" s="382"/>
      <c r="M43" s="383"/>
      <c r="N43" s="384"/>
      <c r="O43" s="385"/>
      <c r="P43" s="386"/>
      <c r="Q43" s="386"/>
      <c r="R43" s="387" t="s">
        <v>618</v>
      </c>
      <c r="S43" s="386"/>
      <c r="T43" s="386"/>
      <c r="U43" s="386"/>
      <c r="V43" s="386"/>
      <c r="W43" s="386"/>
      <c r="X43" s="386"/>
      <c r="Y43" s="386"/>
      <c r="Z43" s="386"/>
      <c r="AA43" s="386"/>
      <c r="AB43" s="386"/>
      <c r="AC43" s="386"/>
      <c r="AD43" s="386"/>
      <c r="AE43" s="386"/>
      <c r="AF43" s="386"/>
      <c r="AG43" s="386"/>
      <c r="AH43" s="386"/>
      <c r="AI43" s="386"/>
      <c r="AJ43" s="386"/>
      <c r="AK43" s="386"/>
      <c r="AL43" s="386"/>
    </row>
    <row r="44" spans="1:38" ht="15" customHeight="1">
      <c r="A44" s="396"/>
      <c r="B44" s="397"/>
      <c r="C44" s="398"/>
      <c r="D44" s="399"/>
      <c r="E44" s="400"/>
      <c r="F44" s="400"/>
      <c r="G44" s="400"/>
      <c r="H44" s="400"/>
      <c r="I44" s="400"/>
      <c r="J44" s="390"/>
      <c r="K44" s="179"/>
      <c r="L44" s="330"/>
      <c r="M44" s="331"/>
      <c r="N44" s="179"/>
      <c r="O44" s="186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66"/>
      <c r="B46" s="129"/>
      <c r="C46" s="167"/>
      <c r="D46" s="168"/>
      <c r="E46" s="128"/>
      <c r="F46" s="128"/>
      <c r="G46" s="128"/>
      <c r="H46" s="128"/>
      <c r="I46" s="128"/>
      <c r="J46" s="169"/>
      <c r="K46" s="169"/>
      <c r="L46" s="170"/>
      <c r="M46" s="171"/>
      <c r="N46" s="134"/>
      <c r="O46" s="172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44.25" customHeight="1">
      <c r="A47" s="140" t="s">
        <v>627</v>
      </c>
      <c r="B47" s="167"/>
      <c r="C47" s="167"/>
      <c r="D47" s="1"/>
      <c r="E47" s="6"/>
      <c r="F47" s="6"/>
      <c r="G47" s="6"/>
      <c r="H47" s="6" t="s">
        <v>640</v>
      </c>
      <c r="I47" s="6"/>
      <c r="J47" s="6"/>
      <c r="K47" s="136"/>
      <c r="L47" s="171"/>
      <c r="M47" s="136"/>
      <c r="N47" s="137"/>
      <c r="O47" s="136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47" t="s">
        <v>628</v>
      </c>
      <c r="B48" s="140"/>
      <c r="C48" s="140"/>
      <c r="D48" s="140"/>
      <c r="E48" s="44"/>
      <c r="F48" s="148" t="s">
        <v>629</v>
      </c>
      <c r="G48" s="61"/>
      <c r="H48" s="44"/>
      <c r="I48" s="61"/>
      <c r="J48" s="6"/>
      <c r="K48" s="173"/>
      <c r="L48" s="174"/>
      <c r="M48" s="6"/>
      <c r="N48" s="130"/>
      <c r="O48" s="175"/>
      <c r="P48" s="44"/>
      <c r="Q48" s="44"/>
      <c r="R48" s="6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ht="14.25" customHeight="1">
      <c r="A49" s="147"/>
      <c r="B49" s="140"/>
      <c r="C49" s="140"/>
      <c r="D49" s="140"/>
      <c r="E49" s="6"/>
      <c r="F49" s="148" t="s">
        <v>631</v>
      </c>
      <c r="G49" s="61"/>
      <c r="H49" s="44"/>
      <c r="I49" s="61"/>
      <c r="J49" s="6"/>
      <c r="K49" s="173"/>
      <c r="L49" s="174"/>
      <c r="M49" s="6"/>
      <c r="N49" s="130"/>
      <c r="O49" s="175"/>
      <c r="P49" s="44"/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4.25" customHeight="1">
      <c r="A50" s="140"/>
      <c r="B50" s="140"/>
      <c r="C50" s="140"/>
      <c r="D50" s="140"/>
      <c r="E50" s="6"/>
      <c r="F50" s="6"/>
      <c r="G50" s="6"/>
      <c r="H50" s="6"/>
      <c r="I50" s="6"/>
      <c r="J50" s="153"/>
      <c r="K50" s="150"/>
      <c r="L50" s="151"/>
      <c r="M50" s="6"/>
      <c r="N50" s="154"/>
      <c r="O50" s="1"/>
      <c r="P50" s="4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12.75" customHeight="1">
      <c r="A51" s="176" t="s">
        <v>641</v>
      </c>
      <c r="B51" s="176"/>
      <c r="C51" s="176"/>
      <c r="D51" s="176"/>
      <c r="E51" s="6"/>
      <c r="F51" s="6"/>
      <c r="G51" s="6"/>
      <c r="H51" s="6"/>
      <c r="I51" s="6"/>
      <c r="J51" s="6"/>
      <c r="K51" s="6"/>
      <c r="L51" s="6"/>
      <c r="M51" s="6"/>
      <c r="N51" s="6"/>
      <c r="O51" s="2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38.25" customHeight="1">
      <c r="A52" s="102" t="s">
        <v>16</v>
      </c>
      <c r="B52" s="102" t="s">
        <v>590</v>
      </c>
      <c r="C52" s="102"/>
      <c r="D52" s="103" t="s">
        <v>604</v>
      </c>
      <c r="E52" s="102" t="s">
        <v>605</v>
      </c>
      <c r="F52" s="102" t="s">
        <v>606</v>
      </c>
      <c r="G52" s="102" t="s">
        <v>633</v>
      </c>
      <c r="H52" s="102" t="s">
        <v>608</v>
      </c>
      <c r="I52" s="102" t="s">
        <v>609</v>
      </c>
      <c r="J52" s="101" t="s">
        <v>610</v>
      </c>
      <c r="K52" s="177" t="s">
        <v>642</v>
      </c>
      <c r="L52" s="104" t="s">
        <v>612</v>
      </c>
      <c r="M52" s="177" t="s">
        <v>643</v>
      </c>
      <c r="N52" s="102" t="s">
        <v>644</v>
      </c>
      <c r="O52" s="101" t="s">
        <v>614</v>
      </c>
      <c r="P52" s="103" t="s">
        <v>615</v>
      </c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ht="13.5" customHeight="1">
      <c r="A53" s="332">
        <v>1</v>
      </c>
      <c r="B53" s="333">
        <v>44405</v>
      </c>
      <c r="C53" s="334"/>
      <c r="D53" s="334" t="s">
        <v>870</v>
      </c>
      <c r="E53" s="332" t="s">
        <v>619</v>
      </c>
      <c r="F53" s="332">
        <v>1501</v>
      </c>
      <c r="G53" s="332">
        <v>1470</v>
      </c>
      <c r="H53" s="335">
        <v>1470</v>
      </c>
      <c r="I53" s="335" t="s">
        <v>871</v>
      </c>
      <c r="J53" s="336" t="s">
        <v>894</v>
      </c>
      <c r="K53" s="335">
        <f t="shared" ref="K53:K54" si="24">H53-F53</f>
        <v>-31</v>
      </c>
      <c r="L53" s="337">
        <f t="shared" ref="L53:L54" si="25">(H53*N53)*0.07%</f>
        <v>437.32500000000005</v>
      </c>
      <c r="M53" s="338">
        <f t="shared" ref="M53:M54" si="26">(K53*N53)-L53</f>
        <v>-13612.325000000001</v>
      </c>
      <c r="N53" s="335">
        <v>425</v>
      </c>
      <c r="O53" s="339" t="s">
        <v>635</v>
      </c>
      <c r="P53" s="340">
        <v>44410</v>
      </c>
      <c r="Q53" s="178"/>
      <c r="R53" s="6" t="s">
        <v>623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3.5" customHeight="1">
      <c r="A54" s="315">
        <v>2</v>
      </c>
      <c r="B54" s="347">
        <v>44406</v>
      </c>
      <c r="C54" s="348"/>
      <c r="D54" s="348" t="s">
        <v>874</v>
      </c>
      <c r="E54" s="315" t="s">
        <v>619</v>
      </c>
      <c r="F54" s="315">
        <v>2340</v>
      </c>
      <c r="G54" s="315">
        <v>2295</v>
      </c>
      <c r="H54" s="317">
        <v>2366.5</v>
      </c>
      <c r="I54" s="317" t="s">
        <v>875</v>
      </c>
      <c r="J54" s="106" t="s">
        <v>905</v>
      </c>
      <c r="K54" s="321">
        <f t="shared" si="24"/>
        <v>26.5</v>
      </c>
      <c r="L54" s="322">
        <f t="shared" si="25"/>
        <v>496.96500000000009</v>
      </c>
      <c r="M54" s="323">
        <f t="shared" si="26"/>
        <v>7453.0349999999999</v>
      </c>
      <c r="N54" s="317">
        <v>300</v>
      </c>
      <c r="O54" s="107" t="s">
        <v>617</v>
      </c>
      <c r="P54" s="324">
        <v>44411</v>
      </c>
      <c r="Q54" s="178"/>
      <c r="R54" s="6" t="s">
        <v>618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3.5" customHeight="1">
      <c r="A55" s="315">
        <v>3</v>
      </c>
      <c r="B55" s="304">
        <v>44407</v>
      </c>
      <c r="C55" s="316"/>
      <c r="D55" s="316" t="s">
        <v>880</v>
      </c>
      <c r="E55" s="305" t="s">
        <v>619</v>
      </c>
      <c r="F55" s="305">
        <v>433</v>
      </c>
      <c r="G55" s="305">
        <v>425</v>
      </c>
      <c r="H55" s="314">
        <v>438.5</v>
      </c>
      <c r="I55" s="317">
        <v>445</v>
      </c>
      <c r="J55" s="106" t="s">
        <v>637</v>
      </c>
      <c r="K55" s="321">
        <f t="shared" ref="K55:K56" si="27">H55-F55</f>
        <v>5.5</v>
      </c>
      <c r="L55" s="322">
        <f t="shared" ref="L55:L56" si="28">(H55*N55)*0.07%</f>
        <v>460.42500000000007</v>
      </c>
      <c r="M55" s="323">
        <f t="shared" ref="M55:M56" si="29">(K55*N55)-L55</f>
        <v>7789.5749999999998</v>
      </c>
      <c r="N55" s="317">
        <v>1500</v>
      </c>
      <c r="O55" s="107" t="s">
        <v>617</v>
      </c>
      <c r="P55" s="324">
        <v>44410</v>
      </c>
      <c r="Q55" s="178"/>
      <c r="R55" s="6" t="s">
        <v>618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3.5" customHeight="1">
      <c r="A56" s="315">
        <v>4</v>
      </c>
      <c r="B56" s="304">
        <v>44407</v>
      </c>
      <c r="C56" s="316"/>
      <c r="D56" s="316" t="s">
        <v>881</v>
      </c>
      <c r="E56" s="305" t="s">
        <v>619</v>
      </c>
      <c r="F56" s="305">
        <v>1616.5</v>
      </c>
      <c r="G56" s="305">
        <v>1595</v>
      </c>
      <c r="H56" s="314">
        <v>1639</v>
      </c>
      <c r="I56" s="317" t="s">
        <v>882</v>
      </c>
      <c r="J56" s="106" t="s">
        <v>906</v>
      </c>
      <c r="K56" s="321">
        <f t="shared" si="27"/>
        <v>22.5</v>
      </c>
      <c r="L56" s="322">
        <f t="shared" si="28"/>
        <v>659.6975000000001</v>
      </c>
      <c r="M56" s="323">
        <f t="shared" si="29"/>
        <v>12277.8025</v>
      </c>
      <c r="N56" s="317">
        <v>575</v>
      </c>
      <c r="O56" s="107" t="s">
        <v>617</v>
      </c>
      <c r="P56" s="324">
        <v>44411</v>
      </c>
      <c r="Q56" s="178"/>
      <c r="R56" s="6" t="s">
        <v>623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3.5" customHeight="1">
      <c r="A57" s="315">
        <v>5</v>
      </c>
      <c r="B57" s="304">
        <v>44407</v>
      </c>
      <c r="C57" s="316"/>
      <c r="D57" s="316" t="s">
        <v>883</v>
      </c>
      <c r="E57" s="305" t="s">
        <v>619</v>
      </c>
      <c r="F57" s="305">
        <v>849</v>
      </c>
      <c r="G57" s="305">
        <v>836</v>
      </c>
      <c r="H57" s="314">
        <v>856</v>
      </c>
      <c r="I57" s="317">
        <v>870</v>
      </c>
      <c r="J57" s="106" t="s">
        <v>919</v>
      </c>
      <c r="K57" s="321">
        <f t="shared" ref="K57:K58" si="30">H57-F57</f>
        <v>7</v>
      </c>
      <c r="L57" s="322">
        <f t="shared" ref="L57:L58" si="31">(H57*N57)*0.07%</f>
        <v>659.12000000000012</v>
      </c>
      <c r="M57" s="323">
        <f t="shared" ref="M57:M58" si="32">(K57*N57)-L57</f>
        <v>7040.88</v>
      </c>
      <c r="N57" s="317">
        <v>1100</v>
      </c>
      <c r="O57" s="107" t="s">
        <v>617</v>
      </c>
      <c r="P57" s="324">
        <v>44411</v>
      </c>
      <c r="Q57" s="178"/>
      <c r="R57" s="6" t="s">
        <v>623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3.5" customHeight="1">
      <c r="A58" s="332">
        <v>6</v>
      </c>
      <c r="B58" s="333">
        <v>44411</v>
      </c>
      <c r="C58" s="334"/>
      <c r="D58" s="334" t="s">
        <v>902</v>
      </c>
      <c r="E58" s="332" t="s">
        <v>619</v>
      </c>
      <c r="F58" s="332">
        <v>1692</v>
      </c>
      <c r="G58" s="332">
        <v>1655</v>
      </c>
      <c r="H58" s="335">
        <v>1655</v>
      </c>
      <c r="I58" s="335" t="s">
        <v>903</v>
      </c>
      <c r="J58" s="336" t="s">
        <v>956</v>
      </c>
      <c r="K58" s="335">
        <f t="shared" si="30"/>
        <v>-37</v>
      </c>
      <c r="L58" s="337">
        <f t="shared" si="31"/>
        <v>405.47500000000008</v>
      </c>
      <c r="M58" s="338">
        <f t="shared" si="32"/>
        <v>-13355.475</v>
      </c>
      <c r="N58" s="335">
        <v>350</v>
      </c>
      <c r="O58" s="339" t="s">
        <v>635</v>
      </c>
      <c r="P58" s="340">
        <v>44414</v>
      </c>
      <c r="Q58" s="178"/>
      <c r="R58" s="6" t="s">
        <v>623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3.5" customHeight="1">
      <c r="A59" s="315">
        <v>7</v>
      </c>
      <c r="B59" s="347">
        <v>44411</v>
      </c>
      <c r="C59" s="316"/>
      <c r="D59" s="316" t="s">
        <v>904</v>
      </c>
      <c r="E59" s="305" t="s">
        <v>619</v>
      </c>
      <c r="F59" s="305">
        <v>571</v>
      </c>
      <c r="G59" s="305">
        <v>560</v>
      </c>
      <c r="H59" s="314">
        <v>577</v>
      </c>
      <c r="I59" s="317">
        <v>590</v>
      </c>
      <c r="J59" s="106" t="s">
        <v>920</v>
      </c>
      <c r="K59" s="321">
        <f t="shared" ref="K59:K60" si="33">H59-F59</f>
        <v>6</v>
      </c>
      <c r="L59" s="322">
        <f t="shared" ref="L59:L60" si="34">(H59*N59)*0.07%</f>
        <v>565.46</v>
      </c>
      <c r="M59" s="323">
        <f t="shared" ref="M59:M60" si="35">(K59*N59)-L59</f>
        <v>7834.54</v>
      </c>
      <c r="N59" s="317">
        <v>1400</v>
      </c>
      <c r="O59" s="107" t="s">
        <v>617</v>
      </c>
      <c r="P59" s="324">
        <v>44412</v>
      </c>
      <c r="Q59" s="178"/>
      <c r="R59" s="6" t="s">
        <v>623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3.5" customHeight="1">
      <c r="A60" s="315">
        <v>8</v>
      </c>
      <c r="B60" s="347">
        <v>44411</v>
      </c>
      <c r="C60" s="316"/>
      <c r="D60" s="316" t="s">
        <v>907</v>
      </c>
      <c r="E60" s="305" t="s">
        <v>619</v>
      </c>
      <c r="F60" s="305">
        <v>2534</v>
      </c>
      <c r="G60" s="305">
        <v>2490</v>
      </c>
      <c r="H60" s="314">
        <v>2567.5</v>
      </c>
      <c r="I60" s="317" t="s">
        <v>908</v>
      </c>
      <c r="J60" s="106" t="s">
        <v>923</v>
      </c>
      <c r="K60" s="321">
        <f t="shared" si="33"/>
        <v>33.5</v>
      </c>
      <c r="L60" s="322">
        <f t="shared" si="34"/>
        <v>494.24375000000009</v>
      </c>
      <c r="M60" s="323">
        <f t="shared" si="35"/>
        <v>8718.2562500000004</v>
      </c>
      <c r="N60" s="317">
        <v>275</v>
      </c>
      <c r="O60" s="107" t="s">
        <v>617</v>
      </c>
      <c r="P60" s="324">
        <v>44412</v>
      </c>
      <c r="Q60" s="178"/>
      <c r="R60" s="6" t="s">
        <v>623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3.5" customHeight="1">
      <c r="A61" s="315">
        <v>9</v>
      </c>
      <c r="B61" s="347">
        <v>44411</v>
      </c>
      <c r="C61" s="367"/>
      <c r="D61" s="316" t="s">
        <v>909</v>
      </c>
      <c r="E61" s="305" t="s">
        <v>619</v>
      </c>
      <c r="F61" s="305">
        <v>1438</v>
      </c>
      <c r="G61" s="305">
        <v>1414</v>
      </c>
      <c r="H61" s="305">
        <v>1454</v>
      </c>
      <c r="I61" s="314" t="s">
        <v>910</v>
      </c>
      <c r="J61" s="106" t="s">
        <v>921</v>
      </c>
      <c r="K61" s="321">
        <f t="shared" ref="K61:K62" si="36">H61-F61</f>
        <v>16</v>
      </c>
      <c r="L61" s="322">
        <f t="shared" ref="L61:L62" si="37">(H61*N61)*0.07%</f>
        <v>559.79000000000008</v>
      </c>
      <c r="M61" s="323">
        <f t="shared" ref="M61:M62" si="38">(K61*N61)-L61</f>
        <v>8240.2099999999991</v>
      </c>
      <c r="N61" s="317">
        <v>550</v>
      </c>
      <c r="O61" s="107" t="s">
        <v>617</v>
      </c>
      <c r="P61" s="324">
        <v>44412</v>
      </c>
      <c r="Q61" s="178"/>
      <c r="R61" s="6" t="s">
        <v>618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3.5" customHeight="1">
      <c r="A62" s="368">
        <v>10</v>
      </c>
      <c r="B62" s="352">
        <v>44412</v>
      </c>
      <c r="C62" s="369"/>
      <c r="D62" s="369" t="s">
        <v>924</v>
      </c>
      <c r="E62" s="309" t="s">
        <v>619</v>
      </c>
      <c r="F62" s="309">
        <v>2441</v>
      </c>
      <c r="G62" s="309">
        <v>2416</v>
      </c>
      <c r="H62" s="354">
        <v>2416</v>
      </c>
      <c r="I62" s="370" t="s">
        <v>925</v>
      </c>
      <c r="J62" s="336" t="s">
        <v>926</v>
      </c>
      <c r="K62" s="335">
        <f t="shared" si="36"/>
        <v>-25</v>
      </c>
      <c r="L62" s="337">
        <f t="shared" si="37"/>
        <v>845.60000000000014</v>
      </c>
      <c r="M62" s="338">
        <f t="shared" si="38"/>
        <v>-13345.6</v>
      </c>
      <c r="N62" s="335">
        <v>500</v>
      </c>
      <c r="O62" s="339" t="s">
        <v>635</v>
      </c>
      <c r="P62" s="340">
        <v>44412</v>
      </c>
      <c r="Q62" s="178"/>
      <c r="R62" s="6" t="s">
        <v>623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3.5" customHeight="1">
      <c r="A63" s="368">
        <v>11</v>
      </c>
      <c r="B63" s="352">
        <v>44413</v>
      </c>
      <c r="C63" s="369"/>
      <c r="D63" s="369" t="s">
        <v>947</v>
      </c>
      <c r="E63" s="309" t="s">
        <v>619</v>
      </c>
      <c r="F63" s="309">
        <v>407</v>
      </c>
      <c r="G63" s="309">
        <v>397</v>
      </c>
      <c r="H63" s="354">
        <v>397</v>
      </c>
      <c r="I63" s="370" t="s">
        <v>948</v>
      </c>
      <c r="J63" s="336" t="s">
        <v>999</v>
      </c>
      <c r="K63" s="335">
        <f t="shared" ref="K63:K64" si="39">H63-F63</f>
        <v>-10</v>
      </c>
      <c r="L63" s="337">
        <f t="shared" ref="L63:L64" si="40">(H63*N63)*0.07%</f>
        <v>444.64000000000004</v>
      </c>
      <c r="M63" s="338">
        <f t="shared" ref="M63:M64" si="41">(K63*N63)-L63</f>
        <v>-16444.64</v>
      </c>
      <c r="N63" s="335">
        <v>1600</v>
      </c>
      <c r="O63" s="339" t="s">
        <v>635</v>
      </c>
      <c r="P63" s="340">
        <v>44417</v>
      </c>
      <c r="Q63" s="178"/>
      <c r="R63" s="6" t="s">
        <v>623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3.5" customHeight="1">
      <c r="A64" s="315">
        <v>12</v>
      </c>
      <c r="B64" s="347">
        <v>44413</v>
      </c>
      <c r="C64" s="316"/>
      <c r="D64" s="316" t="s">
        <v>949</v>
      </c>
      <c r="E64" s="305" t="s">
        <v>619</v>
      </c>
      <c r="F64" s="305">
        <v>671.5</v>
      </c>
      <c r="G64" s="305">
        <v>660</v>
      </c>
      <c r="H64" s="314">
        <v>679</v>
      </c>
      <c r="I64" s="317" t="s">
        <v>950</v>
      </c>
      <c r="J64" s="106" t="s">
        <v>1000</v>
      </c>
      <c r="K64" s="321">
        <f t="shared" si="39"/>
        <v>7.5</v>
      </c>
      <c r="L64" s="322">
        <f t="shared" si="40"/>
        <v>522.83000000000004</v>
      </c>
      <c r="M64" s="323">
        <f t="shared" si="41"/>
        <v>7727.17</v>
      </c>
      <c r="N64" s="317">
        <v>1100</v>
      </c>
      <c r="O64" s="107" t="s">
        <v>617</v>
      </c>
      <c r="P64" s="324">
        <v>44417</v>
      </c>
      <c r="Q64" s="178"/>
      <c r="R64" s="6" t="s">
        <v>618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3.5" customHeight="1">
      <c r="A65" s="315">
        <v>13</v>
      </c>
      <c r="B65" s="347">
        <v>44414</v>
      </c>
      <c r="C65" s="316"/>
      <c r="D65" s="316" t="s">
        <v>904</v>
      </c>
      <c r="E65" s="305" t="s">
        <v>619</v>
      </c>
      <c r="F65" s="305">
        <v>569.5</v>
      </c>
      <c r="G65" s="305">
        <v>560</v>
      </c>
      <c r="H65" s="314">
        <v>575.5</v>
      </c>
      <c r="I65" s="317">
        <v>590</v>
      </c>
      <c r="J65" s="106" t="s">
        <v>920</v>
      </c>
      <c r="K65" s="321">
        <f t="shared" ref="K65:K66" si="42">H65-F65</f>
        <v>6</v>
      </c>
      <c r="L65" s="322">
        <f t="shared" ref="L65:L66" si="43">(H65*N65)*0.07%</f>
        <v>563.99000000000012</v>
      </c>
      <c r="M65" s="323">
        <f t="shared" ref="M65:M66" si="44">(K65*N65)-L65</f>
        <v>7836.01</v>
      </c>
      <c r="N65" s="317">
        <v>1400</v>
      </c>
      <c r="O65" s="107" t="s">
        <v>617</v>
      </c>
      <c r="P65" s="324">
        <v>44414</v>
      </c>
      <c r="Q65" s="178"/>
      <c r="R65" s="6" t="s">
        <v>623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customHeight="1">
      <c r="A66" s="315">
        <v>14</v>
      </c>
      <c r="B66" s="347">
        <v>44414</v>
      </c>
      <c r="C66" s="316"/>
      <c r="D66" s="316" t="s">
        <v>957</v>
      </c>
      <c r="E66" s="305" t="s">
        <v>619</v>
      </c>
      <c r="F66" s="305">
        <v>214.5</v>
      </c>
      <c r="G66" s="305">
        <v>210</v>
      </c>
      <c r="H66" s="314">
        <v>217.75</v>
      </c>
      <c r="I66" s="317">
        <v>222</v>
      </c>
      <c r="J66" s="106" t="s">
        <v>998</v>
      </c>
      <c r="K66" s="321">
        <f t="shared" si="42"/>
        <v>3.25</v>
      </c>
      <c r="L66" s="322">
        <f t="shared" si="43"/>
        <v>487.76000000000005</v>
      </c>
      <c r="M66" s="323">
        <f t="shared" si="44"/>
        <v>9912.24</v>
      </c>
      <c r="N66" s="317">
        <v>3200</v>
      </c>
      <c r="O66" s="107" t="s">
        <v>617</v>
      </c>
      <c r="P66" s="324">
        <v>44417</v>
      </c>
      <c r="Q66" s="178"/>
      <c r="R66" s="6" t="s">
        <v>618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3.5" customHeight="1">
      <c r="A67" s="368">
        <v>15</v>
      </c>
      <c r="B67" s="352">
        <v>44414</v>
      </c>
      <c r="C67" s="369"/>
      <c r="D67" s="369" t="s">
        <v>958</v>
      </c>
      <c r="E67" s="309" t="s">
        <v>619</v>
      </c>
      <c r="F67" s="309">
        <v>538.5</v>
      </c>
      <c r="G67" s="309">
        <v>528</v>
      </c>
      <c r="H67" s="354">
        <v>528</v>
      </c>
      <c r="I67" s="370">
        <v>560</v>
      </c>
      <c r="J67" s="336" t="s">
        <v>959</v>
      </c>
      <c r="K67" s="335">
        <f t="shared" ref="K67" si="45">H67-F67</f>
        <v>-10.5</v>
      </c>
      <c r="L67" s="337">
        <f t="shared" ref="L67" si="46">(H67*N67)*0.07%</f>
        <v>462.00000000000006</v>
      </c>
      <c r="M67" s="338">
        <f t="shared" ref="M67" si="47">(K67*N67)-L67</f>
        <v>-13587</v>
      </c>
      <c r="N67" s="335">
        <v>1250</v>
      </c>
      <c r="O67" s="339" t="s">
        <v>635</v>
      </c>
      <c r="P67" s="340">
        <v>44414</v>
      </c>
      <c r="Q67" s="178"/>
      <c r="R67" s="6" t="s">
        <v>623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3.5" customHeight="1">
      <c r="A68" s="368">
        <v>16</v>
      </c>
      <c r="B68" s="352">
        <v>44417</v>
      </c>
      <c r="C68" s="369"/>
      <c r="D68" s="369" t="s">
        <v>1001</v>
      </c>
      <c r="E68" s="309" t="s">
        <v>619</v>
      </c>
      <c r="F68" s="309">
        <v>1143</v>
      </c>
      <c r="G68" s="309">
        <v>1127</v>
      </c>
      <c r="H68" s="354">
        <v>1127</v>
      </c>
      <c r="I68" s="370">
        <v>1175</v>
      </c>
      <c r="J68" s="336" t="s">
        <v>1002</v>
      </c>
      <c r="K68" s="335">
        <f t="shared" ref="K68" si="48">H68-F68</f>
        <v>-16</v>
      </c>
      <c r="L68" s="337">
        <f t="shared" ref="L68" si="49">(H68*N68)*0.07%</f>
        <v>670.56500000000005</v>
      </c>
      <c r="M68" s="338">
        <f t="shared" ref="M68" si="50">(K68*N68)-L68</f>
        <v>-14270.565000000001</v>
      </c>
      <c r="N68" s="335">
        <v>850</v>
      </c>
      <c r="O68" s="339" t="s">
        <v>635</v>
      </c>
      <c r="P68" s="340">
        <v>44417</v>
      </c>
      <c r="Q68" s="178"/>
      <c r="R68" s="6" t="s">
        <v>623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3.5" customHeight="1">
      <c r="A69" s="182">
        <v>17</v>
      </c>
      <c r="B69" s="392">
        <v>44417</v>
      </c>
      <c r="C69" s="183"/>
      <c r="D69" s="183" t="s">
        <v>1003</v>
      </c>
      <c r="E69" s="111" t="s">
        <v>619</v>
      </c>
      <c r="F69" s="111" t="s">
        <v>1004</v>
      </c>
      <c r="G69" s="111">
        <v>2595</v>
      </c>
      <c r="H69" s="117"/>
      <c r="I69" s="179" t="s">
        <v>1005</v>
      </c>
      <c r="J69" s="179" t="s">
        <v>620</v>
      </c>
      <c r="K69" s="380"/>
      <c r="L69" s="180"/>
      <c r="M69" s="184"/>
      <c r="N69" s="179"/>
      <c r="O69" s="185"/>
      <c r="P69" s="186"/>
      <c r="Q69" s="178"/>
      <c r="R69" s="6" t="s">
        <v>618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182">
        <v>18</v>
      </c>
      <c r="B70" s="392">
        <v>44417</v>
      </c>
      <c r="C70" s="183"/>
      <c r="D70" s="183" t="s">
        <v>949</v>
      </c>
      <c r="E70" s="111" t="s">
        <v>619</v>
      </c>
      <c r="F70" s="111" t="s">
        <v>1006</v>
      </c>
      <c r="G70" s="111">
        <v>658</v>
      </c>
      <c r="H70" s="117"/>
      <c r="I70" s="179" t="s">
        <v>1007</v>
      </c>
      <c r="J70" s="179" t="s">
        <v>620</v>
      </c>
      <c r="K70" s="380"/>
      <c r="L70" s="180"/>
      <c r="M70" s="184"/>
      <c r="N70" s="179"/>
      <c r="O70" s="185"/>
      <c r="P70" s="186"/>
      <c r="Q70" s="178"/>
      <c r="R70" s="6" t="s">
        <v>618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315">
        <v>19</v>
      </c>
      <c r="B71" s="342">
        <v>44417</v>
      </c>
      <c r="C71" s="316"/>
      <c r="D71" s="316" t="s">
        <v>1008</v>
      </c>
      <c r="E71" s="305" t="s">
        <v>619</v>
      </c>
      <c r="F71" s="305">
        <v>941</v>
      </c>
      <c r="G71" s="305">
        <v>926</v>
      </c>
      <c r="H71" s="314">
        <v>952</v>
      </c>
      <c r="I71" s="317">
        <v>975</v>
      </c>
      <c r="J71" s="106" t="s">
        <v>998</v>
      </c>
      <c r="K71" s="321">
        <f t="shared" ref="K71" si="51">H71-F71</f>
        <v>11</v>
      </c>
      <c r="L71" s="322">
        <f t="shared" ref="L71" si="52">(H71*N71)*0.07%</f>
        <v>566.44000000000005</v>
      </c>
      <c r="M71" s="323">
        <f t="shared" ref="M71" si="53">(K71*N71)-L71</f>
        <v>8783.56</v>
      </c>
      <c r="N71" s="317">
        <v>850</v>
      </c>
      <c r="O71" s="107" t="s">
        <v>617</v>
      </c>
      <c r="P71" s="324">
        <v>44417</v>
      </c>
      <c r="Q71" s="178"/>
      <c r="R71" s="6" t="s">
        <v>623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3.5" customHeight="1">
      <c r="A72" s="182"/>
      <c r="B72" s="162"/>
      <c r="C72" s="114"/>
      <c r="D72" s="183"/>
      <c r="E72" s="111"/>
      <c r="F72" s="111"/>
      <c r="G72" s="111"/>
      <c r="H72" s="111"/>
      <c r="I72" s="117"/>
      <c r="J72" s="179"/>
      <c r="K72" s="118"/>
      <c r="L72" s="180"/>
      <c r="M72" s="179"/>
      <c r="N72" s="179"/>
      <c r="O72" s="185"/>
      <c r="P72" s="187"/>
      <c r="Q72" s="178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416"/>
      <c r="B73" s="417"/>
      <c r="C73" s="114"/>
      <c r="D73" s="183"/>
      <c r="E73" s="111"/>
      <c r="F73" s="111"/>
      <c r="G73" s="111"/>
      <c r="H73" s="111"/>
      <c r="I73" s="117"/>
      <c r="J73" s="418"/>
      <c r="K73" s="180"/>
      <c r="L73" s="180"/>
      <c r="M73" s="418"/>
      <c r="N73" s="418"/>
      <c r="O73" s="414"/>
      <c r="P73" s="415"/>
      <c r="Q73" s="178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407"/>
      <c r="B74" s="407"/>
      <c r="C74" s="114"/>
      <c r="D74" s="183"/>
      <c r="E74" s="111"/>
      <c r="F74" s="111"/>
      <c r="G74" s="111"/>
      <c r="H74" s="111"/>
      <c r="I74" s="117"/>
      <c r="J74" s="407"/>
      <c r="K74" s="419"/>
      <c r="L74" s="421"/>
      <c r="M74" s="420"/>
      <c r="N74" s="407"/>
      <c r="O74" s="407"/>
      <c r="P74" s="407"/>
      <c r="Q74" s="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128"/>
      <c r="B75" s="129"/>
      <c r="C75" s="167"/>
      <c r="D75" s="188"/>
      <c r="E75" s="189"/>
      <c r="F75" s="128"/>
      <c r="G75" s="128"/>
      <c r="H75" s="128"/>
      <c r="I75" s="169"/>
      <c r="J75" s="169"/>
      <c r="K75" s="169"/>
      <c r="L75" s="169"/>
      <c r="M75" s="169"/>
      <c r="N75" s="169"/>
      <c r="O75" s="169"/>
      <c r="P75" s="169"/>
      <c r="Q75" s="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>
      <c r="A76" s="190"/>
      <c r="B76" s="129"/>
      <c r="C76" s="130"/>
      <c r="D76" s="191"/>
      <c r="E76" s="133"/>
      <c r="F76" s="133"/>
      <c r="G76" s="133"/>
      <c r="H76" s="133"/>
      <c r="I76" s="133"/>
      <c r="J76" s="6"/>
      <c r="K76" s="133"/>
      <c r="L76" s="133"/>
      <c r="M76" s="6"/>
      <c r="N76" s="1"/>
      <c r="O76" s="130"/>
      <c r="P76" s="44"/>
      <c r="Q76" s="44"/>
      <c r="R76" s="6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</row>
    <row r="77" spans="1:38" ht="12.75" customHeight="1">
      <c r="A77" s="192" t="s">
        <v>646</v>
      </c>
      <c r="B77" s="192"/>
      <c r="C77" s="192"/>
      <c r="D77" s="192"/>
      <c r="E77" s="193"/>
      <c r="F77" s="133"/>
      <c r="G77" s="133"/>
      <c r="H77" s="133"/>
      <c r="I77" s="133"/>
      <c r="J77" s="1"/>
      <c r="K77" s="6"/>
      <c r="L77" s="6"/>
      <c r="M77" s="6"/>
      <c r="N77" s="1"/>
      <c r="O77" s="1"/>
      <c r="P77" s="44"/>
      <c r="Q77" s="44"/>
      <c r="R77" s="6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</row>
    <row r="78" spans="1:38" ht="38.25" customHeight="1">
      <c r="A78" s="102" t="s">
        <v>16</v>
      </c>
      <c r="B78" s="102" t="s">
        <v>590</v>
      </c>
      <c r="C78" s="102"/>
      <c r="D78" s="103" t="s">
        <v>604</v>
      </c>
      <c r="E78" s="102" t="s">
        <v>605</v>
      </c>
      <c r="F78" s="102" t="s">
        <v>606</v>
      </c>
      <c r="G78" s="102" t="s">
        <v>633</v>
      </c>
      <c r="H78" s="102" t="s">
        <v>608</v>
      </c>
      <c r="I78" s="102" t="s">
        <v>609</v>
      </c>
      <c r="J78" s="101" t="s">
        <v>610</v>
      </c>
      <c r="K78" s="101" t="s">
        <v>647</v>
      </c>
      <c r="L78" s="104" t="s">
        <v>612</v>
      </c>
      <c r="M78" s="177" t="s">
        <v>643</v>
      </c>
      <c r="N78" s="102" t="s">
        <v>644</v>
      </c>
      <c r="O78" s="102" t="s">
        <v>614</v>
      </c>
      <c r="P78" s="103" t="s">
        <v>615</v>
      </c>
      <c r="Q78" s="44"/>
      <c r="R78" s="6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</row>
    <row r="79" spans="1:38" ht="12.75" customHeight="1">
      <c r="A79" s="111">
        <v>1</v>
      </c>
      <c r="B79" s="162">
        <v>44403</v>
      </c>
      <c r="C79" s="163"/>
      <c r="D79" s="114" t="s">
        <v>859</v>
      </c>
      <c r="E79" s="111" t="s">
        <v>619</v>
      </c>
      <c r="F79" s="111" t="s">
        <v>867</v>
      </c>
      <c r="G79" s="111">
        <v>0.75</v>
      </c>
      <c r="H79" s="111"/>
      <c r="I79" s="117" t="s">
        <v>868</v>
      </c>
      <c r="J79" s="179" t="s">
        <v>620</v>
      </c>
      <c r="K79" s="180"/>
      <c r="L79" s="180"/>
      <c r="M79" s="179"/>
      <c r="N79" s="179"/>
      <c r="O79" s="165"/>
      <c r="P79" s="120"/>
      <c r="Q79" s="178"/>
      <c r="R79" s="194" t="s">
        <v>618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>
      <c r="A80" s="309">
        <v>2</v>
      </c>
      <c r="B80" s="352">
        <v>44411</v>
      </c>
      <c r="C80" s="307"/>
      <c r="D80" s="353" t="s">
        <v>898</v>
      </c>
      <c r="E80" s="309" t="s">
        <v>619</v>
      </c>
      <c r="F80" s="309">
        <v>66.5</v>
      </c>
      <c r="G80" s="309">
        <v>19</v>
      </c>
      <c r="H80" s="309">
        <v>26</v>
      </c>
      <c r="I80" s="354" t="s">
        <v>899</v>
      </c>
      <c r="J80" s="349" t="s">
        <v>911</v>
      </c>
      <c r="K80" s="350">
        <f t="shared" ref="K80" si="54">H80-F80</f>
        <v>-40.5</v>
      </c>
      <c r="L80" s="350">
        <v>100</v>
      </c>
      <c r="M80" s="349">
        <f t="shared" ref="M80" si="55">(K80*N80)-100</f>
        <v>-2125</v>
      </c>
      <c r="N80" s="310">
        <v>50</v>
      </c>
      <c r="O80" s="351" t="s">
        <v>635</v>
      </c>
      <c r="P80" s="355">
        <v>44411</v>
      </c>
      <c r="Q80" s="178"/>
      <c r="R80" s="194" t="s">
        <v>618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>
      <c r="A81" s="309">
        <v>3</v>
      </c>
      <c r="B81" s="352">
        <v>44411</v>
      </c>
      <c r="C81" s="307"/>
      <c r="D81" s="353" t="s">
        <v>900</v>
      </c>
      <c r="E81" s="309" t="s">
        <v>619</v>
      </c>
      <c r="F81" s="309">
        <v>150</v>
      </c>
      <c r="G81" s="309">
        <v>35</v>
      </c>
      <c r="H81" s="309">
        <v>35</v>
      </c>
      <c r="I81" s="354" t="s">
        <v>901</v>
      </c>
      <c r="J81" s="349" t="s">
        <v>911</v>
      </c>
      <c r="K81" s="350">
        <f t="shared" ref="K81" si="56">H81-F81</f>
        <v>-115</v>
      </c>
      <c r="L81" s="350">
        <v>100</v>
      </c>
      <c r="M81" s="349">
        <f t="shared" ref="M81" si="57">(K81*N81)-100</f>
        <v>-2975</v>
      </c>
      <c r="N81" s="310">
        <v>25</v>
      </c>
      <c r="O81" s="351" t="s">
        <v>635</v>
      </c>
      <c r="P81" s="325">
        <v>44412</v>
      </c>
      <c r="Q81" s="178"/>
      <c r="R81" s="194" t="s">
        <v>623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111">
        <v>4</v>
      </c>
      <c r="B82" s="162">
        <v>44412</v>
      </c>
      <c r="C82" s="163"/>
      <c r="D82" s="114" t="s">
        <v>928</v>
      </c>
      <c r="E82" s="111" t="s">
        <v>619</v>
      </c>
      <c r="F82" s="111" t="s">
        <v>929</v>
      </c>
      <c r="G82" s="111">
        <v>14</v>
      </c>
      <c r="H82" s="111"/>
      <c r="I82" s="117" t="s">
        <v>930</v>
      </c>
      <c r="J82" s="179" t="s">
        <v>620</v>
      </c>
      <c r="K82" s="180"/>
      <c r="L82" s="180"/>
      <c r="M82" s="179"/>
      <c r="N82" s="179"/>
      <c r="O82" s="165"/>
      <c r="P82" s="120"/>
      <c r="Q82" s="178"/>
      <c r="R82" s="194" t="s">
        <v>618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>
      <c r="A83" s="309">
        <v>5</v>
      </c>
      <c r="B83" s="352">
        <v>44412</v>
      </c>
      <c r="C83" s="307"/>
      <c r="D83" s="353" t="s">
        <v>931</v>
      </c>
      <c r="E83" s="309" t="s">
        <v>619</v>
      </c>
      <c r="F83" s="309">
        <v>51</v>
      </c>
      <c r="G83" s="309">
        <v>8</v>
      </c>
      <c r="H83" s="309">
        <v>8</v>
      </c>
      <c r="I83" s="354" t="s">
        <v>932</v>
      </c>
      <c r="J83" s="349" t="s">
        <v>946</v>
      </c>
      <c r="K83" s="350">
        <f t="shared" ref="K83" si="58">H83-F83</f>
        <v>-43</v>
      </c>
      <c r="L83" s="350">
        <v>100</v>
      </c>
      <c r="M83" s="349">
        <f t="shared" ref="M83" si="59">(K83*N83)-100</f>
        <v>-2250</v>
      </c>
      <c r="N83" s="310">
        <v>50</v>
      </c>
      <c r="O83" s="351" t="s">
        <v>635</v>
      </c>
      <c r="P83" s="325">
        <v>44413</v>
      </c>
      <c r="Q83" s="178"/>
      <c r="R83" s="194" t="s">
        <v>623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>
      <c r="A84" s="111"/>
      <c r="B84" s="162"/>
      <c r="C84" s="163"/>
      <c r="D84" s="114"/>
      <c r="E84" s="111"/>
      <c r="F84" s="111"/>
      <c r="G84" s="111"/>
      <c r="H84" s="111"/>
      <c r="I84" s="117"/>
      <c r="J84" s="179"/>
      <c r="K84" s="180"/>
      <c r="L84" s="180"/>
      <c r="M84" s="179"/>
      <c r="N84" s="179"/>
      <c r="O84" s="165"/>
      <c r="P84" s="120"/>
      <c r="Q84" s="178"/>
      <c r="R84" s="194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>
      <c r="A85" s="111"/>
      <c r="B85" s="162"/>
      <c r="C85" s="163"/>
      <c r="D85" s="114"/>
      <c r="E85" s="111"/>
      <c r="F85" s="111"/>
      <c r="G85" s="111"/>
      <c r="H85" s="111"/>
      <c r="I85" s="117"/>
      <c r="J85" s="179"/>
      <c r="K85" s="180"/>
      <c r="L85" s="180"/>
      <c r="M85" s="179"/>
      <c r="N85" s="179"/>
      <c r="O85" s="165"/>
      <c r="P85" s="120"/>
      <c r="Q85" s="178"/>
      <c r="R85" s="194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21"/>
      <c r="B86" s="112"/>
      <c r="C86" s="163"/>
      <c r="D86" s="114"/>
      <c r="E86" s="111"/>
      <c r="F86" s="111"/>
      <c r="G86" s="111"/>
      <c r="H86" s="111"/>
      <c r="I86" s="117"/>
      <c r="J86" s="117"/>
      <c r="K86" s="117"/>
      <c r="L86" s="117"/>
      <c r="M86" s="181"/>
      <c r="N86" s="117"/>
      <c r="O86" s="165"/>
      <c r="P86" s="164"/>
      <c r="Q86" s="178"/>
      <c r="R86" s="194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4.25" customHeight="1">
      <c r="A87" s="1"/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4.25" customHeight="1">
      <c r="A89" s="189"/>
      <c r="B89" s="195"/>
      <c r="C89" s="195"/>
      <c r="D89" s="196"/>
      <c r="E89" s="189"/>
      <c r="F89" s="197"/>
      <c r="G89" s="189"/>
      <c r="H89" s="189"/>
      <c r="I89" s="189"/>
      <c r="J89" s="195"/>
      <c r="K89" s="198"/>
      <c r="L89" s="189"/>
      <c r="M89" s="189"/>
      <c r="N89" s="189"/>
      <c r="O89" s="199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>
      <c r="A90" s="100" t="s">
        <v>648</v>
      </c>
      <c r="B90" s="200"/>
      <c r="C90" s="200"/>
      <c r="D90" s="201"/>
      <c r="E90" s="156"/>
      <c r="F90" s="6"/>
      <c r="G90" s="6"/>
      <c r="H90" s="157"/>
      <c r="I90" s="202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38.25" customHeight="1">
      <c r="A91" s="101" t="s">
        <v>16</v>
      </c>
      <c r="B91" s="102" t="s">
        <v>590</v>
      </c>
      <c r="C91" s="102"/>
      <c r="D91" s="103" t="s">
        <v>604</v>
      </c>
      <c r="E91" s="102" t="s">
        <v>605</v>
      </c>
      <c r="F91" s="102" t="s">
        <v>606</v>
      </c>
      <c r="G91" s="102" t="s">
        <v>607</v>
      </c>
      <c r="H91" s="102" t="s">
        <v>608</v>
      </c>
      <c r="I91" s="102" t="s">
        <v>609</v>
      </c>
      <c r="J91" s="101" t="s">
        <v>610</v>
      </c>
      <c r="K91" s="160" t="s">
        <v>634</v>
      </c>
      <c r="L91" s="161" t="s">
        <v>612</v>
      </c>
      <c r="M91" s="104" t="s">
        <v>613</v>
      </c>
      <c r="N91" s="102" t="s">
        <v>614</v>
      </c>
      <c r="O91" s="103" t="s">
        <v>615</v>
      </c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4.25" customHeight="1">
      <c r="A92" s="111">
        <v>1</v>
      </c>
      <c r="B92" s="112">
        <v>44363</v>
      </c>
      <c r="C92" s="203"/>
      <c r="D92" s="114" t="s">
        <v>283</v>
      </c>
      <c r="E92" s="115" t="s">
        <v>619</v>
      </c>
      <c r="F92" s="111" t="s">
        <v>649</v>
      </c>
      <c r="G92" s="111">
        <v>2070</v>
      </c>
      <c r="H92" s="115"/>
      <c r="I92" s="116" t="s">
        <v>650</v>
      </c>
      <c r="J92" s="117" t="s">
        <v>620</v>
      </c>
      <c r="K92" s="117"/>
      <c r="L92" s="118"/>
      <c r="M92" s="119"/>
      <c r="N92" s="117"/>
      <c r="O92" s="164"/>
      <c r="P92" s="105"/>
      <c r="Q92" s="1"/>
      <c r="R92" s="1" t="s">
        <v>618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4.25" customHeight="1">
      <c r="A93" s="111"/>
      <c r="B93" s="112"/>
      <c r="C93" s="203"/>
      <c r="D93" s="114"/>
      <c r="E93" s="115"/>
      <c r="F93" s="111"/>
      <c r="G93" s="111"/>
      <c r="H93" s="115"/>
      <c r="I93" s="116"/>
      <c r="J93" s="117"/>
      <c r="K93" s="117"/>
      <c r="L93" s="118"/>
      <c r="M93" s="119"/>
      <c r="N93" s="117"/>
      <c r="O93" s="164"/>
      <c r="P93" s="105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4.25" customHeight="1">
      <c r="A94" s="204"/>
      <c r="B94" s="163"/>
      <c r="C94" s="205"/>
      <c r="D94" s="114"/>
      <c r="E94" s="206"/>
      <c r="F94" s="206"/>
      <c r="G94" s="206"/>
      <c r="H94" s="206"/>
      <c r="I94" s="206"/>
      <c r="J94" s="206"/>
      <c r="K94" s="207"/>
      <c r="L94" s="208"/>
      <c r="M94" s="206"/>
      <c r="N94" s="209"/>
      <c r="O94" s="210"/>
      <c r="P94" s="211"/>
      <c r="R94" s="6"/>
      <c r="S94" s="44"/>
      <c r="T94" s="1"/>
      <c r="U94" s="1"/>
      <c r="V94" s="1"/>
      <c r="W94" s="1"/>
      <c r="X94" s="1"/>
      <c r="Y94" s="1"/>
      <c r="Z94" s="1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</row>
    <row r="95" spans="1:38" ht="12.75" customHeight="1">
      <c r="A95" s="140" t="s">
        <v>627</v>
      </c>
      <c r="B95" s="140"/>
      <c r="C95" s="140"/>
      <c r="D95" s="140"/>
      <c r="E95" s="44"/>
      <c r="F95" s="148" t="s">
        <v>629</v>
      </c>
      <c r="G95" s="61"/>
      <c r="H95" s="61"/>
      <c r="I95" s="61"/>
      <c r="J95" s="6"/>
      <c r="K95" s="173"/>
      <c r="L95" s="174"/>
      <c r="M95" s="6"/>
      <c r="N95" s="130"/>
      <c r="O95" s="212"/>
      <c r="P95" s="1"/>
      <c r="Q95" s="1"/>
      <c r="R95" s="6"/>
      <c r="S95" s="1"/>
      <c r="T95" s="1"/>
      <c r="U95" s="1"/>
      <c r="V95" s="1"/>
      <c r="W95" s="1"/>
      <c r="X95" s="1"/>
      <c r="Y95" s="1"/>
    </row>
    <row r="96" spans="1:38" ht="12.75" customHeight="1">
      <c r="A96" s="147" t="s">
        <v>628</v>
      </c>
      <c r="B96" s="140"/>
      <c r="C96" s="140"/>
      <c r="D96" s="140"/>
      <c r="E96" s="6"/>
      <c r="F96" s="148" t="s">
        <v>631</v>
      </c>
      <c r="G96" s="6"/>
      <c r="H96" s="6" t="s">
        <v>869</v>
      </c>
      <c r="I96" s="6"/>
      <c r="J96" s="1"/>
      <c r="K96" s="6"/>
      <c r="L96" s="6"/>
      <c r="M96" s="6"/>
      <c r="N96" s="1"/>
      <c r="O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38" ht="12.75" customHeight="1">
      <c r="A97" s="147"/>
      <c r="B97" s="140"/>
      <c r="C97" s="140"/>
      <c r="D97" s="140"/>
      <c r="E97" s="6"/>
      <c r="F97" s="148"/>
      <c r="G97" s="6"/>
      <c r="H97" s="6"/>
      <c r="I97" s="6"/>
      <c r="J97" s="1"/>
      <c r="K97" s="6"/>
      <c r="L97" s="6"/>
      <c r="M97" s="6"/>
      <c r="N97" s="1"/>
      <c r="O97" s="1"/>
      <c r="Q97" s="1"/>
      <c r="R97" s="61"/>
      <c r="S97" s="1"/>
      <c r="T97" s="1"/>
      <c r="U97" s="1"/>
      <c r="V97" s="1"/>
      <c r="W97" s="1"/>
      <c r="X97" s="1"/>
      <c r="Y97" s="1"/>
      <c r="Z97" s="1"/>
    </row>
    <row r="98" spans="1:38" ht="12.75" customHeight="1">
      <c r="A98" s="1"/>
      <c r="B98" s="155" t="s">
        <v>651</v>
      </c>
      <c r="C98" s="155"/>
      <c r="D98" s="155"/>
      <c r="E98" s="155"/>
      <c r="F98" s="156"/>
      <c r="G98" s="6"/>
      <c r="H98" s="6"/>
      <c r="I98" s="157"/>
      <c r="J98" s="158"/>
      <c r="K98" s="159"/>
      <c r="L98" s="158"/>
      <c r="M98" s="6"/>
      <c r="N98" s="1"/>
      <c r="O98" s="1"/>
      <c r="Q98" s="1"/>
      <c r="R98" s="61"/>
      <c r="S98" s="1"/>
      <c r="T98" s="1"/>
      <c r="U98" s="1"/>
      <c r="V98" s="1"/>
      <c r="W98" s="1"/>
      <c r="X98" s="1"/>
      <c r="Y98" s="1"/>
      <c r="Z98" s="1"/>
    </row>
    <row r="99" spans="1:38" ht="38.25" customHeight="1">
      <c r="A99" s="101" t="s">
        <v>16</v>
      </c>
      <c r="B99" s="102" t="s">
        <v>590</v>
      </c>
      <c r="C99" s="102"/>
      <c r="D99" s="103" t="s">
        <v>604</v>
      </c>
      <c r="E99" s="102" t="s">
        <v>605</v>
      </c>
      <c r="F99" s="102" t="s">
        <v>606</v>
      </c>
      <c r="G99" s="102" t="s">
        <v>633</v>
      </c>
      <c r="H99" s="102" t="s">
        <v>608</v>
      </c>
      <c r="I99" s="102" t="s">
        <v>609</v>
      </c>
      <c r="J99" s="213" t="s">
        <v>610</v>
      </c>
      <c r="K99" s="160" t="s">
        <v>634</v>
      </c>
      <c r="L99" s="177" t="s">
        <v>643</v>
      </c>
      <c r="M99" s="102" t="s">
        <v>644</v>
      </c>
      <c r="N99" s="161" t="s">
        <v>612</v>
      </c>
      <c r="O99" s="104" t="s">
        <v>613</v>
      </c>
      <c r="P99" s="102" t="s">
        <v>614</v>
      </c>
      <c r="Q99" s="103" t="s">
        <v>615</v>
      </c>
      <c r="R99" s="61"/>
      <c r="S99" s="1"/>
      <c r="T99" s="1"/>
      <c r="U99" s="1"/>
      <c r="V99" s="1"/>
      <c r="W99" s="1"/>
      <c r="X99" s="1"/>
      <c r="Y99" s="1"/>
      <c r="Z99" s="1"/>
    </row>
    <row r="100" spans="1:38" ht="14.25" customHeight="1">
      <c r="A100" s="121"/>
      <c r="B100" s="123"/>
      <c r="C100" s="214"/>
      <c r="D100" s="124"/>
      <c r="E100" s="125"/>
      <c r="F100" s="215"/>
      <c r="G100" s="121"/>
      <c r="H100" s="125"/>
      <c r="I100" s="126"/>
      <c r="J100" s="216"/>
      <c r="K100" s="216"/>
      <c r="L100" s="217"/>
      <c r="M100" s="111"/>
      <c r="N100" s="217"/>
      <c r="O100" s="218"/>
      <c r="P100" s="219"/>
      <c r="Q100" s="220"/>
      <c r="R100" s="171"/>
      <c r="S100" s="134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38" ht="14.25" customHeight="1">
      <c r="A101" s="121"/>
      <c r="B101" s="123"/>
      <c r="C101" s="214"/>
      <c r="D101" s="124"/>
      <c r="E101" s="125"/>
      <c r="F101" s="215"/>
      <c r="G101" s="121"/>
      <c r="H101" s="125"/>
      <c r="I101" s="126"/>
      <c r="J101" s="216"/>
      <c r="K101" s="216"/>
      <c r="L101" s="217"/>
      <c r="M101" s="111"/>
      <c r="N101" s="217"/>
      <c r="O101" s="218"/>
      <c r="P101" s="219"/>
      <c r="Q101" s="220"/>
      <c r="R101" s="171"/>
      <c r="S101" s="134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38" ht="14.25" customHeight="1">
      <c r="A102" s="121"/>
      <c r="B102" s="123"/>
      <c r="C102" s="214"/>
      <c r="D102" s="124"/>
      <c r="E102" s="125"/>
      <c r="F102" s="215"/>
      <c r="G102" s="121"/>
      <c r="H102" s="125"/>
      <c r="I102" s="126"/>
      <c r="J102" s="216"/>
      <c r="K102" s="216"/>
      <c r="L102" s="217"/>
      <c r="M102" s="111"/>
      <c r="N102" s="217"/>
      <c r="O102" s="218"/>
      <c r="P102" s="219"/>
      <c r="Q102" s="220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21"/>
      <c r="B103" s="123"/>
      <c r="C103" s="214"/>
      <c r="D103" s="124"/>
      <c r="E103" s="125"/>
      <c r="F103" s="216"/>
      <c r="G103" s="121"/>
      <c r="H103" s="125"/>
      <c r="I103" s="126"/>
      <c r="J103" s="216"/>
      <c r="K103" s="216"/>
      <c r="L103" s="217"/>
      <c r="M103" s="111"/>
      <c r="N103" s="217"/>
      <c r="O103" s="218"/>
      <c r="P103" s="219"/>
      <c r="Q103" s="220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4.25" customHeight="1">
      <c r="A104" s="121"/>
      <c r="B104" s="123"/>
      <c r="C104" s="214"/>
      <c r="D104" s="124"/>
      <c r="E104" s="125"/>
      <c r="F104" s="216"/>
      <c r="G104" s="121"/>
      <c r="H104" s="125"/>
      <c r="I104" s="126"/>
      <c r="J104" s="216"/>
      <c r="K104" s="216"/>
      <c r="L104" s="217"/>
      <c r="M104" s="111"/>
      <c r="N104" s="217"/>
      <c r="O104" s="218"/>
      <c r="P104" s="219"/>
      <c r="Q104" s="220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121"/>
      <c r="B105" s="123"/>
      <c r="C105" s="214"/>
      <c r="D105" s="124"/>
      <c r="E105" s="125"/>
      <c r="F105" s="215"/>
      <c r="G105" s="121"/>
      <c r="H105" s="125"/>
      <c r="I105" s="126"/>
      <c r="J105" s="216"/>
      <c r="K105" s="216"/>
      <c r="L105" s="217"/>
      <c r="M105" s="111"/>
      <c r="N105" s="217"/>
      <c r="O105" s="218"/>
      <c r="P105" s="219"/>
      <c r="Q105" s="220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121"/>
      <c r="B106" s="123"/>
      <c r="C106" s="214"/>
      <c r="D106" s="124"/>
      <c r="E106" s="125"/>
      <c r="F106" s="215"/>
      <c r="G106" s="121"/>
      <c r="H106" s="125"/>
      <c r="I106" s="126"/>
      <c r="J106" s="216"/>
      <c r="K106" s="216"/>
      <c r="L106" s="216"/>
      <c r="M106" s="216"/>
      <c r="N106" s="217"/>
      <c r="O106" s="221"/>
      <c r="P106" s="219"/>
      <c r="Q106" s="220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121"/>
      <c r="B107" s="123"/>
      <c r="C107" s="214"/>
      <c r="D107" s="124"/>
      <c r="E107" s="125"/>
      <c r="F107" s="216"/>
      <c r="G107" s="121"/>
      <c r="H107" s="125"/>
      <c r="I107" s="126"/>
      <c r="J107" s="216"/>
      <c r="K107" s="216"/>
      <c r="L107" s="217"/>
      <c r="M107" s="111"/>
      <c r="N107" s="217"/>
      <c r="O107" s="218"/>
      <c r="P107" s="219"/>
      <c r="Q107" s="220"/>
      <c r="R107" s="171"/>
      <c r="S107" s="134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21"/>
      <c r="B108" s="123"/>
      <c r="C108" s="214"/>
      <c r="D108" s="124"/>
      <c r="E108" s="125"/>
      <c r="F108" s="215"/>
      <c r="G108" s="121"/>
      <c r="H108" s="125"/>
      <c r="I108" s="126"/>
      <c r="J108" s="222"/>
      <c r="K108" s="222"/>
      <c r="L108" s="222"/>
      <c r="M108" s="222"/>
      <c r="N108" s="223"/>
      <c r="O108" s="218"/>
      <c r="P108" s="127"/>
      <c r="Q108" s="220"/>
      <c r="R108" s="171"/>
      <c r="S108" s="134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>
      <c r="A109" s="147"/>
      <c r="B109" s="140"/>
      <c r="C109" s="140"/>
      <c r="D109" s="140"/>
      <c r="E109" s="6"/>
      <c r="F109" s="148"/>
      <c r="G109" s="6"/>
      <c r="H109" s="6"/>
      <c r="I109" s="6"/>
      <c r="J109" s="1"/>
      <c r="K109" s="6"/>
      <c r="L109" s="6"/>
      <c r="M109" s="6"/>
      <c r="N109" s="1"/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47"/>
      <c r="B110" s="140"/>
      <c r="C110" s="140"/>
      <c r="D110" s="140"/>
      <c r="E110" s="6"/>
      <c r="F110" s="148"/>
      <c r="G110" s="61"/>
      <c r="H110" s="44"/>
      <c r="I110" s="61"/>
      <c r="J110" s="6"/>
      <c r="K110" s="173"/>
      <c r="L110" s="174"/>
      <c r="M110" s="6"/>
      <c r="N110" s="130"/>
      <c r="O110" s="175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61"/>
      <c r="B111" s="129"/>
      <c r="C111" s="129"/>
      <c r="D111" s="44"/>
      <c r="E111" s="61"/>
      <c r="F111" s="61"/>
      <c r="G111" s="61"/>
      <c r="H111" s="44"/>
      <c r="I111" s="61"/>
      <c r="J111" s="6"/>
      <c r="K111" s="173"/>
      <c r="L111" s="174"/>
      <c r="M111" s="6"/>
      <c r="N111" s="130"/>
      <c r="O111" s="175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44"/>
      <c r="B112" s="224" t="s">
        <v>652</v>
      </c>
      <c r="C112" s="224"/>
      <c r="D112" s="224"/>
      <c r="E112" s="224"/>
      <c r="F112" s="6"/>
      <c r="G112" s="6"/>
      <c r="H112" s="158"/>
      <c r="I112" s="6"/>
      <c r="J112" s="158"/>
      <c r="K112" s="159"/>
      <c r="L112" s="6"/>
      <c r="M112" s="6"/>
      <c r="N112" s="1"/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38.25" customHeight="1">
      <c r="A113" s="101" t="s">
        <v>16</v>
      </c>
      <c r="B113" s="102" t="s">
        <v>590</v>
      </c>
      <c r="C113" s="102"/>
      <c r="D113" s="103" t="s">
        <v>604</v>
      </c>
      <c r="E113" s="102" t="s">
        <v>605</v>
      </c>
      <c r="F113" s="102" t="s">
        <v>606</v>
      </c>
      <c r="G113" s="102" t="s">
        <v>653</v>
      </c>
      <c r="H113" s="102" t="s">
        <v>654</v>
      </c>
      <c r="I113" s="102" t="s">
        <v>609</v>
      </c>
      <c r="J113" s="225" t="s">
        <v>610</v>
      </c>
      <c r="K113" s="102" t="s">
        <v>611</v>
      </c>
      <c r="L113" s="102" t="s">
        <v>655</v>
      </c>
      <c r="M113" s="102" t="s">
        <v>614</v>
      </c>
      <c r="N113" s="103" t="s">
        <v>615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26">
        <v>1</v>
      </c>
      <c r="B114" s="227">
        <v>41579</v>
      </c>
      <c r="C114" s="227"/>
      <c r="D114" s="228" t="s">
        <v>656</v>
      </c>
      <c r="E114" s="229" t="s">
        <v>657</v>
      </c>
      <c r="F114" s="230">
        <v>82</v>
      </c>
      <c r="G114" s="229" t="s">
        <v>658</v>
      </c>
      <c r="H114" s="229">
        <v>100</v>
      </c>
      <c r="I114" s="231">
        <v>100</v>
      </c>
      <c r="J114" s="232" t="s">
        <v>659</v>
      </c>
      <c r="K114" s="233">
        <f t="shared" ref="K114:K166" si="60">H114-F114</f>
        <v>18</v>
      </c>
      <c r="L114" s="234">
        <f t="shared" ref="L114:L166" si="61">K114/F114</f>
        <v>0.21951219512195122</v>
      </c>
      <c r="M114" s="229" t="s">
        <v>617</v>
      </c>
      <c r="N114" s="235">
        <v>42657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26">
        <v>2</v>
      </c>
      <c r="B115" s="227">
        <v>41794</v>
      </c>
      <c r="C115" s="227"/>
      <c r="D115" s="228" t="s">
        <v>660</v>
      </c>
      <c r="E115" s="229" t="s">
        <v>619</v>
      </c>
      <c r="F115" s="230">
        <v>257</v>
      </c>
      <c r="G115" s="229" t="s">
        <v>658</v>
      </c>
      <c r="H115" s="229">
        <v>300</v>
      </c>
      <c r="I115" s="231">
        <v>300</v>
      </c>
      <c r="J115" s="232" t="s">
        <v>659</v>
      </c>
      <c r="K115" s="233">
        <f t="shared" si="60"/>
        <v>43</v>
      </c>
      <c r="L115" s="234">
        <f t="shared" si="61"/>
        <v>0.16731517509727625</v>
      </c>
      <c r="M115" s="229" t="s">
        <v>617</v>
      </c>
      <c r="N115" s="235">
        <v>41822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26">
        <v>3</v>
      </c>
      <c r="B116" s="227">
        <v>41828</v>
      </c>
      <c r="C116" s="227"/>
      <c r="D116" s="228" t="s">
        <v>661</v>
      </c>
      <c r="E116" s="229" t="s">
        <v>619</v>
      </c>
      <c r="F116" s="230">
        <v>393</v>
      </c>
      <c r="G116" s="229" t="s">
        <v>658</v>
      </c>
      <c r="H116" s="229">
        <v>468</v>
      </c>
      <c r="I116" s="231">
        <v>468</v>
      </c>
      <c r="J116" s="232" t="s">
        <v>659</v>
      </c>
      <c r="K116" s="233">
        <f t="shared" si="60"/>
        <v>75</v>
      </c>
      <c r="L116" s="234">
        <f t="shared" si="61"/>
        <v>0.19083969465648856</v>
      </c>
      <c r="M116" s="229" t="s">
        <v>617</v>
      </c>
      <c r="N116" s="235">
        <v>41863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26">
        <v>4</v>
      </c>
      <c r="B117" s="227">
        <v>41857</v>
      </c>
      <c r="C117" s="227"/>
      <c r="D117" s="228" t="s">
        <v>662</v>
      </c>
      <c r="E117" s="229" t="s">
        <v>619</v>
      </c>
      <c r="F117" s="230">
        <v>205</v>
      </c>
      <c r="G117" s="229" t="s">
        <v>658</v>
      </c>
      <c r="H117" s="229">
        <v>275</v>
      </c>
      <c r="I117" s="231">
        <v>250</v>
      </c>
      <c r="J117" s="232" t="s">
        <v>659</v>
      </c>
      <c r="K117" s="233">
        <f t="shared" si="60"/>
        <v>70</v>
      </c>
      <c r="L117" s="234">
        <f t="shared" si="61"/>
        <v>0.34146341463414637</v>
      </c>
      <c r="M117" s="229" t="s">
        <v>617</v>
      </c>
      <c r="N117" s="235">
        <v>41962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26">
        <v>5</v>
      </c>
      <c r="B118" s="227">
        <v>41886</v>
      </c>
      <c r="C118" s="227"/>
      <c r="D118" s="228" t="s">
        <v>663</v>
      </c>
      <c r="E118" s="229" t="s">
        <v>619</v>
      </c>
      <c r="F118" s="230">
        <v>162</v>
      </c>
      <c r="G118" s="229" t="s">
        <v>658</v>
      </c>
      <c r="H118" s="229">
        <v>190</v>
      </c>
      <c r="I118" s="231">
        <v>190</v>
      </c>
      <c r="J118" s="232" t="s">
        <v>659</v>
      </c>
      <c r="K118" s="233">
        <f t="shared" si="60"/>
        <v>28</v>
      </c>
      <c r="L118" s="234">
        <f t="shared" si="61"/>
        <v>0.1728395061728395</v>
      </c>
      <c r="M118" s="229" t="s">
        <v>617</v>
      </c>
      <c r="N118" s="235">
        <v>42006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26">
        <v>6</v>
      </c>
      <c r="B119" s="227">
        <v>41886</v>
      </c>
      <c r="C119" s="227"/>
      <c r="D119" s="228" t="s">
        <v>664</v>
      </c>
      <c r="E119" s="229" t="s">
        <v>619</v>
      </c>
      <c r="F119" s="230">
        <v>75</v>
      </c>
      <c r="G119" s="229" t="s">
        <v>658</v>
      </c>
      <c r="H119" s="229">
        <v>91.5</v>
      </c>
      <c r="I119" s="231" t="s">
        <v>665</v>
      </c>
      <c r="J119" s="232" t="s">
        <v>666</v>
      </c>
      <c r="K119" s="233">
        <f t="shared" si="60"/>
        <v>16.5</v>
      </c>
      <c r="L119" s="234">
        <f t="shared" si="61"/>
        <v>0.22</v>
      </c>
      <c r="M119" s="229" t="s">
        <v>617</v>
      </c>
      <c r="N119" s="235">
        <v>41954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26">
        <v>7</v>
      </c>
      <c r="B120" s="227">
        <v>41913</v>
      </c>
      <c r="C120" s="227"/>
      <c r="D120" s="228" t="s">
        <v>667</v>
      </c>
      <c r="E120" s="229" t="s">
        <v>619</v>
      </c>
      <c r="F120" s="230">
        <v>850</v>
      </c>
      <c r="G120" s="229" t="s">
        <v>658</v>
      </c>
      <c r="H120" s="229">
        <v>982.5</v>
      </c>
      <c r="I120" s="231">
        <v>1050</v>
      </c>
      <c r="J120" s="232" t="s">
        <v>668</v>
      </c>
      <c r="K120" s="233">
        <f t="shared" si="60"/>
        <v>132.5</v>
      </c>
      <c r="L120" s="234">
        <f t="shared" si="61"/>
        <v>0.15588235294117647</v>
      </c>
      <c r="M120" s="229" t="s">
        <v>617</v>
      </c>
      <c r="N120" s="235">
        <v>42039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26">
        <v>8</v>
      </c>
      <c r="B121" s="227">
        <v>41913</v>
      </c>
      <c r="C121" s="227"/>
      <c r="D121" s="228" t="s">
        <v>669</v>
      </c>
      <c r="E121" s="229" t="s">
        <v>619</v>
      </c>
      <c r="F121" s="230">
        <v>475</v>
      </c>
      <c r="G121" s="229" t="s">
        <v>658</v>
      </c>
      <c r="H121" s="229">
        <v>515</v>
      </c>
      <c r="I121" s="231">
        <v>600</v>
      </c>
      <c r="J121" s="232" t="s">
        <v>670</v>
      </c>
      <c r="K121" s="233">
        <f t="shared" si="60"/>
        <v>40</v>
      </c>
      <c r="L121" s="234">
        <f t="shared" si="61"/>
        <v>8.4210526315789472E-2</v>
      </c>
      <c r="M121" s="229" t="s">
        <v>617</v>
      </c>
      <c r="N121" s="235">
        <v>41939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26">
        <v>9</v>
      </c>
      <c r="B122" s="227">
        <v>41913</v>
      </c>
      <c r="C122" s="227"/>
      <c r="D122" s="228" t="s">
        <v>671</v>
      </c>
      <c r="E122" s="229" t="s">
        <v>619</v>
      </c>
      <c r="F122" s="230">
        <v>86</v>
      </c>
      <c r="G122" s="229" t="s">
        <v>658</v>
      </c>
      <c r="H122" s="229">
        <v>99</v>
      </c>
      <c r="I122" s="231">
        <v>140</v>
      </c>
      <c r="J122" s="232" t="s">
        <v>672</v>
      </c>
      <c r="K122" s="233">
        <f t="shared" si="60"/>
        <v>13</v>
      </c>
      <c r="L122" s="234">
        <f t="shared" si="61"/>
        <v>0.15116279069767441</v>
      </c>
      <c r="M122" s="229" t="s">
        <v>617</v>
      </c>
      <c r="N122" s="235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26">
        <v>10</v>
      </c>
      <c r="B123" s="227">
        <v>41926</v>
      </c>
      <c r="C123" s="227"/>
      <c r="D123" s="228" t="s">
        <v>673</v>
      </c>
      <c r="E123" s="229" t="s">
        <v>619</v>
      </c>
      <c r="F123" s="230">
        <v>496.6</v>
      </c>
      <c r="G123" s="229" t="s">
        <v>658</v>
      </c>
      <c r="H123" s="229">
        <v>621</v>
      </c>
      <c r="I123" s="231">
        <v>580</v>
      </c>
      <c r="J123" s="232" t="s">
        <v>659</v>
      </c>
      <c r="K123" s="233">
        <f t="shared" si="60"/>
        <v>124.39999999999998</v>
      </c>
      <c r="L123" s="234">
        <f t="shared" si="61"/>
        <v>0.25050342327829234</v>
      </c>
      <c r="M123" s="229" t="s">
        <v>617</v>
      </c>
      <c r="N123" s="235">
        <v>42605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26">
        <v>11</v>
      </c>
      <c r="B124" s="227">
        <v>41926</v>
      </c>
      <c r="C124" s="227"/>
      <c r="D124" s="228" t="s">
        <v>674</v>
      </c>
      <c r="E124" s="229" t="s">
        <v>619</v>
      </c>
      <c r="F124" s="230">
        <v>2481.9</v>
      </c>
      <c r="G124" s="229" t="s">
        <v>658</v>
      </c>
      <c r="H124" s="229">
        <v>2840</v>
      </c>
      <c r="I124" s="231">
        <v>2870</v>
      </c>
      <c r="J124" s="232" t="s">
        <v>675</v>
      </c>
      <c r="K124" s="233">
        <f t="shared" si="60"/>
        <v>358.09999999999991</v>
      </c>
      <c r="L124" s="234">
        <f t="shared" si="61"/>
        <v>0.14428462065353154</v>
      </c>
      <c r="M124" s="229" t="s">
        <v>617</v>
      </c>
      <c r="N124" s="235">
        <v>42017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26">
        <v>12</v>
      </c>
      <c r="B125" s="227">
        <v>41928</v>
      </c>
      <c r="C125" s="227"/>
      <c r="D125" s="228" t="s">
        <v>676</v>
      </c>
      <c r="E125" s="229" t="s">
        <v>619</v>
      </c>
      <c r="F125" s="230">
        <v>84.5</v>
      </c>
      <c r="G125" s="229" t="s">
        <v>658</v>
      </c>
      <c r="H125" s="229">
        <v>93</v>
      </c>
      <c r="I125" s="231">
        <v>110</v>
      </c>
      <c r="J125" s="232" t="s">
        <v>677</v>
      </c>
      <c r="K125" s="233">
        <f t="shared" si="60"/>
        <v>8.5</v>
      </c>
      <c r="L125" s="234">
        <f t="shared" si="61"/>
        <v>0.10059171597633136</v>
      </c>
      <c r="M125" s="229" t="s">
        <v>617</v>
      </c>
      <c r="N125" s="235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26">
        <v>13</v>
      </c>
      <c r="B126" s="227">
        <v>41928</v>
      </c>
      <c r="C126" s="227"/>
      <c r="D126" s="228" t="s">
        <v>678</v>
      </c>
      <c r="E126" s="229" t="s">
        <v>619</v>
      </c>
      <c r="F126" s="230">
        <v>401</v>
      </c>
      <c r="G126" s="229" t="s">
        <v>658</v>
      </c>
      <c r="H126" s="229">
        <v>428</v>
      </c>
      <c r="I126" s="231">
        <v>450</v>
      </c>
      <c r="J126" s="232" t="s">
        <v>679</v>
      </c>
      <c r="K126" s="233">
        <f t="shared" si="60"/>
        <v>27</v>
      </c>
      <c r="L126" s="234">
        <f t="shared" si="61"/>
        <v>6.7331670822942641E-2</v>
      </c>
      <c r="M126" s="229" t="s">
        <v>617</v>
      </c>
      <c r="N126" s="235">
        <v>42020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26">
        <v>14</v>
      </c>
      <c r="B127" s="227">
        <v>41928</v>
      </c>
      <c r="C127" s="227"/>
      <c r="D127" s="228" t="s">
        <v>680</v>
      </c>
      <c r="E127" s="229" t="s">
        <v>619</v>
      </c>
      <c r="F127" s="230">
        <v>101</v>
      </c>
      <c r="G127" s="229" t="s">
        <v>658</v>
      </c>
      <c r="H127" s="229">
        <v>112</v>
      </c>
      <c r="I127" s="231">
        <v>120</v>
      </c>
      <c r="J127" s="232" t="s">
        <v>681</v>
      </c>
      <c r="K127" s="233">
        <f t="shared" si="60"/>
        <v>11</v>
      </c>
      <c r="L127" s="234">
        <f t="shared" si="61"/>
        <v>0.10891089108910891</v>
      </c>
      <c r="M127" s="229" t="s">
        <v>617</v>
      </c>
      <c r="N127" s="235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26">
        <v>15</v>
      </c>
      <c r="B128" s="227">
        <v>41954</v>
      </c>
      <c r="C128" s="227"/>
      <c r="D128" s="228" t="s">
        <v>682</v>
      </c>
      <c r="E128" s="229" t="s">
        <v>619</v>
      </c>
      <c r="F128" s="230">
        <v>59</v>
      </c>
      <c r="G128" s="229" t="s">
        <v>658</v>
      </c>
      <c r="H128" s="229">
        <v>76</v>
      </c>
      <c r="I128" s="231">
        <v>76</v>
      </c>
      <c r="J128" s="232" t="s">
        <v>659</v>
      </c>
      <c r="K128" s="233">
        <f t="shared" si="60"/>
        <v>17</v>
      </c>
      <c r="L128" s="234">
        <f t="shared" si="61"/>
        <v>0.28813559322033899</v>
      </c>
      <c r="M128" s="229" t="s">
        <v>617</v>
      </c>
      <c r="N128" s="235">
        <v>43032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26">
        <v>16</v>
      </c>
      <c r="B129" s="227">
        <v>41954</v>
      </c>
      <c r="C129" s="227"/>
      <c r="D129" s="228" t="s">
        <v>671</v>
      </c>
      <c r="E129" s="229" t="s">
        <v>619</v>
      </c>
      <c r="F129" s="230">
        <v>99</v>
      </c>
      <c r="G129" s="229" t="s">
        <v>658</v>
      </c>
      <c r="H129" s="229">
        <v>120</v>
      </c>
      <c r="I129" s="231">
        <v>120</v>
      </c>
      <c r="J129" s="232" t="s">
        <v>636</v>
      </c>
      <c r="K129" s="233">
        <f t="shared" si="60"/>
        <v>21</v>
      </c>
      <c r="L129" s="234">
        <f t="shared" si="61"/>
        <v>0.21212121212121213</v>
      </c>
      <c r="M129" s="229" t="s">
        <v>617</v>
      </c>
      <c r="N129" s="235">
        <v>41960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26">
        <v>17</v>
      </c>
      <c r="B130" s="227">
        <v>41956</v>
      </c>
      <c r="C130" s="227"/>
      <c r="D130" s="228" t="s">
        <v>683</v>
      </c>
      <c r="E130" s="229" t="s">
        <v>619</v>
      </c>
      <c r="F130" s="230">
        <v>22</v>
      </c>
      <c r="G130" s="229" t="s">
        <v>658</v>
      </c>
      <c r="H130" s="229">
        <v>33.549999999999997</v>
      </c>
      <c r="I130" s="231">
        <v>32</v>
      </c>
      <c r="J130" s="232" t="s">
        <v>684</v>
      </c>
      <c r="K130" s="233">
        <f t="shared" si="60"/>
        <v>11.549999999999997</v>
      </c>
      <c r="L130" s="234">
        <f t="shared" si="61"/>
        <v>0.52499999999999991</v>
      </c>
      <c r="M130" s="229" t="s">
        <v>617</v>
      </c>
      <c r="N130" s="235">
        <v>42188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26">
        <v>18</v>
      </c>
      <c r="B131" s="227">
        <v>41976</v>
      </c>
      <c r="C131" s="227"/>
      <c r="D131" s="228" t="s">
        <v>685</v>
      </c>
      <c r="E131" s="229" t="s">
        <v>619</v>
      </c>
      <c r="F131" s="230">
        <v>440</v>
      </c>
      <c r="G131" s="229" t="s">
        <v>658</v>
      </c>
      <c r="H131" s="229">
        <v>520</v>
      </c>
      <c r="I131" s="231">
        <v>520</v>
      </c>
      <c r="J131" s="232" t="s">
        <v>686</v>
      </c>
      <c r="K131" s="233">
        <f t="shared" si="60"/>
        <v>80</v>
      </c>
      <c r="L131" s="234">
        <f t="shared" si="61"/>
        <v>0.18181818181818182</v>
      </c>
      <c r="M131" s="229" t="s">
        <v>617</v>
      </c>
      <c r="N131" s="235">
        <v>42208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26">
        <v>19</v>
      </c>
      <c r="B132" s="227">
        <v>41976</v>
      </c>
      <c r="C132" s="227"/>
      <c r="D132" s="228" t="s">
        <v>687</v>
      </c>
      <c r="E132" s="229" t="s">
        <v>619</v>
      </c>
      <c r="F132" s="230">
        <v>360</v>
      </c>
      <c r="G132" s="229" t="s">
        <v>658</v>
      </c>
      <c r="H132" s="229">
        <v>427</v>
      </c>
      <c r="I132" s="231">
        <v>425</v>
      </c>
      <c r="J132" s="232" t="s">
        <v>688</v>
      </c>
      <c r="K132" s="233">
        <f t="shared" si="60"/>
        <v>67</v>
      </c>
      <c r="L132" s="234">
        <f t="shared" si="61"/>
        <v>0.18611111111111112</v>
      </c>
      <c r="M132" s="229" t="s">
        <v>617</v>
      </c>
      <c r="N132" s="235">
        <v>42058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26">
        <v>20</v>
      </c>
      <c r="B133" s="227">
        <v>42012</v>
      </c>
      <c r="C133" s="227"/>
      <c r="D133" s="228" t="s">
        <v>689</v>
      </c>
      <c r="E133" s="229" t="s">
        <v>619</v>
      </c>
      <c r="F133" s="230">
        <v>360</v>
      </c>
      <c r="G133" s="229" t="s">
        <v>658</v>
      </c>
      <c r="H133" s="229">
        <v>455</v>
      </c>
      <c r="I133" s="231">
        <v>420</v>
      </c>
      <c r="J133" s="232" t="s">
        <v>690</v>
      </c>
      <c r="K133" s="233">
        <f t="shared" si="60"/>
        <v>95</v>
      </c>
      <c r="L133" s="234">
        <f t="shared" si="61"/>
        <v>0.2638888888888889</v>
      </c>
      <c r="M133" s="229" t="s">
        <v>617</v>
      </c>
      <c r="N133" s="235">
        <v>42024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26">
        <v>21</v>
      </c>
      <c r="B134" s="227">
        <v>42012</v>
      </c>
      <c r="C134" s="227"/>
      <c r="D134" s="228" t="s">
        <v>691</v>
      </c>
      <c r="E134" s="229" t="s">
        <v>619</v>
      </c>
      <c r="F134" s="230">
        <v>130</v>
      </c>
      <c r="G134" s="229"/>
      <c r="H134" s="229">
        <v>175.5</v>
      </c>
      <c r="I134" s="231">
        <v>165</v>
      </c>
      <c r="J134" s="232" t="s">
        <v>692</v>
      </c>
      <c r="K134" s="233">
        <f t="shared" si="60"/>
        <v>45.5</v>
      </c>
      <c r="L134" s="234">
        <f t="shared" si="61"/>
        <v>0.35</v>
      </c>
      <c r="M134" s="229" t="s">
        <v>617</v>
      </c>
      <c r="N134" s="235">
        <v>43088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26">
        <v>22</v>
      </c>
      <c r="B135" s="227">
        <v>42040</v>
      </c>
      <c r="C135" s="227"/>
      <c r="D135" s="228" t="s">
        <v>392</v>
      </c>
      <c r="E135" s="229" t="s">
        <v>657</v>
      </c>
      <c r="F135" s="230">
        <v>98</v>
      </c>
      <c r="G135" s="229"/>
      <c r="H135" s="229">
        <v>120</v>
      </c>
      <c r="I135" s="231">
        <v>120</v>
      </c>
      <c r="J135" s="232" t="s">
        <v>659</v>
      </c>
      <c r="K135" s="233">
        <f t="shared" si="60"/>
        <v>22</v>
      </c>
      <c r="L135" s="234">
        <f t="shared" si="61"/>
        <v>0.22448979591836735</v>
      </c>
      <c r="M135" s="229" t="s">
        <v>617</v>
      </c>
      <c r="N135" s="235">
        <v>42753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26">
        <v>23</v>
      </c>
      <c r="B136" s="227">
        <v>42040</v>
      </c>
      <c r="C136" s="227"/>
      <c r="D136" s="228" t="s">
        <v>693</v>
      </c>
      <c r="E136" s="229" t="s">
        <v>657</v>
      </c>
      <c r="F136" s="230">
        <v>196</v>
      </c>
      <c r="G136" s="229"/>
      <c r="H136" s="229">
        <v>262</v>
      </c>
      <c r="I136" s="231">
        <v>255</v>
      </c>
      <c r="J136" s="232" t="s">
        <v>659</v>
      </c>
      <c r="K136" s="233">
        <f t="shared" si="60"/>
        <v>66</v>
      </c>
      <c r="L136" s="234">
        <f t="shared" si="61"/>
        <v>0.33673469387755101</v>
      </c>
      <c r="M136" s="229" t="s">
        <v>617</v>
      </c>
      <c r="N136" s="235">
        <v>42599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36">
        <v>24</v>
      </c>
      <c r="B137" s="237">
        <v>42067</v>
      </c>
      <c r="C137" s="237"/>
      <c r="D137" s="238" t="s">
        <v>391</v>
      </c>
      <c r="E137" s="239" t="s">
        <v>657</v>
      </c>
      <c r="F137" s="240">
        <v>235</v>
      </c>
      <c r="G137" s="240"/>
      <c r="H137" s="241">
        <v>77</v>
      </c>
      <c r="I137" s="241" t="s">
        <v>694</v>
      </c>
      <c r="J137" s="242" t="s">
        <v>695</v>
      </c>
      <c r="K137" s="243">
        <f t="shared" si="60"/>
        <v>-158</v>
      </c>
      <c r="L137" s="244">
        <f t="shared" si="61"/>
        <v>-0.67234042553191486</v>
      </c>
      <c r="M137" s="240" t="s">
        <v>635</v>
      </c>
      <c r="N137" s="237">
        <v>43522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26">
        <v>25</v>
      </c>
      <c r="B138" s="227">
        <v>42067</v>
      </c>
      <c r="C138" s="227"/>
      <c r="D138" s="228" t="s">
        <v>696</v>
      </c>
      <c r="E138" s="229" t="s">
        <v>657</v>
      </c>
      <c r="F138" s="230">
        <v>185</v>
      </c>
      <c r="G138" s="229"/>
      <c r="H138" s="229">
        <v>224</v>
      </c>
      <c r="I138" s="231" t="s">
        <v>697</v>
      </c>
      <c r="J138" s="232" t="s">
        <v>659</v>
      </c>
      <c r="K138" s="233">
        <f t="shared" si="60"/>
        <v>39</v>
      </c>
      <c r="L138" s="234">
        <f t="shared" si="61"/>
        <v>0.21081081081081082</v>
      </c>
      <c r="M138" s="229" t="s">
        <v>617</v>
      </c>
      <c r="N138" s="235">
        <v>42647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36">
        <v>26</v>
      </c>
      <c r="B139" s="237">
        <v>42090</v>
      </c>
      <c r="C139" s="237"/>
      <c r="D139" s="245" t="s">
        <v>698</v>
      </c>
      <c r="E139" s="240" t="s">
        <v>657</v>
      </c>
      <c r="F139" s="240">
        <v>49.5</v>
      </c>
      <c r="G139" s="241"/>
      <c r="H139" s="241">
        <v>15.85</v>
      </c>
      <c r="I139" s="241">
        <v>67</v>
      </c>
      <c r="J139" s="242" t="s">
        <v>699</v>
      </c>
      <c r="K139" s="241">
        <f t="shared" si="60"/>
        <v>-33.65</v>
      </c>
      <c r="L139" s="246">
        <f t="shared" si="61"/>
        <v>-0.67979797979797973</v>
      </c>
      <c r="M139" s="240" t="s">
        <v>635</v>
      </c>
      <c r="N139" s="247">
        <v>43627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26">
        <v>27</v>
      </c>
      <c r="B140" s="227">
        <v>42093</v>
      </c>
      <c r="C140" s="227"/>
      <c r="D140" s="228" t="s">
        <v>700</v>
      </c>
      <c r="E140" s="229" t="s">
        <v>657</v>
      </c>
      <c r="F140" s="230">
        <v>183.5</v>
      </c>
      <c r="G140" s="229"/>
      <c r="H140" s="229">
        <v>219</v>
      </c>
      <c r="I140" s="231">
        <v>218</v>
      </c>
      <c r="J140" s="232" t="s">
        <v>701</v>
      </c>
      <c r="K140" s="233">
        <f t="shared" si="60"/>
        <v>35.5</v>
      </c>
      <c r="L140" s="234">
        <f t="shared" si="61"/>
        <v>0.19346049046321526</v>
      </c>
      <c r="M140" s="229" t="s">
        <v>617</v>
      </c>
      <c r="N140" s="235">
        <v>42103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26">
        <v>28</v>
      </c>
      <c r="B141" s="227">
        <v>42114</v>
      </c>
      <c r="C141" s="227"/>
      <c r="D141" s="228" t="s">
        <v>702</v>
      </c>
      <c r="E141" s="229" t="s">
        <v>657</v>
      </c>
      <c r="F141" s="230">
        <f>(227+237)/2</f>
        <v>232</v>
      </c>
      <c r="G141" s="229"/>
      <c r="H141" s="229">
        <v>298</v>
      </c>
      <c r="I141" s="231">
        <v>298</v>
      </c>
      <c r="J141" s="232" t="s">
        <v>659</v>
      </c>
      <c r="K141" s="233">
        <f t="shared" si="60"/>
        <v>66</v>
      </c>
      <c r="L141" s="234">
        <f t="shared" si="61"/>
        <v>0.28448275862068967</v>
      </c>
      <c r="M141" s="229" t="s">
        <v>617</v>
      </c>
      <c r="N141" s="235">
        <v>42823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26">
        <v>29</v>
      </c>
      <c r="B142" s="227">
        <v>42128</v>
      </c>
      <c r="C142" s="227"/>
      <c r="D142" s="228" t="s">
        <v>703</v>
      </c>
      <c r="E142" s="229" t="s">
        <v>619</v>
      </c>
      <c r="F142" s="230">
        <v>385</v>
      </c>
      <c r="G142" s="229"/>
      <c r="H142" s="229">
        <f>212.5+331</f>
        <v>543.5</v>
      </c>
      <c r="I142" s="231">
        <v>510</v>
      </c>
      <c r="J142" s="232" t="s">
        <v>704</v>
      </c>
      <c r="K142" s="233">
        <f t="shared" si="60"/>
        <v>158.5</v>
      </c>
      <c r="L142" s="234">
        <f t="shared" si="61"/>
        <v>0.41168831168831171</v>
      </c>
      <c r="M142" s="229" t="s">
        <v>617</v>
      </c>
      <c r="N142" s="235">
        <v>42235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26">
        <v>30</v>
      </c>
      <c r="B143" s="227">
        <v>42128</v>
      </c>
      <c r="C143" s="227"/>
      <c r="D143" s="228" t="s">
        <v>705</v>
      </c>
      <c r="E143" s="229" t="s">
        <v>619</v>
      </c>
      <c r="F143" s="230">
        <v>115.5</v>
      </c>
      <c r="G143" s="229"/>
      <c r="H143" s="229">
        <v>146</v>
      </c>
      <c r="I143" s="231">
        <v>142</v>
      </c>
      <c r="J143" s="232" t="s">
        <v>706</v>
      </c>
      <c r="K143" s="233">
        <f t="shared" si="60"/>
        <v>30.5</v>
      </c>
      <c r="L143" s="234">
        <f t="shared" si="61"/>
        <v>0.26406926406926406</v>
      </c>
      <c r="M143" s="229" t="s">
        <v>617</v>
      </c>
      <c r="N143" s="235">
        <v>42202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26">
        <v>31</v>
      </c>
      <c r="B144" s="227">
        <v>42151</v>
      </c>
      <c r="C144" s="227"/>
      <c r="D144" s="228" t="s">
        <v>707</v>
      </c>
      <c r="E144" s="229" t="s">
        <v>619</v>
      </c>
      <c r="F144" s="230">
        <v>237.5</v>
      </c>
      <c r="G144" s="229"/>
      <c r="H144" s="229">
        <v>279.5</v>
      </c>
      <c r="I144" s="231">
        <v>278</v>
      </c>
      <c r="J144" s="232" t="s">
        <v>659</v>
      </c>
      <c r="K144" s="233">
        <f t="shared" si="60"/>
        <v>42</v>
      </c>
      <c r="L144" s="234">
        <f t="shared" si="61"/>
        <v>0.17684210526315788</v>
      </c>
      <c r="M144" s="229" t="s">
        <v>617</v>
      </c>
      <c r="N144" s="235">
        <v>42222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26">
        <v>32</v>
      </c>
      <c r="B145" s="227">
        <v>42174</v>
      </c>
      <c r="C145" s="227"/>
      <c r="D145" s="228" t="s">
        <v>678</v>
      </c>
      <c r="E145" s="229" t="s">
        <v>657</v>
      </c>
      <c r="F145" s="230">
        <v>340</v>
      </c>
      <c r="G145" s="229"/>
      <c r="H145" s="229">
        <v>448</v>
      </c>
      <c r="I145" s="231">
        <v>448</v>
      </c>
      <c r="J145" s="232" t="s">
        <v>659</v>
      </c>
      <c r="K145" s="233">
        <f t="shared" si="60"/>
        <v>108</v>
      </c>
      <c r="L145" s="234">
        <f t="shared" si="61"/>
        <v>0.31764705882352939</v>
      </c>
      <c r="M145" s="229" t="s">
        <v>617</v>
      </c>
      <c r="N145" s="235">
        <v>43018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26">
        <v>33</v>
      </c>
      <c r="B146" s="227">
        <v>42191</v>
      </c>
      <c r="C146" s="227"/>
      <c r="D146" s="228" t="s">
        <v>708</v>
      </c>
      <c r="E146" s="229" t="s">
        <v>657</v>
      </c>
      <c r="F146" s="230">
        <v>390</v>
      </c>
      <c r="G146" s="229"/>
      <c r="H146" s="229">
        <v>460</v>
      </c>
      <c r="I146" s="231">
        <v>460</v>
      </c>
      <c r="J146" s="232" t="s">
        <v>659</v>
      </c>
      <c r="K146" s="233">
        <f t="shared" si="60"/>
        <v>70</v>
      </c>
      <c r="L146" s="234">
        <f t="shared" si="61"/>
        <v>0.17948717948717949</v>
      </c>
      <c r="M146" s="229" t="s">
        <v>617</v>
      </c>
      <c r="N146" s="235">
        <v>42478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36">
        <v>34</v>
      </c>
      <c r="B147" s="237">
        <v>42195</v>
      </c>
      <c r="C147" s="237"/>
      <c r="D147" s="238" t="s">
        <v>709</v>
      </c>
      <c r="E147" s="239" t="s">
        <v>657</v>
      </c>
      <c r="F147" s="240">
        <v>122.5</v>
      </c>
      <c r="G147" s="240"/>
      <c r="H147" s="241">
        <v>61</v>
      </c>
      <c r="I147" s="241">
        <v>172</v>
      </c>
      <c r="J147" s="242" t="s">
        <v>710</v>
      </c>
      <c r="K147" s="243">
        <f t="shared" si="60"/>
        <v>-61.5</v>
      </c>
      <c r="L147" s="244">
        <f t="shared" si="61"/>
        <v>-0.50204081632653064</v>
      </c>
      <c r="M147" s="240" t="s">
        <v>635</v>
      </c>
      <c r="N147" s="237">
        <v>43333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26">
        <v>35</v>
      </c>
      <c r="B148" s="227">
        <v>42219</v>
      </c>
      <c r="C148" s="227"/>
      <c r="D148" s="228" t="s">
        <v>711</v>
      </c>
      <c r="E148" s="229" t="s">
        <v>657</v>
      </c>
      <c r="F148" s="230">
        <v>297.5</v>
      </c>
      <c r="G148" s="229"/>
      <c r="H148" s="229">
        <v>350</v>
      </c>
      <c r="I148" s="231">
        <v>360</v>
      </c>
      <c r="J148" s="232" t="s">
        <v>712</v>
      </c>
      <c r="K148" s="233">
        <f t="shared" si="60"/>
        <v>52.5</v>
      </c>
      <c r="L148" s="234">
        <f t="shared" si="61"/>
        <v>0.17647058823529413</v>
      </c>
      <c r="M148" s="229" t="s">
        <v>617</v>
      </c>
      <c r="N148" s="235">
        <v>42232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26">
        <v>36</v>
      </c>
      <c r="B149" s="227">
        <v>42219</v>
      </c>
      <c r="C149" s="227"/>
      <c r="D149" s="228" t="s">
        <v>713</v>
      </c>
      <c r="E149" s="229" t="s">
        <v>657</v>
      </c>
      <c r="F149" s="230">
        <v>115.5</v>
      </c>
      <c r="G149" s="229"/>
      <c r="H149" s="229">
        <v>149</v>
      </c>
      <c r="I149" s="231">
        <v>140</v>
      </c>
      <c r="J149" s="232" t="s">
        <v>714</v>
      </c>
      <c r="K149" s="233">
        <f t="shared" si="60"/>
        <v>33.5</v>
      </c>
      <c r="L149" s="234">
        <f t="shared" si="61"/>
        <v>0.29004329004329005</v>
      </c>
      <c r="M149" s="229" t="s">
        <v>617</v>
      </c>
      <c r="N149" s="235">
        <v>42740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26">
        <v>37</v>
      </c>
      <c r="B150" s="227">
        <v>42251</v>
      </c>
      <c r="C150" s="227"/>
      <c r="D150" s="228" t="s">
        <v>707</v>
      </c>
      <c r="E150" s="229" t="s">
        <v>657</v>
      </c>
      <c r="F150" s="230">
        <v>226</v>
      </c>
      <c r="G150" s="229"/>
      <c r="H150" s="229">
        <v>292</v>
      </c>
      <c r="I150" s="231">
        <v>292</v>
      </c>
      <c r="J150" s="232" t="s">
        <v>715</v>
      </c>
      <c r="K150" s="233">
        <f t="shared" si="60"/>
        <v>66</v>
      </c>
      <c r="L150" s="234">
        <f t="shared" si="61"/>
        <v>0.29203539823008851</v>
      </c>
      <c r="M150" s="229" t="s">
        <v>617</v>
      </c>
      <c r="N150" s="235">
        <v>42286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26">
        <v>38</v>
      </c>
      <c r="B151" s="227">
        <v>42254</v>
      </c>
      <c r="C151" s="227"/>
      <c r="D151" s="228" t="s">
        <v>702</v>
      </c>
      <c r="E151" s="229" t="s">
        <v>657</v>
      </c>
      <c r="F151" s="230">
        <v>232.5</v>
      </c>
      <c r="G151" s="229"/>
      <c r="H151" s="229">
        <v>312.5</v>
      </c>
      <c r="I151" s="231">
        <v>310</v>
      </c>
      <c r="J151" s="232" t="s">
        <v>659</v>
      </c>
      <c r="K151" s="233">
        <f t="shared" si="60"/>
        <v>80</v>
      </c>
      <c r="L151" s="234">
        <f t="shared" si="61"/>
        <v>0.34408602150537637</v>
      </c>
      <c r="M151" s="229" t="s">
        <v>617</v>
      </c>
      <c r="N151" s="235">
        <v>42823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26">
        <v>39</v>
      </c>
      <c r="B152" s="227">
        <v>42268</v>
      </c>
      <c r="C152" s="227"/>
      <c r="D152" s="228" t="s">
        <v>716</v>
      </c>
      <c r="E152" s="229" t="s">
        <v>657</v>
      </c>
      <c r="F152" s="230">
        <v>196.5</v>
      </c>
      <c r="G152" s="229"/>
      <c r="H152" s="229">
        <v>238</v>
      </c>
      <c r="I152" s="231">
        <v>238</v>
      </c>
      <c r="J152" s="232" t="s">
        <v>715</v>
      </c>
      <c r="K152" s="233">
        <f t="shared" si="60"/>
        <v>41.5</v>
      </c>
      <c r="L152" s="234">
        <f t="shared" si="61"/>
        <v>0.21119592875318066</v>
      </c>
      <c r="M152" s="229" t="s">
        <v>617</v>
      </c>
      <c r="N152" s="235">
        <v>42291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26">
        <v>40</v>
      </c>
      <c r="B153" s="227">
        <v>42271</v>
      </c>
      <c r="C153" s="227"/>
      <c r="D153" s="228" t="s">
        <v>656</v>
      </c>
      <c r="E153" s="229" t="s">
        <v>657</v>
      </c>
      <c r="F153" s="230">
        <v>65</v>
      </c>
      <c r="G153" s="229"/>
      <c r="H153" s="229">
        <v>82</v>
      </c>
      <c r="I153" s="231">
        <v>82</v>
      </c>
      <c r="J153" s="232" t="s">
        <v>715</v>
      </c>
      <c r="K153" s="233">
        <f t="shared" si="60"/>
        <v>17</v>
      </c>
      <c r="L153" s="234">
        <f t="shared" si="61"/>
        <v>0.26153846153846155</v>
      </c>
      <c r="M153" s="229" t="s">
        <v>617</v>
      </c>
      <c r="N153" s="235">
        <v>42578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26">
        <v>41</v>
      </c>
      <c r="B154" s="227">
        <v>42291</v>
      </c>
      <c r="C154" s="227"/>
      <c r="D154" s="228" t="s">
        <v>717</v>
      </c>
      <c r="E154" s="229" t="s">
        <v>657</v>
      </c>
      <c r="F154" s="230">
        <v>144</v>
      </c>
      <c r="G154" s="229"/>
      <c r="H154" s="229">
        <v>182.5</v>
      </c>
      <c r="I154" s="231">
        <v>181</v>
      </c>
      <c r="J154" s="232" t="s">
        <v>715</v>
      </c>
      <c r="K154" s="233">
        <f t="shared" si="60"/>
        <v>38.5</v>
      </c>
      <c r="L154" s="234">
        <f t="shared" si="61"/>
        <v>0.2673611111111111</v>
      </c>
      <c r="M154" s="229" t="s">
        <v>617</v>
      </c>
      <c r="N154" s="235">
        <v>42817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26">
        <v>42</v>
      </c>
      <c r="B155" s="227">
        <v>42291</v>
      </c>
      <c r="C155" s="227"/>
      <c r="D155" s="228" t="s">
        <v>718</v>
      </c>
      <c r="E155" s="229" t="s">
        <v>657</v>
      </c>
      <c r="F155" s="230">
        <v>264</v>
      </c>
      <c r="G155" s="229"/>
      <c r="H155" s="229">
        <v>311</v>
      </c>
      <c r="I155" s="231">
        <v>311</v>
      </c>
      <c r="J155" s="232" t="s">
        <v>715</v>
      </c>
      <c r="K155" s="233">
        <f t="shared" si="60"/>
        <v>47</v>
      </c>
      <c r="L155" s="234">
        <f t="shared" si="61"/>
        <v>0.17803030303030304</v>
      </c>
      <c r="M155" s="229" t="s">
        <v>617</v>
      </c>
      <c r="N155" s="235">
        <v>42604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26">
        <v>43</v>
      </c>
      <c r="B156" s="227">
        <v>42318</v>
      </c>
      <c r="C156" s="227"/>
      <c r="D156" s="228" t="s">
        <v>719</v>
      </c>
      <c r="E156" s="229" t="s">
        <v>619</v>
      </c>
      <c r="F156" s="230">
        <v>549.5</v>
      </c>
      <c r="G156" s="229"/>
      <c r="H156" s="229">
        <v>630</v>
      </c>
      <c r="I156" s="231">
        <v>630</v>
      </c>
      <c r="J156" s="232" t="s">
        <v>715</v>
      </c>
      <c r="K156" s="233">
        <f t="shared" si="60"/>
        <v>80.5</v>
      </c>
      <c r="L156" s="234">
        <f t="shared" si="61"/>
        <v>0.1464968152866242</v>
      </c>
      <c r="M156" s="229" t="s">
        <v>617</v>
      </c>
      <c r="N156" s="235">
        <v>42419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26">
        <v>44</v>
      </c>
      <c r="B157" s="227">
        <v>42342</v>
      </c>
      <c r="C157" s="227"/>
      <c r="D157" s="228" t="s">
        <v>720</v>
      </c>
      <c r="E157" s="229" t="s">
        <v>657</v>
      </c>
      <c r="F157" s="230">
        <v>1027.5</v>
      </c>
      <c r="G157" s="229"/>
      <c r="H157" s="229">
        <v>1315</v>
      </c>
      <c r="I157" s="231">
        <v>1250</v>
      </c>
      <c r="J157" s="232" t="s">
        <v>715</v>
      </c>
      <c r="K157" s="233">
        <f t="shared" si="60"/>
        <v>287.5</v>
      </c>
      <c r="L157" s="234">
        <f t="shared" si="61"/>
        <v>0.27980535279805352</v>
      </c>
      <c r="M157" s="229" t="s">
        <v>617</v>
      </c>
      <c r="N157" s="235">
        <v>43244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26">
        <v>45</v>
      </c>
      <c r="B158" s="227">
        <v>42367</v>
      </c>
      <c r="C158" s="227"/>
      <c r="D158" s="228" t="s">
        <v>721</v>
      </c>
      <c r="E158" s="229" t="s">
        <v>657</v>
      </c>
      <c r="F158" s="230">
        <v>465</v>
      </c>
      <c r="G158" s="229"/>
      <c r="H158" s="229">
        <v>540</v>
      </c>
      <c r="I158" s="231">
        <v>540</v>
      </c>
      <c r="J158" s="232" t="s">
        <v>715</v>
      </c>
      <c r="K158" s="233">
        <f t="shared" si="60"/>
        <v>75</v>
      </c>
      <c r="L158" s="234">
        <f t="shared" si="61"/>
        <v>0.16129032258064516</v>
      </c>
      <c r="M158" s="229" t="s">
        <v>617</v>
      </c>
      <c r="N158" s="235">
        <v>42530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26">
        <v>46</v>
      </c>
      <c r="B159" s="227">
        <v>42380</v>
      </c>
      <c r="C159" s="227"/>
      <c r="D159" s="228" t="s">
        <v>392</v>
      </c>
      <c r="E159" s="229" t="s">
        <v>619</v>
      </c>
      <c r="F159" s="230">
        <v>81</v>
      </c>
      <c r="G159" s="229"/>
      <c r="H159" s="229">
        <v>110</v>
      </c>
      <c r="I159" s="231">
        <v>110</v>
      </c>
      <c r="J159" s="232" t="s">
        <v>715</v>
      </c>
      <c r="K159" s="233">
        <f t="shared" si="60"/>
        <v>29</v>
      </c>
      <c r="L159" s="234">
        <f t="shared" si="61"/>
        <v>0.35802469135802467</v>
      </c>
      <c r="M159" s="229" t="s">
        <v>617</v>
      </c>
      <c r="N159" s="235">
        <v>42745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26">
        <v>47</v>
      </c>
      <c r="B160" s="227">
        <v>42382</v>
      </c>
      <c r="C160" s="227"/>
      <c r="D160" s="228" t="s">
        <v>722</v>
      </c>
      <c r="E160" s="229" t="s">
        <v>619</v>
      </c>
      <c r="F160" s="230">
        <v>417.5</v>
      </c>
      <c r="G160" s="229"/>
      <c r="H160" s="229">
        <v>547</v>
      </c>
      <c r="I160" s="231">
        <v>535</v>
      </c>
      <c r="J160" s="232" t="s">
        <v>715</v>
      </c>
      <c r="K160" s="233">
        <f t="shared" si="60"/>
        <v>129.5</v>
      </c>
      <c r="L160" s="234">
        <f t="shared" si="61"/>
        <v>0.31017964071856285</v>
      </c>
      <c r="M160" s="229" t="s">
        <v>617</v>
      </c>
      <c r="N160" s="235">
        <v>42578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26">
        <v>48</v>
      </c>
      <c r="B161" s="227">
        <v>42408</v>
      </c>
      <c r="C161" s="227"/>
      <c r="D161" s="228" t="s">
        <v>723</v>
      </c>
      <c r="E161" s="229" t="s">
        <v>657</v>
      </c>
      <c r="F161" s="230">
        <v>650</v>
      </c>
      <c r="G161" s="229"/>
      <c r="H161" s="229">
        <v>800</v>
      </c>
      <c r="I161" s="231">
        <v>800</v>
      </c>
      <c r="J161" s="232" t="s">
        <v>715</v>
      </c>
      <c r="K161" s="233">
        <f t="shared" si="60"/>
        <v>150</v>
      </c>
      <c r="L161" s="234">
        <f t="shared" si="61"/>
        <v>0.23076923076923078</v>
      </c>
      <c r="M161" s="229" t="s">
        <v>617</v>
      </c>
      <c r="N161" s="235">
        <v>43154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26">
        <v>49</v>
      </c>
      <c r="B162" s="227">
        <v>42433</v>
      </c>
      <c r="C162" s="227"/>
      <c r="D162" s="228" t="s">
        <v>212</v>
      </c>
      <c r="E162" s="229" t="s">
        <v>657</v>
      </c>
      <c r="F162" s="230">
        <v>437.5</v>
      </c>
      <c r="G162" s="229"/>
      <c r="H162" s="229">
        <v>504.5</v>
      </c>
      <c r="I162" s="231">
        <v>522</v>
      </c>
      <c r="J162" s="232" t="s">
        <v>724</v>
      </c>
      <c r="K162" s="233">
        <f t="shared" si="60"/>
        <v>67</v>
      </c>
      <c r="L162" s="234">
        <f t="shared" si="61"/>
        <v>0.15314285714285714</v>
      </c>
      <c r="M162" s="229" t="s">
        <v>617</v>
      </c>
      <c r="N162" s="235">
        <v>42480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26">
        <v>50</v>
      </c>
      <c r="B163" s="227">
        <v>42438</v>
      </c>
      <c r="C163" s="227"/>
      <c r="D163" s="228" t="s">
        <v>725</v>
      </c>
      <c r="E163" s="229" t="s">
        <v>657</v>
      </c>
      <c r="F163" s="230">
        <v>189.5</v>
      </c>
      <c r="G163" s="229"/>
      <c r="H163" s="229">
        <v>218</v>
      </c>
      <c r="I163" s="231">
        <v>218</v>
      </c>
      <c r="J163" s="232" t="s">
        <v>715</v>
      </c>
      <c r="K163" s="233">
        <f t="shared" si="60"/>
        <v>28.5</v>
      </c>
      <c r="L163" s="234">
        <f t="shared" si="61"/>
        <v>0.15039577836411611</v>
      </c>
      <c r="M163" s="229" t="s">
        <v>617</v>
      </c>
      <c r="N163" s="235">
        <v>43034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36">
        <v>51</v>
      </c>
      <c r="B164" s="237">
        <v>42471</v>
      </c>
      <c r="C164" s="237"/>
      <c r="D164" s="245" t="s">
        <v>726</v>
      </c>
      <c r="E164" s="240" t="s">
        <v>657</v>
      </c>
      <c r="F164" s="240">
        <v>36.5</v>
      </c>
      <c r="G164" s="241"/>
      <c r="H164" s="241">
        <v>15.85</v>
      </c>
      <c r="I164" s="241">
        <v>60</v>
      </c>
      <c r="J164" s="242" t="s">
        <v>727</v>
      </c>
      <c r="K164" s="243">
        <f t="shared" si="60"/>
        <v>-20.65</v>
      </c>
      <c r="L164" s="244">
        <f t="shared" si="61"/>
        <v>-0.5657534246575342</v>
      </c>
      <c r="M164" s="240" t="s">
        <v>635</v>
      </c>
      <c r="N164" s="248">
        <v>43627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26">
        <v>52</v>
      </c>
      <c r="B165" s="227">
        <v>42472</v>
      </c>
      <c r="C165" s="227"/>
      <c r="D165" s="228" t="s">
        <v>728</v>
      </c>
      <c r="E165" s="229" t="s">
        <v>657</v>
      </c>
      <c r="F165" s="230">
        <v>93</v>
      </c>
      <c r="G165" s="229"/>
      <c r="H165" s="229">
        <v>149</v>
      </c>
      <c r="I165" s="231">
        <v>140</v>
      </c>
      <c r="J165" s="232" t="s">
        <v>729</v>
      </c>
      <c r="K165" s="233">
        <f t="shared" si="60"/>
        <v>56</v>
      </c>
      <c r="L165" s="234">
        <f t="shared" si="61"/>
        <v>0.60215053763440862</v>
      </c>
      <c r="M165" s="229" t="s">
        <v>617</v>
      </c>
      <c r="N165" s="235">
        <v>42740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26">
        <v>53</v>
      </c>
      <c r="B166" s="227">
        <v>42472</v>
      </c>
      <c r="C166" s="227"/>
      <c r="D166" s="228" t="s">
        <v>730</v>
      </c>
      <c r="E166" s="229" t="s">
        <v>657</v>
      </c>
      <c r="F166" s="230">
        <v>130</v>
      </c>
      <c r="G166" s="229"/>
      <c r="H166" s="229">
        <v>150</v>
      </c>
      <c r="I166" s="231" t="s">
        <v>731</v>
      </c>
      <c r="J166" s="232" t="s">
        <v>715</v>
      </c>
      <c r="K166" s="233">
        <f t="shared" si="60"/>
        <v>20</v>
      </c>
      <c r="L166" s="234">
        <f t="shared" si="61"/>
        <v>0.15384615384615385</v>
      </c>
      <c r="M166" s="229" t="s">
        <v>617</v>
      </c>
      <c r="N166" s="235">
        <v>42564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26">
        <v>54</v>
      </c>
      <c r="B167" s="227">
        <v>42473</v>
      </c>
      <c r="C167" s="227"/>
      <c r="D167" s="228" t="s">
        <v>732</v>
      </c>
      <c r="E167" s="229" t="s">
        <v>657</v>
      </c>
      <c r="F167" s="230">
        <v>196</v>
      </c>
      <c r="G167" s="229"/>
      <c r="H167" s="229">
        <v>299</v>
      </c>
      <c r="I167" s="231">
        <v>299</v>
      </c>
      <c r="J167" s="232" t="s">
        <v>715</v>
      </c>
      <c r="K167" s="233">
        <v>103</v>
      </c>
      <c r="L167" s="234">
        <v>0.52551020408163296</v>
      </c>
      <c r="M167" s="229" t="s">
        <v>617</v>
      </c>
      <c r="N167" s="235">
        <v>42620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26">
        <v>55</v>
      </c>
      <c r="B168" s="227">
        <v>42473</v>
      </c>
      <c r="C168" s="227"/>
      <c r="D168" s="228" t="s">
        <v>733</v>
      </c>
      <c r="E168" s="229" t="s">
        <v>657</v>
      </c>
      <c r="F168" s="230">
        <v>88</v>
      </c>
      <c r="G168" s="229"/>
      <c r="H168" s="229">
        <v>103</v>
      </c>
      <c r="I168" s="231">
        <v>103</v>
      </c>
      <c r="J168" s="232" t="s">
        <v>715</v>
      </c>
      <c r="K168" s="233">
        <v>15</v>
      </c>
      <c r="L168" s="234">
        <v>0.170454545454545</v>
      </c>
      <c r="M168" s="229" t="s">
        <v>617</v>
      </c>
      <c r="N168" s="235">
        <v>42530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6">
        <v>56</v>
      </c>
      <c r="B169" s="227">
        <v>42492</v>
      </c>
      <c r="C169" s="227"/>
      <c r="D169" s="228" t="s">
        <v>734</v>
      </c>
      <c r="E169" s="229" t="s">
        <v>657</v>
      </c>
      <c r="F169" s="230">
        <v>127.5</v>
      </c>
      <c r="G169" s="229"/>
      <c r="H169" s="229">
        <v>148</v>
      </c>
      <c r="I169" s="231" t="s">
        <v>735</v>
      </c>
      <c r="J169" s="232" t="s">
        <v>715</v>
      </c>
      <c r="K169" s="233">
        <f t="shared" ref="K169:K173" si="62">H169-F169</f>
        <v>20.5</v>
      </c>
      <c r="L169" s="234">
        <f t="shared" ref="L169:L173" si="63">K169/F169</f>
        <v>0.16078431372549021</v>
      </c>
      <c r="M169" s="229" t="s">
        <v>617</v>
      </c>
      <c r="N169" s="235">
        <v>42564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26">
        <v>57</v>
      </c>
      <c r="B170" s="227">
        <v>42493</v>
      </c>
      <c r="C170" s="227"/>
      <c r="D170" s="228" t="s">
        <v>736</v>
      </c>
      <c r="E170" s="229" t="s">
        <v>657</v>
      </c>
      <c r="F170" s="230">
        <v>675</v>
      </c>
      <c r="G170" s="229"/>
      <c r="H170" s="229">
        <v>815</v>
      </c>
      <c r="I170" s="231" t="s">
        <v>737</v>
      </c>
      <c r="J170" s="232" t="s">
        <v>715</v>
      </c>
      <c r="K170" s="233">
        <f t="shared" si="62"/>
        <v>140</v>
      </c>
      <c r="L170" s="234">
        <f t="shared" si="63"/>
        <v>0.2074074074074074</v>
      </c>
      <c r="M170" s="229" t="s">
        <v>617</v>
      </c>
      <c r="N170" s="235">
        <v>43154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36">
        <v>58</v>
      </c>
      <c r="B171" s="237">
        <v>42522</v>
      </c>
      <c r="C171" s="237"/>
      <c r="D171" s="238" t="s">
        <v>738</v>
      </c>
      <c r="E171" s="239" t="s">
        <v>657</v>
      </c>
      <c r="F171" s="240">
        <v>500</v>
      </c>
      <c r="G171" s="240"/>
      <c r="H171" s="241">
        <v>232.5</v>
      </c>
      <c r="I171" s="241" t="s">
        <v>739</v>
      </c>
      <c r="J171" s="242" t="s">
        <v>740</v>
      </c>
      <c r="K171" s="243">
        <f t="shared" si="62"/>
        <v>-267.5</v>
      </c>
      <c r="L171" s="244">
        <f t="shared" si="63"/>
        <v>-0.53500000000000003</v>
      </c>
      <c r="M171" s="240" t="s">
        <v>635</v>
      </c>
      <c r="N171" s="237">
        <v>43735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26">
        <v>59</v>
      </c>
      <c r="B172" s="227">
        <v>42527</v>
      </c>
      <c r="C172" s="227"/>
      <c r="D172" s="228" t="s">
        <v>562</v>
      </c>
      <c r="E172" s="229" t="s">
        <v>657</v>
      </c>
      <c r="F172" s="230">
        <v>110</v>
      </c>
      <c r="G172" s="229"/>
      <c r="H172" s="229">
        <v>126.5</v>
      </c>
      <c r="I172" s="231">
        <v>125</v>
      </c>
      <c r="J172" s="232" t="s">
        <v>666</v>
      </c>
      <c r="K172" s="233">
        <f t="shared" si="62"/>
        <v>16.5</v>
      </c>
      <c r="L172" s="234">
        <f t="shared" si="63"/>
        <v>0.15</v>
      </c>
      <c r="M172" s="229" t="s">
        <v>617</v>
      </c>
      <c r="N172" s="235">
        <v>42552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26">
        <v>60</v>
      </c>
      <c r="B173" s="227">
        <v>42538</v>
      </c>
      <c r="C173" s="227"/>
      <c r="D173" s="228" t="s">
        <v>741</v>
      </c>
      <c r="E173" s="229" t="s">
        <v>657</v>
      </c>
      <c r="F173" s="230">
        <v>44</v>
      </c>
      <c r="G173" s="229"/>
      <c r="H173" s="229">
        <v>69.5</v>
      </c>
      <c r="I173" s="231">
        <v>69.5</v>
      </c>
      <c r="J173" s="232" t="s">
        <v>742</v>
      </c>
      <c r="K173" s="233">
        <f t="shared" si="62"/>
        <v>25.5</v>
      </c>
      <c r="L173" s="234">
        <f t="shared" si="63"/>
        <v>0.57954545454545459</v>
      </c>
      <c r="M173" s="229" t="s">
        <v>617</v>
      </c>
      <c r="N173" s="235">
        <v>42977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26">
        <v>61</v>
      </c>
      <c r="B174" s="227">
        <v>42549</v>
      </c>
      <c r="C174" s="227"/>
      <c r="D174" s="228" t="s">
        <v>743</v>
      </c>
      <c r="E174" s="229" t="s">
        <v>657</v>
      </c>
      <c r="F174" s="230">
        <v>262.5</v>
      </c>
      <c r="G174" s="229"/>
      <c r="H174" s="229">
        <v>340</v>
      </c>
      <c r="I174" s="231">
        <v>333</v>
      </c>
      <c r="J174" s="232" t="s">
        <v>744</v>
      </c>
      <c r="K174" s="233">
        <v>77.5</v>
      </c>
      <c r="L174" s="234">
        <v>0.29523809523809502</v>
      </c>
      <c r="M174" s="229" t="s">
        <v>617</v>
      </c>
      <c r="N174" s="235">
        <v>43017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26">
        <v>62</v>
      </c>
      <c r="B175" s="227">
        <v>42549</v>
      </c>
      <c r="C175" s="227"/>
      <c r="D175" s="228" t="s">
        <v>745</v>
      </c>
      <c r="E175" s="229" t="s">
        <v>657</v>
      </c>
      <c r="F175" s="230">
        <v>840</v>
      </c>
      <c r="G175" s="229"/>
      <c r="H175" s="229">
        <v>1230</v>
      </c>
      <c r="I175" s="231">
        <v>1230</v>
      </c>
      <c r="J175" s="232" t="s">
        <v>715</v>
      </c>
      <c r="K175" s="233">
        <v>390</v>
      </c>
      <c r="L175" s="234">
        <v>0.46428571428571402</v>
      </c>
      <c r="M175" s="229" t="s">
        <v>617</v>
      </c>
      <c r="N175" s="235">
        <v>42649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49">
        <v>63</v>
      </c>
      <c r="B176" s="250">
        <v>42556</v>
      </c>
      <c r="C176" s="250"/>
      <c r="D176" s="251" t="s">
        <v>746</v>
      </c>
      <c r="E176" s="252" t="s">
        <v>657</v>
      </c>
      <c r="F176" s="252">
        <v>395</v>
      </c>
      <c r="G176" s="253"/>
      <c r="H176" s="253">
        <f>(468.5+342.5)/2</f>
        <v>405.5</v>
      </c>
      <c r="I176" s="253">
        <v>510</v>
      </c>
      <c r="J176" s="254" t="s">
        <v>747</v>
      </c>
      <c r="K176" s="255">
        <f t="shared" ref="K176:K182" si="64">H176-F176</f>
        <v>10.5</v>
      </c>
      <c r="L176" s="256">
        <f t="shared" ref="L176:L182" si="65">K176/F176</f>
        <v>2.6582278481012658E-2</v>
      </c>
      <c r="M176" s="252" t="s">
        <v>748</v>
      </c>
      <c r="N176" s="250">
        <v>43606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36">
        <v>64</v>
      </c>
      <c r="B177" s="237">
        <v>42584</v>
      </c>
      <c r="C177" s="237"/>
      <c r="D177" s="238" t="s">
        <v>749</v>
      </c>
      <c r="E177" s="239" t="s">
        <v>619</v>
      </c>
      <c r="F177" s="240">
        <f>169.5-12.8</f>
        <v>156.69999999999999</v>
      </c>
      <c r="G177" s="240"/>
      <c r="H177" s="241">
        <v>77</v>
      </c>
      <c r="I177" s="241" t="s">
        <v>750</v>
      </c>
      <c r="J177" s="242" t="s">
        <v>751</v>
      </c>
      <c r="K177" s="243">
        <f t="shared" si="64"/>
        <v>-79.699999999999989</v>
      </c>
      <c r="L177" s="244">
        <f t="shared" si="65"/>
        <v>-0.50861518825781749</v>
      </c>
      <c r="M177" s="240" t="s">
        <v>635</v>
      </c>
      <c r="N177" s="237">
        <v>43522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36">
        <v>65</v>
      </c>
      <c r="B178" s="237">
        <v>42586</v>
      </c>
      <c r="C178" s="237"/>
      <c r="D178" s="238" t="s">
        <v>752</v>
      </c>
      <c r="E178" s="239" t="s">
        <v>657</v>
      </c>
      <c r="F178" s="240">
        <v>400</v>
      </c>
      <c r="G178" s="240"/>
      <c r="H178" s="241">
        <v>305</v>
      </c>
      <c r="I178" s="241">
        <v>475</v>
      </c>
      <c r="J178" s="242" t="s">
        <v>753</v>
      </c>
      <c r="K178" s="243">
        <f t="shared" si="64"/>
        <v>-95</v>
      </c>
      <c r="L178" s="244">
        <f t="shared" si="65"/>
        <v>-0.23749999999999999</v>
      </c>
      <c r="M178" s="240" t="s">
        <v>635</v>
      </c>
      <c r="N178" s="237">
        <v>43606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6">
        <v>66</v>
      </c>
      <c r="B179" s="227">
        <v>42593</v>
      </c>
      <c r="C179" s="227"/>
      <c r="D179" s="228" t="s">
        <v>754</v>
      </c>
      <c r="E179" s="229" t="s">
        <v>657</v>
      </c>
      <c r="F179" s="230">
        <v>86.5</v>
      </c>
      <c r="G179" s="229"/>
      <c r="H179" s="229">
        <v>130</v>
      </c>
      <c r="I179" s="231">
        <v>130</v>
      </c>
      <c r="J179" s="232" t="s">
        <v>755</v>
      </c>
      <c r="K179" s="233">
        <f t="shared" si="64"/>
        <v>43.5</v>
      </c>
      <c r="L179" s="234">
        <f t="shared" si="65"/>
        <v>0.50289017341040465</v>
      </c>
      <c r="M179" s="229" t="s">
        <v>617</v>
      </c>
      <c r="N179" s="235">
        <v>43091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36">
        <v>67</v>
      </c>
      <c r="B180" s="237">
        <v>42600</v>
      </c>
      <c r="C180" s="237"/>
      <c r="D180" s="238" t="s">
        <v>111</v>
      </c>
      <c r="E180" s="239" t="s">
        <v>657</v>
      </c>
      <c r="F180" s="240">
        <v>133.5</v>
      </c>
      <c r="G180" s="240"/>
      <c r="H180" s="241">
        <v>126.5</v>
      </c>
      <c r="I180" s="241">
        <v>178</v>
      </c>
      <c r="J180" s="242" t="s">
        <v>756</v>
      </c>
      <c r="K180" s="243">
        <f t="shared" si="64"/>
        <v>-7</v>
      </c>
      <c r="L180" s="244">
        <f t="shared" si="65"/>
        <v>-5.2434456928838954E-2</v>
      </c>
      <c r="M180" s="240" t="s">
        <v>635</v>
      </c>
      <c r="N180" s="237">
        <v>42615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6">
        <v>68</v>
      </c>
      <c r="B181" s="227">
        <v>42613</v>
      </c>
      <c r="C181" s="227"/>
      <c r="D181" s="228" t="s">
        <v>757</v>
      </c>
      <c r="E181" s="229" t="s">
        <v>657</v>
      </c>
      <c r="F181" s="230">
        <v>560</v>
      </c>
      <c r="G181" s="229"/>
      <c r="H181" s="229">
        <v>725</v>
      </c>
      <c r="I181" s="231">
        <v>725</v>
      </c>
      <c r="J181" s="232" t="s">
        <v>659</v>
      </c>
      <c r="K181" s="233">
        <f t="shared" si="64"/>
        <v>165</v>
      </c>
      <c r="L181" s="234">
        <f t="shared" si="65"/>
        <v>0.29464285714285715</v>
      </c>
      <c r="M181" s="229" t="s">
        <v>617</v>
      </c>
      <c r="N181" s="235">
        <v>42456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6">
        <v>69</v>
      </c>
      <c r="B182" s="227">
        <v>42614</v>
      </c>
      <c r="C182" s="227"/>
      <c r="D182" s="228" t="s">
        <v>758</v>
      </c>
      <c r="E182" s="229" t="s">
        <v>657</v>
      </c>
      <c r="F182" s="230">
        <v>160.5</v>
      </c>
      <c r="G182" s="229"/>
      <c r="H182" s="229">
        <v>210</v>
      </c>
      <c r="I182" s="231">
        <v>210</v>
      </c>
      <c r="J182" s="232" t="s">
        <v>659</v>
      </c>
      <c r="K182" s="233">
        <f t="shared" si="64"/>
        <v>49.5</v>
      </c>
      <c r="L182" s="234">
        <f t="shared" si="65"/>
        <v>0.30841121495327101</v>
      </c>
      <c r="M182" s="229" t="s">
        <v>617</v>
      </c>
      <c r="N182" s="235">
        <v>42871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6">
        <v>70</v>
      </c>
      <c r="B183" s="227">
        <v>42646</v>
      </c>
      <c r="C183" s="227"/>
      <c r="D183" s="228" t="s">
        <v>407</v>
      </c>
      <c r="E183" s="229" t="s">
        <v>657</v>
      </c>
      <c r="F183" s="230">
        <v>430</v>
      </c>
      <c r="G183" s="229"/>
      <c r="H183" s="229">
        <v>596</v>
      </c>
      <c r="I183" s="231">
        <v>575</v>
      </c>
      <c r="J183" s="232" t="s">
        <v>759</v>
      </c>
      <c r="K183" s="233">
        <v>166</v>
      </c>
      <c r="L183" s="234">
        <v>0.38604651162790699</v>
      </c>
      <c r="M183" s="229" t="s">
        <v>617</v>
      </c>
      <c r="N183" s="235">
        <v>42769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6">
        <v>71</v>
      </c>
      <c r="B184" s="227">
        <v>42657</v>
      </c>
      <c r="C184" s="227"/>
      <c r="D184" s="228" t="s">
        <v>760</v>
      </c>
      <c r="E184" s="229" t="s">
        <v>657</v>
      </c>
      <c r="F184" s="230">
        <v>280</v>
      </c>
      <c r="G184" s="229"/>
      <c r="H184" s="229">
        <v>345</v>
      </c>
      <c r="I184" s="231">
        <v>345</v>
      </c>
      <c r="J184" s="232" t="s">
        <v>659</v>
      </c>
      <c r="K184" s="233">
        <f t="shared" ref="K184:K189" si="66">H184-F184</f>
        <v>65</v>
      </c>
      <c r="L184" s="234">
        <f t="shared" ref="L184:L185" si="67">K184/F184</f>
        <v>0.23214285714285715</v>
      </c>
      <c r="M184" s="229" t="s">
        <v>617</v>
      </c>
      <c r="N184" s="235">
        <v>42814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6">
        <v>72</v>
      </c>
      <c r="B185" s="227">
        <v>42657</v>
      </c>
      <c r="C185" s="227"/>
      <c r="D185" s="228" t="s">
        <v>761</v>
      </c>
      <c r="E185" s="229" t="s">
        <v>657</v>
      </c>
      <c r="F185" s="230">
        <v>245</v>
      </c>
      <c r="G185" s="229"/>
      <c r="H185" s="229">
        <v>325.5</v>
      </c>
      <c r="I185" s="231">
        <v>330</v>
      </c>
      <c r="J185" s="232" t="s">
        <v>762</v>
      </c>
      <c r="K185" s="233">
        <f t="shared" si="66"/>
        <v>80.5</v>
      </c>
      <c r="L185" s="234">
        <f t="shared" si="67"/>
        <v>0.32857142857142857</v>
      </c>
      <c r="M185" s="229" t="s">
        <v>617</v>
      </c>
      <c r="N185" s="235">
        <v>42769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6">
        <v>73</v>
      </c>
      <c r="B186" s="227">
        <v>42660</v>
      </c>
      <c r="C186" s="227"/>
      <c r="D186" s="228" t="s">
        <v>352</v>
      </c>
      <c r="E186" s="229" t="s">
        <v>657</v>
      </c>
      <c r="F186" s="230">
        <v>125</v>
      </c>
      <c r="G186" s="229"/>
      <c r="H186" s="229">
        <v>160</v>
      </c>
      <c r="I186" s="231">
        <v>160</v>
      </c>
      <c r="J186" s="232" t="s">
        <v>715</v>
      </c>
      <c r="K186" s="233">
        <f t="shared" si="66"/>
        <v>35</v>
      </c>
      <c r="L186" s="234">
        <v>0.28000000000000003</v>
      </c>
      <c r="M186" s="229" t="s">
        <v>617</v>
      </c>
      <c r="N186" s="235">
        <v>42803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6">
        <v>74</v>
      </c>
      <c r="B187" s="227">
        <v>42660</v>
      </c>
      <c r="C187" s="227"/>
      <c r="D187" s="228" t="s">
        <v>484</v>
      </c>
      <c r="E187" s="229" t="s">
        <v>657</v>
      </c>
      <c r="F187" s="230">
        <v>114</v>
      </c>
      <c r="G187" s="229"/>
      <c r="H187" s="229">
        <v>145</v>
      </c>
      <c r="I187" s="231">
        <v>145</v>
      </c>
      <c r="J187" s="232" t="s">
        <v>715</v>
      </c>
      <c r="K187" s="233">
        <f t="shared" si="66"/>
        <v>31</v>
      </c>
      <c r="L187" s="234">
        <f t="shared" ref="L187:L189" si="68">K187/F187</f>
        <v>0.27192982456140352</v>
      </c>
      <c r="M187" s="229" t="s">
        <v>617</v>
      </c>
      <c r="N187" s="235">
        <v>42859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6">
        <v>75</v>
      </c>
      <c r="B188" s="227">
        <v>42660</v>
      </c>
      <c r="C188" s="227"/>
      <c r="D188" s="228" t="s">
        <v>763</v>
      </c>
      <c r="E188" s="229" t="s">
        <v>657</v>
      </c>
      <c r="F188" s="230">
        <v>212</v>
      </c>
      <c r="G188" s="229"/>
      <c r="H188" s="229">
        <v>280</v>
      </c>
      <c r="I188" s="231">
        <v>276</v>
      </c>
      <c r="J188" s="232" t="s">
        <v>764</v>
      </c>
      <c r="K188" s="233">
        <f t="shared" si="66"/>
        <v>68</v>
      </c>
      <c r="L188" s="234">
        <f t="shared" si="68"/>
        <v>0.32075471698113206</v>
      </c>
      <c r="M188" s="229" t="s">
        <v>617</v>
      </c>
      <c r="N188" s="235">
        <v>42858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6">
        <v>76</v>
      </c>
      <c r="B189" s="227">
        <v>42678</v>
      </c>
      <c r="C189" s="227"/>
      <c r="D189" s="228" t="s">
        <v>472</v>
      </c>
      <c r="E189" s="229" t="s">
        <v>657</v>
      </c>
      <c r="F189" s="230">
        <v>155</v>
      </c>
      <c r="G189" s="229"/>
      <c r="H189" s="229">
        <v>210</v>
      </c>
      <c r="I189" s="231">
        <v>210</v>
      </c>
      <c r="J189" s="232" t="s">
        <v>765</v>
      </c>
      <c r="K189" s="233">
        <f t="shared" si="66"/>
        <v>55</v>
      </c>
      <c r="L189" s="234">
        <f t="shared" si="68"/>
        <v>0.35483870967741937</v>
      </c>
      <c r="M189" s="229" t="s">
        <v>617</v>
      </c>
      <c r="N189" s="235">
        <v>42944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36">
        <v>77</v>
      </c>
      <c r="B190" s="237">
        <v>42710</v>
      </c>
      <c r="C190" s="237"/>
      <c r="D190" s="238" t="s">
        <v>766</v>
      </c>
      <c r="E190" s="239" t="s">
        <v>657</v>
      </c>
      <c r="F190" s="240">
        <v>150.5</v>
      </c>
      <c r="G190" s="240"/>
      <c r="H190" s="241">
        <v>72.5</v>
      </c>
      <c r="I190" s="241">
        <v>174</v>
      </c>
      <c r="J190" s="242" t="s">
        <v>767</v>
      </c>
      <c r="K190" s="243">
        <v>-78</v>
      </c>
      <c r="L190" s="244">
        <v>-0.51827242524916906</v>
      </c>
      <c r="M190" s="240" t="s">
        <v>635</v>
      </c>
      <c r="N190" s="237">
        <v>43333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6">
        <v>78</v>
      </c>
      <c r="B191" s="227">
        <v>42712</v>
      </c>
      <c r="C191" s="227"/>
      <c r="D191" s="228" t="s">
        <v>768</v>
      </c>
      <c r="E191" s="229" t="s">
        <v>657</v>
      </c>
      <c r="F191" s="230">
        <v>380</v>
      </c>
      <c r="G191" s="229"/>
      <c r="H191" s="229">
        <v>478</v>
      </c>
      <c r="I191" s="231">
        <v>468</v>
      </c>
      <c r="J191" s="232" t="s">
        <v>715</v>
      </c>
      <c r="K191" s="233">
        <f t="shared" ref="K191:K193" si="69">H191-F191</f>
        <v>98</v>
      </c>
      <c r="L191" s="234">
        <f t="shared" ref="L191:L193" si="70">K191/F191</f>
        <v>0.25789473684210529</v>
      </c>
      <c r="M191" s="229" t="s">
        <v>617</v>
      </c>
      <c r="N191" s="235">
        <v>43025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6">
        <v>79</v>
      </c>
      <c r="B192" s="227">
        <v>42734</v>
      </c>
      <c r="C192" s="227"/>
      <c r="D192" s="228" t="s">
        <v>110</v>
      </c>
      <c r="E192" s="229" t="s">
        <v>657</v>
      </c>
      <c r="F192" s="230">
        <v>305</v>
      </c>
      <c r="G192" s="229"/>
      <c r="H192" s="229">
        <v>375</v>
      </c>
      <c r="I192" s="231">
        <v>375</v>
      </c>
      <c r="J192" s="232" t="s">
        <v>715</v>
      </c>
      <c r="K192" s="233">
        <f t="shared" si="69"/>
        <v>70</v>
      </c>
      <c r="L192" s="234">
        <f t="shared" si="70"/>
        <v>0.22950819672131148</v>
      </c>
      <c r="M192" s="229" t="s">
        <v>617</v>
      </c>
      <c r="N192" s="235">
        <v>42768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6">
        <v>80</v>
      </c>
      <c r="B193" s="227">
        <v>42739</v>
      </c>
      <c r="C193" s="227"/>
      <c r="D193" s="228" t="s">
        <v>96</v>
      </c>
      <c r="E193" s="229" t="s">
        <v>657</v>
      </c>
      <c r="F193" s="230">
        <v>99.5</v>
      </c>
      <c r="G193" s="229"/>
      <c r="H193" s="229">
        <v>158</v>
      </c>
      <c r="I193" s="231">
        <v>158</v>
      </c>
      <c r="J193" s="232" t="s">
        <v>715</v>
      </c>
      <c r="K193" s="233">
        <f t="shared" si="69"/>
        <v>58.5</v>
      </c>
      <c r="L193" s="234">
        <f t="shared" si="70"/>
        <v>0.5879396984924623</v>
      </c>
      <c r="M193" s="229" t="s">
        <v>617</v>
      </c>
      <c r="N193" s="235">
        <v>42898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6">
        <v>81</v>
      </c>
      <c r="B194" s="227">
        <v>42739</v>
      </c>
      <c r="C194" s="227"/>
      <c r="D194" s="228" t="s">
        <v>96</v>
      </c>
      <c r="E194" s="229" t="s">
        <v>657</v>
      </c>
      <c r="F194" s="230">
        <v>99.5</v>
      </c>
      <c r="G194" s="229"/>
      <c r="H194" s="229">
        <v>158</v>
      </c>
      <c r="I194" s="231">
        <v>158</v>
      </c>
      <c r="J194" s="232" t="s">
        <v>715</v>
      </c>
      <c r="K194" s="233">
        <v>58.5</v>
      </c>
      <c r="L194" s="234">
        <v>0.58793969849246197</v>
      </c>
      <c r="M194" s="229" t="s">
        <v>617</v>
      </c>
      <c r="N194" s="235">
        <v>42898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6">
        <v>82</v>
      </c>
      <c r="B195" s="227">
        <v>42786</v>
      </c>
      <c r="C195" s="227"/>
      <c r="D195" s="228" t="s">
        <v>187</v>
      </c>
      <c r="E195" s="229" t="s">
        <v>657</v>
      </c>
      <c r="F195" s="230">
        <v>140.5</v>
      </c>
      <c r="G195" s="229"/>
      <c r="H195" s="229">
        <v>220</v>
      </c>
      <c r="I195" s="231">
        <v>220</v>
      </c>
      <c r="J195" s="232" t="s">
        <v>715</v>
      </c>
      <c r="K195" s="233">
        <f>H195-F195</f>
        <v>79.5</v>
      </c>
      <c r="L195" s="234">
        <f>K195/F195</f>
        <v>0.5658362989323843</v>
      </c>
      <c r="M195" s="229" t="s">
        <v>617</v>
      </c>
      <c r="N195" s="235">
        <v>42864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6">
        <v>83</v>
      </c>
      <c r="B196" s="227">
        <v>42786</v>
      </c>
      <c r="C196" s="227"/>
      <c r="D196" s="228" t="s">
        <v>769</v>
      </c>
      <c r="E196" s="229" t="s">
        <v>657</v>
      </c>
      <c r="F196" s="230">
        <v>202.5</v>
      </c>
      <c r="G196" s="229"/>
      <c r="H196" s="229">
        <v>234</v>
      </c>
      <c r="I196" s="231">
        <v>234</v>
      </c>
      <c r="J196" s="232" t="s">
        <v>715</v>
      </c>
      <c r="K196" s="233">
        <v>31.5</v>
      </c>
      <c r="L196" s="234">
        <v>0.155555555555556</v>
      </c>
      <c r="M196" s="229" t="s">
        <v>617</v>
      </c>
      <c r="N196" s="235">
        <v>42836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6">
        <v>84</v>
      </c>
      <c r="B197" s="227">
        <v>42818</v>
      </c>
      <c r="C197" s="227"/>
      <c r="D197" s="228" t="s">
        <v>770</v>
      </c>
      <c r="E197" s="229" t="s">
        <v>657</v>
      </c>
      <c r="F197" s="230">
        <v>300.5</v>
      </c>
      <c r="G197" s="229"/>
      <c r="H197" s="229">
        <v>417.5</v>
      </c>
      <c r="I197" s="231">
        <v>420</v>
      </c>
      <c r="J197" s="232" t="s">
        <v>771</v>
      </c>
      <c r="K197" s="233">
        <f>H197-F197</f>
        <v>117</v>
      </c>
      <c r="L197" s="234">
        <f>K197/F197</f>
        <v>0.38935108153078202</v>
      </c>
      <c r="M197" s="229" t="s">
        <v>617</v>
      </c>
      <c r="N197" s="235">
        <v>43070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6">
        <v>85</v>
      </c>
      <c r="B198" s="227">
        <v>42818</v>
      </c>
      <c r="C198" s="227"/>
      <c r="D198" s="228" t="s">
        <v>745</v>
      </c>
      <c r="E198" s="229" t="s">
        <v>657</v>
      </c>
      <c r="F198" s="230">
        <v>850</v>
      </c>
      <c r="G198" s="229"/>
      <c r="H198" s="229">
        <v>1042.5</v>
      </c>
      <c r="I198" s="231">
        <v>1023</v>
      </c>
      <c r="J198" s="232" t="s">
        <v>772</v>
      </c>
      <c r="K198" s="233">
        <v>192.5</v>
      </c>
      <c r="L198" s="234">
        <v>0.22647058823529401</v>
      </c>
      <c r="M198" s="229" t="s">
        <v>617</v>
      </c>
      <c r="N198" s="235">
        <v>42830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6">
        <v>86</v>
      </c>
      <c r="B199" s="227">
        <v>42830</v>
      </c>
      <c r="C199" s="227"/>
      <c r="D199" s="228" t="s">
        <v>503</v>
      </c>
      <c r="E199" s="229" t="s">
        <v>657</v>
      </c>
      <c r="F199" s="230">
        <v>785</v>
      </c>
      <c r="G199" s="229"/>
      <c r="H199" s="229">
        <v>930</v>
      </c>
      <c r="I199" s="231">
        <v>920</v>
      </c>
      <c r="J199" s="232" t="s">
        <v>773</v>
      </c>
      <c r="K199" s="233">
        <f>H199-F199</f>
        <v>145</v>
      </c>
      <c r="L199" s="234">
        <f>K199/F199</f>
        <v>0.18471337579617833</v>
      </c>
      <c r="M199" s="229" t="s">
        <v>617</v>
      </c>
      <c r="N199" s="235">
        <v>42976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36">
        <v>87</v>
      </c>
      <c r="B200" s="237">
        <v>42831</v>
      </c>
      <c r="C200" s="237"/>
      <c r="D200" s="238" t="s">
        <v>774</v>
      </c>
      <c r="E200" s="239" t="s">
        <v>657</v>
      </c>
      <c r="F200" s="240">
        <v>40</v>
      </c>
      <c r="G200" s="240"/>
      <c r="H200" s="241">
        <v>13.1</v>
      </c>
      <c r="I200" s="241">
        <v>60</v>
      </c>
      <c r="J200" s="242" t="s">
        <v>775</v>
      </c>
      <c r="K200" s="243">
        <v>-26.9</v>
      </c>
      <c r="L200" s="244">
        <v>-0.67249999999999999</v>
      </c>
      <c r="M200" s="240" t="s">
        <v>635</v>
      </c>
      <c r="N200" s="237">
        <v>43138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6">
        <v>88</v>
      </c>
      <c r="B201" s="227">
        <v>42837</v>
      </c>
      <c r="C201" s="227"/>
      <c r="D201" s="228" t="s">
        <v>95</v>
      </c>
      <c r="E201" s="229" t="s">
        <v>657</v>
      </c>
      <c r="F201" s="230">
        <v>289.5</v>
      </c>
      <c r="G201" s="229"/>
      <c r="H201" s="229">
        <v>354</v>
      </c>
      <c r="I201" s="231">
        <v>360</v>
      </c>
      <c r="J201" s="232" t="s">
        <v>776</v>
      </c>
      <c r="K201" s="233">
        <f t="shared" ref="K201:K209" si="71">H201-F201</f>
        <v>64.5</v>
      </c>
      <c r="L201" s="234">
        <f t="shared" ref="L201:L209" si="72">K201/F201</f>
        <v>0.22279792746113988</v>
      </c>
      <c r="M201" s="229" t="s">
        <v>617</v>
      </c>
      <c r="N201" s="235">
        <v>43040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6">
        <v>89</v>
      </c>
      <c r="B202" s="227">
        <v>42845</v>
      </c>
      <c r="C202" s="227"/>
      <c r="D202" s="228" t="s">
        <v>439</v>
      </c>
      <c r="E202" s="229" t="s">
        <v>657</v>
      </c>
      <c r="F202" s="230">
        <v>700</v>
      </c>
      <c r="G202" s="229"/>
      <c r="H202" s="229">
        <v>840</v>
      </c>
      <c r="I202" s="231">
        <v>840</v>
      </c>
      <c r="J202" s="232" t="s">
        <v>777</v>
      </c>
      <c r="K202" s="233">
        <f t="shared" si="71"/>
        <v>140</v>
      </c>
      <c r="L202" s="234">
        <f t="shared" si="72"/>
        <v>0.2</v>
      </c>
      <c r="M202" s="229" t="s">
        <v>617</v>
      </c>
      <c r="N202" s="235">
        <v>42893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6">
        <v>90</v>
      </c>
      <c r="B203" s="227">
        <v>42887</v>
      </c>
      <c r="C203" s="227"/>
      <c r="D203" s="228" t="s">
        <v>778</v>
      </c>
      <c r="E203" s="229" t="s">
        <v>657</v>
      </c>
      <c r="F203" s="230">
        <v>130</v>
      </c>
      <c r="G203" s="229"/>
      <c r="H203" s="229">
        <v>144.25</v>
      </c>
      <c r="I203" s="231">
        <v>170</v>
      </c>
      <c r="J203" s="232" t="s">
        <v>779</v>
      </c>
      <c r="K203" s="233">
        <f t="shared" si="71"/>
        <v>14.25</v>
      </c>
      <c r="L203" s="234">
        <f t="shared" si="72"/>
        <v>0.10961538461538461</v>
      </c>
      <c r="M203" s="229" t="s">
        <v>617</v>
      </c>
      <c r="N203" s="235">
        <v>43675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6">
        <v>91</v>
      </c>
      <c r="B204" s="227">
        <v>42901</v>
      </c>
      <c r="C204" s="227"/>
      <c r="D204" s="228" t="s">
        <v>780</v>
      </c>
      <c r="E204" s="229" t="s">
        <v>657</v>
      </c>
      <c r="F204" s="230">
        <v>214.5</v>
      </c>
      <c r="G204" s="229"/>
      <c r="H204" s="229">
        <v>262</v>
      </c>
      <c r="I204" s="231">
        <v>262</v>
      </c>
      <c r="J204" s="232" t="s">
        <v>781</v>
      </c>
      <c r="K204" s="233">
        <f t="shared" si="71"/>
        <v>47.5</v>
      </c>
      <c r="L204" s="234">
        <f t="shared" si="72"/>
        <v>0.22144522144522144</v>
      </c>
      <c r="M204" s="229" t="s">
        <v>617</v>
      </c>
      <c r="N204" s="235">
        <v>42977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57">
        <v>92</v>
      </c>
      <c r="B205" s="258">
        <v>42933</v>
      </c>
      <c r="C205" s="258"/>
      <c r="D205" s="259" t="s">
        <v>782</v>
      </c>
      <c r="E205" s="260" t="s">
        <v>657</v>
      </c>
      <c r="F205" s="261">
        <v>370</v>
      </c>
      <c r="G205" s="260"/>
      <c r="H205" s="260">
        <v>447.5</v>
      </c>
      <c r="I205" s="262">
        <v>450</v>
      </c>
      <c r="J205" s="263" t="s">
        <v>715</v>
      </c>
      <c r="K205" s="233">
        <f t="shared" si="71"/>
        <v>77.5</v>
      </c>
      <c r="L205" s="264">
        <f t="shared" si="72"/>
        <v>0.20945945945945946</v>
      </c>
      <c r="M205" s="260" t="s">
        <v>617</v>
      </c>
      <c r="N205" s="265">
        <v>43035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57">
        <v>93</v>
      </c>
      <c r="B206" s="258">
        <v>42943</v>
      </c>
      <c r="C206" s="258"/>
      <c r="D206" s="259" t="s">
        <v>185</v>
      </c>
      <c r="E206" s="260" t="s">
        <v>657</v>
      </c>
      <c r="F206" s="261">
        <v>657.5</v>
      </c>
      <c r="G206" s="260"/>
      <c r="H206" s="260">
        <v>825</v>
      </c>
      <c r="I206" s="262">
        <v>820</v>
      </c>
      <c r="J206" s="263" t="s">
        <v>715</v>
      </c>
      <c r="K206" s="233">
        <f t="shared" si="71"/>
        <v>167.5</v>
      </c>
      <c r="L206" s="264">
        <f t="shared" si="72"/>
        <v>0.25475285171102663</v>
      </c>
      <c r="M206" s="260" t="s">
        <v>617</v>
      </c>
      <c r="N206" s="265">
        <v>43090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6">
        <v>94</v>
      </c>
      <c r="B207" s="227">
        <v>42964</v>
      </c>
      <c r="C207" s="227"/>
      <c r="D207" s="228" t="s">
        <v>370</v>
      </c>
      <c r="E207" s="229" t="s">
        <v>657</v>
      </c>
      <c r="F207" s="230">
        <v>605</v>
      </c>
      <c r="G207" s="229"/>
      <c r="H207" s="229">
        <v>750</v>
      </c>
      <c r="I207" s="231">
        <v>750</v>
      </c>
      <c r="J207" s="232" t="s">
        <v>773</v>
      </c>
      <c r="K207" s="233">
        <f t="shared" si="71"/>
        <v>145</v>
      </c>
      <c r="L207" s="234">
        <f t="shared" si="72"/>
        <v>0.23966942148760331</v>
      </c>
      <c r="M207" s="229" t="s">
        <v>617</v>
      </c>
      <c r="N207" s="235">
        <v>43027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36">
        <v>95</v>
      </c>
      <c r="B208" s="237">
        <v>42979</v>
      </c>
      <c r="C208" s="237"/>
      <c r="D208" s="245" t="s">
        <v>783</v>
      </c>
      <c r="E208" s="240" t="s">
        <v>657</v>
      </c>
      <c r="F208" s="240">
        <v>255</v>
      </c>
      <c r="G208" s="241"/>
      <c r="H208" s="241">
        <v>217.25</v>
      </c>
      <c r="I208" s="241">
        <v>320</v>
      </c>
      <c r="J208" s="242" t="s">
        <v>784</v>
      </c>
      <c r="K208" s="243">
        <f t="shared" si="71"/>
        <v>-37.75</v>
      </c>
      <c r="L208" s="246">
        <f t="shared" si="72"/>
        <v>-0.14803921568627451</v>
      </c>
      <c r="M208" s="240" t="s">
        <v>635</v>
      </c>
      <c r="N208" s="237">
        <v>43661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6">
        <v>96</v>
      </c>
      <c r="B209" s="227">
        <v>42997</v>
      </c>
      <c r="C209" s="227"/>
      <c r="D209" s="228" t="s">
        <v>785</v>
      </c>
      <c r="E209" s="229" t="s">
        <v>657</v>
      </c>
      <c r="F209" s="230">
        <v>215</v>
      </c>
      <c r="G209" s="229"/>
      <c r="H209" s="229">
        <v>258</v>
      </c>
      <c r="I209" s="231">
        <v>258</v>
      </c>
      <c r="J209" s="232" t="s">
        <v>715</v>
      </c>
      <c r="K209" s="233">
        <f t="shared" si="71"/>
        <v>43</v>
      </c>
      <c r="L209" s="234">
        <f t="shared" si="72"/>
        <v>0.2</v>
      </c>
      <c r="M209" s="229" t="s">
        <v>617</v>
      </c>
      <c r="N209" s="235">
        <v>43040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6">
        <v>97</v>
      </c>
      <c r="B210" s="227">
        <v>42997</v>
      </c>
      <c r="C210" s="227"/>
      <c r="D210" s="228" t="s">
        <v>785</v>
      </c>
      <c r="E210" s="229" t="s">
        <v>657</v>
      </c>
      <c r="F210" s="230">
        <v>215</v>
      </c>
      <c r="G210" s="229"/>
      <c r="H210" s="229">
        <v>258</v>
      </c>
      <c r="I210" s="231">
        <v>258</v>
      </c>
      <c r="J210" s="263" t="s">
        <v>715</v>
      </c>
      <c r="K210" s="233">
        <v>43</v>
      </c>
      <c r="L210" s="234">
        <v>0.2</v>
      </c>
      <c r="M210" s="229" t="s">
        <v>617</v>
      </c>
      <c r="N210" s="235">
        <v>43040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57">
        <v>98</v>
      </c>
      <c r="B211" s="258">
        <v>42998</v>
      </c>
      <c r="C211" s="258"/>
      <c r="D211" s="259" t="s">
        <v>786</v>
      </c>
      <c r="E211" s="260" t="s">
        <v>657</v>
      </c>
      <c r="F211" s="230">
        <v>75</v>
      </c>
      <c r="G211" s="260"/>
      <c r="H211" s="260">
        <v>90</v>
      </c>
      <c r="I211" s="262">
        <v>90</v>
      </c>
      <c r="J211" s="232" t="s">
        <v>787</v>
      </c>
      <c r="K211" s="233">
        <f t="shared" ref="K211:K216" si="73">H211-F211</f>
        <v>15</v>
      </c>
      <c r="L211" s="234">
        <f t="shared" ref="L211:L216" si="74">K211/F211</f>
        <v>0.2</v>
      </c>
      <c r="M211" s="229" t="s">
        <v>617</v>
      </c>
      <c r="N211" s="235">
        <v>43019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57">
        <v>99</v>
      </c>
      <c r="B212" s="258">
        <v>43011</v>
      </c>
      <c r="C212" s="258"/>
      <c r="D212" s="259" t="s">
        <v>638</v>
      </c>
      <c r="E212" s="260" t="s">
        <v>657</v>
      </c>
      <c r="F212" s="261">
        <v>315</v>
      </c>
      <c r="G212" s="260"/>
      <c r="H212" s="260">
        <v>392</v>
      </c>
      <c r="I212" s="262">
        <v>384</v>
      </c>
      <c r="J212" s="263" t="s">
        <v>788</v>
      </c>
      <c r="K212" s="233">
        <f t="shared" si="73"/>
        <v>77</v>
      </c>
      <c r="L212" s="264">
        <f t="shared" si="74"/>
        <v>0.24444444444444444</v>
      </c>
      <c r="M212" s="260" t="s">
        <v>617</v>
      </c>
      <c r="N212" s="265">
        <v>43017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57">
        <v>100</v>
      </c>
      <c r="B213" s="258">
        <v>43013</v>
      </c>
      <c r="C213" s="258"/>
      <c r="D213" s="259" t="s">
        <v>477</v>
      </c>
      <c r="E213" s="260" t="s">
        <v>657</v>
      </c>
      <c r="F213" s="261">
        <v>145</v>
      </c>
      <c r="G213" s="260"/>
      <c r="H213" s="260">
        <v>179</v>
      </c>
      <c r="I213" s="262">
        <v>180</v>
      </c>
      <c r="J213" s="263" t="s">
        <v>789</v>
      </c>
      <c r="K213" s="233">
        <f t="shared" si="73"/>
        <v>34</v>
      </c>
      <c r="L213" s="264">
        <f t="shared" si="74"/>
        <v>0.23448275862068965</v>
      </c>
      <c r="M213" s="260" t="s">
        <v>617</v>
      </c>
      <c r="N213" s="265">
        <v>43025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57">
        <v>101</v>
      </c>
      <c r="B214" s="258">
        <v>43014</v>
      </c>
      <c r="C214" s="258"/>
      <c r="D214" s="259" t="s">
        <v>342</v>
      </c>
      <c r="E214" s="260" t="s">
        <v>657</v>
      </c>
      <c r="F214" s="261">
        <v>256</v>
      </c>
      <c r="G214" s="260"/>
      <c r="H214" s="260">
        <v>323</v>
      </c>
      <c r="I214" s="262">
        <v>320</v>
      </c>
      <c r="J214" s="263" t="s">
        <v>715</v>
      </c>
      <c r="K214" s="233">
        <f t="shared" si="73"/>
        <v>67</v>
      </c>
      <c r="L214" s="264">
        <f t="shared" si="74"/>
        <v>0.26171875</v>
      </c>
      <c r="M214" s="260" t="s">
        <v>617</v>
      </c>
      <c r="N214" s="265">
        <v>43067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57">
        <v>102</v>
      </c>
      <c r="B215" s="258">
        <v>43017</v>
      </c>
      <c r="C215" s="258"/>
      <c r="D215" s="259" t="s">
        <v>360</v>
      </c>
      <c r="E215" s="260" t="s">
        <v>657</v>
      </c>
      <c r="F215" s="261">
        <v>137.5</v>
      </c>
      <c r="G215" s="260"/>
      <c r="H215" s="260">
        <v>184</v>
      </c>
      <c r="I215" s="262">
        <v>183</v>
      </c>
      <c r="J215" s="263" t="s">
        <v>790</v>
      </c>
      <c r="K215" s="233">
        <f t="shared" si="73"/>
        <v>46.5</v>
      </c>
      <c r="L215" s="264">
        <f t="shared" si="74"/>
        <v>0.33818181818181819</v>
      </c>
      <c r="M215" s="260" t="s">
        <v>617</v>
      </c>
      <c r="N215" s="265">
        <v>43108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57">
        <v>103</v>
      </c>
      <c r="B216" s="258">
        <v>43018</v>
      </c>
      <c r="C216" s="258"/>
      <c r="D216" s="259" t="s">
        <v>791</v>
      </c>
      <c r="E216" s="260" t="s">
        <v>657</v>
      </c>
      <c r="F216" s="261">
        <v>125.5</v>
      </c>
      <c r="G216" s="260"/>
      <c r="H216" s="260">
        <v>158</v>
      </c>
      <c r="I216" s="262">
        <v>155</v>
      </c>
      <c r="J216" s="263" t="s">
        <v>792</v>
      </c>
      <c r="K216" s="233">
        <f t="shared" si="73"/>
        <v>32.5</v>
      </c>
      <c r="L216" s="264">
        <f t="shared" si="74"/>
        <v>0.25896414342629481</v>
      </c>
      <c r="M216" s="260" t="s">
        <v>617</v>
      </c>
      <c r="N216" s="265">
        <v>43067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57">
        <v>104</v>
      </c>
      <c r="B217" s="258">
        <v>43018</v>
      </c>
      <c r="C217" s="258"/>
      <c r="D217" s="259" t="s">
        <v>793</v>
      </c>
      <c r="E217" s="260" t="s">
        <v>657</v>
      </c>
      <c r="F217" s="261">
        <v>895</v>
      </c>
      <c r="G217" s="260"/>
      <c r="H217" s="260">
        <v>1122.5</v>
      </c>
      <c r="I217" s="262">
        <v>1078</v>
      </c>
      <c r="J217" s="263" t="s">
        <v>794</v>
      </c>
      <c r="K217" s="233">
        <v>227.5</v>
      </c>
      <c r="L217" s="264">
        <v>0.25418994413407803</v>
      </c>
      <c r="M217" s="260" t="s">
        <v>617</v>
      </c>
      <c r="N217" s="265">
        <v>43117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57">
        <v>105</v>
      </c>
      <c r="B218" s="258">
        <v>43020</v>
      </c>
      <c r="C218" s="258"/>
      <c r="D218" s="259" t="s">
        <v>351</v>
      </c>
      <c r="E218" s="260" t="s">
        <v>657</v>
      </c>
      <c r="F218" s="261">
        <v>525</v>
      </c>
      <c r="G218" s="260"/>
      <c r="H218" s="260">
        <v>629</v>
      </c>
      <c r="I218" s="262">
        <v>629</v>
      </c>
      <c r="J218" s="263" t="s">
        <v>715</v>
      </c>
      <c r="K218" s="233">
        <v>104</v>
      </c>
      <c r="L218" s="264">
        <v>0.19809523809523799</v>
      </c>
      <c r="M218" s="260" t="s">
        <v>617</v>
      </c>
      <c r="N218" s="265">
        <v>43119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57">
        <v>106</v>
      </c>
      <c r="B219" s="258">
        <v>43046</v>
      </c>
      <c r="C219" s="258"/>
      <c r="D219" s="259" t="s">
        <v>397</v>
      </c>
      <c r="E219" s="260" t="s">
        <v>657</v>
      </c>
      <c r="F219" s="261">
        <v>740</v>
      </c>
      <c r="G219" s="260"/>
      <c r="H219" s="260">
        <v>892.5</v>
      </c>
      <c r="I219" s="262">
        <v>900</v>
      </c>
      <c r="J219" s="263" t="s">
        <v>795</v>
      </c>
      <c r="K219" s="233">
        <f t="shared" ref="K219:K221" si="75">H219-F219</f>
        <v>152.5</v>
      </c>
      <c r="L219" s="264">
        <f t="shared" ref="L219:L221" si="76">K219/F219</f>
        <v>0.20608108108108109</v>
      </c>
      <c r="M219" s="260" t="s">
        <v>617</v>
      </c>
      <c r="N219" s="265">
        <v>43052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6">
        <v>107</v>
      </c>
      <c r="B220" s="227">
        <v>43073</v>
      </c>
      <c r="C220" s="227"/>
      <c r="D220" s="228" t="s">
        <v>796</v>
      </c>
      <c r="E220" s="229" t="s">
        <v>657</v>
      </c>
      <c r="F220" s="230">
        <v>118.5</v>
      </c>
      <c r="G220" s="229"/>
      <c r="H220" s="229">
        <v>143.5</v>
      </c>
      <c r="I220" s="231">
        <v>145</v>
      </c>
      <c r="J220" s="232" t="s">
        <v>645</v>
      </c>
      <c r="K220" s="233">
        <f t="shared" si="75"/>
        <v>25</v>
      </c>
      <c r="L220" s="234">
        <f t="shared" si="76"/>
        <v>0.2109704641350211</v>
      </c>
      <c r="M220" s="229" t="s">
        <v>617</v>
      </c>
      <c r="N220" s="235">
        <v>43097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6">
        <v>108</v>
      </c>
      <c r="B221" s="237">
        <v>43090</v>
      </c>
      <c r="C221" s="237"/>
      <c r="D221" s="238" t="s">
        <v>445</v>
      </c>
      <c r="E221" s="239" t="s">
        <v>657</v>
      </c>
      <c r="F221" s="240">
        <v>715</v>
      </c>
      <c r="G221" s="240"/>
      <c r="H221" s="241">
        <v>500</v>
      </c>
      <c r="I221" s="241">
        <v>872</v>
      </c>
      <c r="J221" s="242" t="s">
        <v>797</v>
      </c>
      <c r="K221" s="243">
        <f t="shared" si="75"/>
        <v>-215</v>
      </c>
      <c r="L221" s="244">
        <f t="shared" si="76"/>
        <v>-0.30069930069930068</v>
      </c>
      <c r="M221" s="240" t="s">
        <v>635</v>
      </c>
      <c r="N221" s="237">
        <v>43670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6">
        <v>109</v>
      </c>
      <c r="B222" s="227">
        <v>43098</v>
      </c>
      <c r="C222" s="227"/>
      <c r="D222" s="228" t="s">
        <v>638</v>
      </c>
      <c r="E222" s="229" t="s">
        <v>657</v>
      </c>
      <c r="F222" s="230">
        <v>435</v>
      </c>
      <c r="G222" s="229"/>
      <c r="H222" s="229">
        <v>542.5</v>
      </c>
      <c r="I222" s="231">
        <v>539</v>
      </c>
      <c r="J222" s="232" t="s">
        <v>715</v>
      </c>
      <c r="K222" s="233">
        <v>107.5</v>
      </c>
      <c r="L222" s="234">
        <v>0.247126436781609</v>
      </c>
      <c r="M222" s="229" t="s">
        <v>617</v>
      </c>
      <c r="N222" s="235">
        <v>43206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6">
        <v>110</v>
      </c>
      <c r="B223" s="227">
        <v>43098</v>
      </c>
      <c r="C223" s="227"/>
      <c r="D223" s="228" t="s">
        <v>584</v>
      </c>
      <c r="E223" s="229" t="s">
        <v>657</v>
      </c>
      <c r="F223" s="230">
        <v>885</v>
      </c>
      <c r="G223" s="229"/>
      <c r="H223" s="229">
        <v>1090</v>
      </c>
      <c r="I223" s="231">
        <v>1084</v>
      </c>
      <c r="J223" s="232" t="s">
        <v>715</v>
      </c>
      <c r="K223" s="233">
        <v>205</v>
      </c>
      <c r="L223" s="234">
        <v>0.23163841807909599</v>
      </c>
      <c r="M223" s="229" t="s">
        <v>617</v>
      </c>
      <c r="N223" s="235">
        <v>43213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66">
        <v>111</v>
      </c>
      <c r="B224" s="267">
        <v>43192</v>
      </c>
      <c r="C224" s="267"/>
      <c r="D224" s="245" t="s">
        <v>798</v>
      </c>
      <c r="E224" s="240" t="s">
        <v>657</v>
      </c>
      <c r="F224" s="268">
        <v>478.5</v>
      </c>
      <c r="G224" s="240"/>
      <c r="H224" s="240">
        <v>442</v>
      </c>
      <c r="I224" s="241">
        <v>613</v>
      </c>
      <c r="J224" s="242" t="s">
        <v>799</v>
      </c>
      <c r="K224" s="243">
        <f t="shared" ref="K224:K227" si="77">H224-F224</f>
        <v>-36.5</v>
      </c>
      <c r="L224" s="244">
        <f t="shared" ref="L224:L227" si="78">K224/F224</f>
        <v>-7.6280041797283177E-2</v>
      </c>
      <c r="M224" s="240" t="s">
        <v>635</v>
      </c>
      <c r="N224" s="237">
        <v>43762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6">
        <v>112</v>
      </c>
      <c r="B225" s="237">
        <v>43194</v>
      </c>
      <c r="C225" s="237"/>
      <c r="D225" s="238" t="s">
        <v>800</v>
      </c>
      <c r="E225" s="239" t="s">
        <v>657</v>
      </c>
      <c r="F225" s="240">
        <f>141.5-7.3</f>
        <v>134.19999999999999</v>
      </c>
      <c r="G225" s="240"/>
      <c r="H225" s="241">
        <v>77</v>
      </c>
      <c r="I225" s="241">
        <v>180</v>
      </c>
      <c r="J225" s="242" t="s">
        <v>801</v>
      </c>
      <c r="K225" s="243">
        <f t="shared" si="77"/>
        <v>-57.199999999999989</v>
      </c>
      <c r="L225" s="244">
        <f t="shared" si="78"/>
        <v>-0.42622950819672129</v>
      </c>
      <c r="M225" s="240" t="s">
        <v>635</v>
      </c>
      <c r="N225" s="237">
        <v>43522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6">
        <v>113</v>
      </c>
      <c r="B226" s="237">
        <v>43209</v>
      </c>
      <c r="C226" s="237"/>
      <c r="D226" s="238" t="s">
        <v>802</v>
      </c>
      <c r="E226" s="239" t="s">
        <v>657</v>
      </c>
      <c r="F226" s="240">
        <v>430</v>
      </c>
      <c r="G226" s="240"/>
      <c r="H226" s="241">
        <v>220</v>
      </c>
      <c r="I226" s="241">
        <v>537</v>
      </c>
      <c r="J226" s="242" t="s">
        <v>803</v>
      </c>
      <c r="K226" s="243">
        <f t="shared" si="77"/>
        <v>-210</v>
      </c>
      <c r="L226" s="244">
        <f t="shared" si="78"/>
        <v>-0.48837209302325579</v>
      </c>
      <c r="M226" s="240" t="s">
        <v>635</v>
      </c>
      <c r="N226" s="237">
        <v>43252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57">
        <v>114</v>
      </c>
      <c r="B227" s="258">
        <v>43220</v>
      </c>
      <c r="C227" s="258"/>
      <c r="D227" s="259" t="s">
        <v>398</v>
      </c>
      <c r="E227" s="260" t="s">
        <v>657</v>
      </c>
      <c r="F227" s="260">
        <v>153.5</v>
      </c>
      <c r="G227" s="260"/>
      <c r="H227" s="260">
        <v>196</v>
      </c>
      <c r="I227" s="262">
        <v>196</v>
      </c>
      <c r="J227" s="232" t="s">
        <v>804</v>
      </c>
      <c r="K227" s="233">
        <f t="shared" si="77"/>
        <v>42.5</v>
      </c>
      <c r="L227" s="234">
        <f t="shared" si="78"/>
        <v>0.27687296416938112</v>
      </c>
      <c r="M227" s="229" t="s">
        <v>617</v>
      </c>
      <c r="N227" s="235">
        <v>43605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6">
        <v>115</v>
      </c>
      <c r="B228" s="237">
        <v>43306</v>
      </c>
      <c r="C228" s="237"/>
      <c r="D228" s="238" t="s">
        <v>774</v>
      </c>
      <c r="E228" s="239" t="s">
        <v>657</v>
      </c>
      <c r="F228" s="240">
        <v>27.5</v>
      </c>
      <c r="G228" s="240"/>
      <c r="H228" s="241">
        <v>13.1</v>
      </c>
      <c r="I228" s="241">
        <v>60</v>
      </c>
      <c r="J228" s="242" t="s">
        <v>805</v>
      </c>
      <c r="K228" s="243">
        <v>-14.4</v>
      </c>
      <c r="L228" s="244">
        <v>-0.52363636363636401</v>
      </c>
      <c r="M228" s="240" t="s">
        <v>635</v>
      </c>
      <c r="N228" s="237">
        <v>43138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66">
        <v>116</v>
      </c>
      <c r="B229" s="267">
        <v>43318</v>
      </c>
      <c r="C229" s="267"/>
      <c r="D229" s="245" t="s">
        <v>806</v>
      </c>
      <c r="E229" s="240" t="s">
        <v>657</v>
      </c>
      <c r="F229" s="240">
        <v>148.5</v>
      </c>
      <c r="G229" s="240"/>
      <c r="H229" s="240">
        <v>102</v>
      </c>
      <c r="I229" s="241">
        <v>182</v>
      </c>
      <c r="J229" s="242" t="s">
        <v>807</v>
      </c>
      <c r="K229" s="243">
        <f>H229-F229</f>
        <v>-46.5</v>
      </c>
      <c r="L229" s="244">
        <f>K229/F229</f>
        <v>-0.31313131313131315</v>
      </c>
      <c r="M229" s="240" t="s">
        <v>635</v>
      </c>
      <c r="N229" s="237">
        <v>43661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6">
        <v>117</v>
      </c>
      <c r="B230" s="227">
        <v>43335</v>
      </c>
      <c r="C230" s="227"/>
      <c r="D230" s="228" t="s">
        <v>808</v>
      </c>
      <c r="E230" s="229" t="s">
        <v>657</v>
      </c>
      <c r="F230" s="260">
        <v>285</v>
      </c>
      <c r="G230" s="229"/>
      <c r="H230" s="229">
        <v>355</v>
      </c>
      <c r="I230" s="231">
        <v>364</v>
      </c>
      <c r="J230" s="232" t="s">
        <v>809</v>
      </c>
      <c r="K230" s="233">
        <v>70</v>
      </c>
      <c r="L230" s="234">
        <v>0.24561403508771901</v>
      </c>
      <c r="M230" s="229" t="s">
        <v>617</v>
      </c>
      <c r="N230" s="235">
        <v>43455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6">
        <v>118</v>
      </c>
      <c r="B231" s="227">
        <v>43341</v>
      </c>
      <c r="C231" s="227"/>
      <c r="D231" s="228" t="s">
        <v>386</v>
      </c>
      <c r="E231" s="229" t="s">
        <v>657</v>
      </c>
      <c r="F231" s="260">
        <v>525</v>
      </c>
      <c r="G231" s="229"/>
      <c r="H231" s="229">
        <v>585</v>
      </c>
      <c r="I231" s="231">
        <v>635</v>
      </c>
      <c r="J231" s="232" t="s">
        <v>810</v>
      </c>
      <c r="K231" s="233">
        <f t="shared" ref="K231:K247" si="79">H231-F231</f>
        <v>60</v>
      </c>
      <c r="L231" s="234">
        <f t="shared" ref="L231:L247" si="80">K231/F231</f>
        <v>0.11428571428571428</v>
      </c>
      <c r="M231" s="229" t="s">
        <v>617</v>
      </c>
      <c r="N231" s="235">
        <v>43662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6">
        <v>119</v>
      </c>
      <c r="B232" s="227">
        <v>43395</v>
      </c>
      <c r="C232" s="227"/>
      <c r="D232" s="228" t="s">
        <v>370</v>
      </c>
      <c r="E232" s="229" t="s">
        <v>657</v>
      </c>
      <c r="F232" s="260">
        <v>475</v>
      </c>
      <c r="G232" s="229"/>
      <c r="H232" s="229">
        <v>574</v>
      </c>
      <c r="I232" s="231">
        <v>570</v>
      </c>
      <c r="J232" s="232" t="s">
        <v>715</v>
      </c>
      <c r="K232" s="233">
        <f t="shared" si="79"/>
        <v>99</v>
      </c>
      <c r="L232" s="234">
        <f t="shared" si="80"/>
        <v>0.20842105263157895</v>
      </c>
      <c r="M232" s="229" t="s">
        <v>617</v>
      </c>
      <c r="N232" s="235">
        <v>43403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57">
        <v>120</v>
      </c>
      <c r="B233" s="258">
        <v>43397</v>
      </c>
      <c r="C233" s="258"/>
      <c r="D233" s="259" t="s">
        <v>393</v>
      </c>
      <c r="E233" s="260" t="s">
        <v>657</v>
      </c>
      <c r="F233" s="260">
        <v>707.5</v>
      </c>
      <c r="G233" s="260"/>
      <c r="H233" s="260">
        <v>872</v>
      </c>
      <c r="I233" s="262">
        <v>872</v>
      </c>
      <c r="J233" s="263" t="s">
        <v>715</v>
      </c>
      <c r="K233" s="233">
        <f t="shared" si="79"/>
        <v>164.5</v>
      </c>
      <c r="L233" s="264">
        <f t="shared" si="80"/>
        <v>0.23250883392226149</v>
      </c>
      <c r="M233" s="260" t="s">
        <v>617</v>
      </c>
      <c r="N233" s="265">
        <v>43482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57">
        <v>121</v>
      </c>
      <c r="B234" s="258">
        <v>43398</v>
      </c>
      <c r="C234" s="258"/>
      <c r="D234" s="259" t="s">
        <v>811</v>
      </c>
      <c r="E234" s="260" t="s">
        <v>657</v>
      </c>
      <c r="F234" s="260">
        <v>162</v>
      </c>
      <c r="G234" s="260"/>
      <c r="H234" s="260">
        <v>204</v>
      </c>
      <c r="I234" s="262">
        <v>209</v>
      </c>
      <c r="J234" s="263" t="s">
        <v>812</v>
      </c>
      <c r="K234" s="233">
        <f t="shared" si="79"/>
        <v>42</v>
      </c>
      <c r="L234" s="264">
        <f t="shared" si="80"/>
        <v>0.25925925925925924</v>
      </c>
      <c r="M234" s="260" t="s">
        <v>617</v>
      </c>
      <c r="N234" s="265">
        <v>43539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57">
        <v>122</v>
      </c>
      <c r="B235" s="258">
        <v>43399</v>
      </c>
      <c r="C235" s="258"/>
      <c r="D235" s="259" t="s">
        <v>496</v>
      </c>
      <c r="E235" s="260" t="s">
        <v>657</v>
      </c>
      <c r="F235" s="260">
        <v>240</v>
      </c>
      <c r="G235" s="260"/>
      <c r="H235" s="260">
        <v>297</v>
      </c>
      <c r="I235" s="262">
        <v>297</v>
      </c>
      <c r="J235" s="263" t="s">
        <v>715</v>
      </c>
      <c r="K235" s="269">
        <f t="shared" si="79"/>
        <v>57</v>
      </c>
      <c r="L235" s="264">
        <f t="shared" si="80"/>
        <v>0.23749999999999999</v>
      </c>
      <c r="M235" s="260" t="s">
        <v>617</v>
      </c>
      <c r="N235" s="265">
        <v>43417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6">
        <v>123</v>
      </c>
      <c r="B236" s="227">
        <v>43439</v>
      </c>
      <c r="C236" s="227"/>
      <c r="D236" s="228" t="s">
        <v>813</v>
      </c>
      <c r="E236" s="229" t="s">
        <v>657</v>
      </c>
      <c r="F236" s="229">
        <v>202.5</v>
      </c>
      <c r="G236" s="229"/>
      <c r="H236" s="229">
        <v>255</v>
      </c>
      <c r="I236" s="231">
        <v>252</v>
      </c>
      <c r="J236" s="232" t="s">
        <v>715</v>
      </c>
      <c r="K236" s="233">
        <f t="shared" si="79"/>
        <v>52.5</v>
      </c>
      <c r="L236" s="234">
        <f t="shared" si="80"/>
        <v>0.25925925925925924</v>
      </c>
      <c r="M236" s="229" t="s">
        <v>617</v>
      </c>
      <c r="N236" s="235">
        <v>43542</v>
      </c>
      <c r="O236" s="1"/>
      <c r="P236" s="1"/>
      <c r="Q236" s="1"/>
      <c r="R236" s="6" t="s">
        <v>814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57">
        <v>124</v>
      </c>
      <c r="B237" s="258">
        <v>43465</v>
      </c>
      <c r="C237" s="227"/>
      <c r="D237" s="259" t="s">
        <v>426</v>
      </c>
      <c r="E237" s="260" t="s">
        <v>657</v>
      </c>
      <c r="F237" s="260">
        <v>710</v>
      </c>
      <c r="G237" s="260"/>
      <c r="H237" s="260">
        <v>866</v>
      </c>
      <c r="I237" s="262">
        <v>866</v>
      </c>
      <c r="J237" s="263" t="s">
        <v>715</v>
      </c>
      <c r="K237" s="233">
        <f t="shared" si="79"/>
        <v>156</v>
      </c>
      <c r="L237" s="234">
        <f t="shared" si="80"/>
        <v>0.21971830985915494</v>
      </c>
      <c r="M237" s="229" t="s">
        <v>617</v>
      </c>
      <c r="N237" s="235">
        <v>43553</v>
      </c>
      <c r="O237" s="1"/>
      <c r="P237" s="1"/>
      <c r="Q237" s="1"/>
      <c r="R237" s="6" t="s">
        <v>814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57">
        <v>125</v>
      </c>
      <c r="B238" s="258">
        <v>43522</v>
      </c>
      <c r="C238" s="258"/>
      <c r="D238" s="259" t="s">
        <v>154</v>
      </c>
      <c r="E238" s="260" t="s">
        <v>657</v>
      </c>
      <c r="F238" s="260">
        <v>337.25</v>
      </c>
      <c r="G238" s="260"/>
      <c r="H238" s="260">
        <v>398.5</v>
      </c>
      <c r="I238" s="262">
        <v>411</v>
      </c>
      <c r="J238" s="232" t="s">
        <v>815</v>
      </c>
      <c r="K238" s="233">
        <f t="shared" si="79"/>
        <v>61.25</v>
      </c>
      <c r="L238" s="234">
        <f t="shared" si="80"/>
        <v>0.1816160118606375</v>
      </c>
      <c r="M238" s="229" t="s">
        <v>617</v>
      </c>
      <c r="N238" s="235">
        <v>43760</v>
      </c>
      <c r="O238" s="1"/>
      <c r="P238" s="1"/>
      <c r="Q238" s="1"/>
      <c r="R238" s="6" t="s">
        <v>814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70">
        <v>126</v>
      </c>
      <c r="B239" s="271">
        <v>43559</v>
      </c>
      <c r="C239" s="271"/>
      <c r="D239" s="272" t="s">
        <v>816</v>
      </c>
      <c r="E239" s="273" t="s">
        <v>657</v>
      </c>
      <c r="F239" s="273">
        <v>130</v>
      </c>
      <c r="G239" s="273"/>
      <c r="H239" s="273">
        <v>65</v>
      </c>
      <c r="I239" s="274">
        <v>158</v>
      </c>
      <c r="J239" s="242" t="s">
        <v>817</v>
      </c>
      <c r="K239" s="243">
        <f t="shared" si="79"/>
        <v>-65</v>
      </c>
      <c r="L239" s="244">
        <f t="shared" si="80"/>
        <v>-0.5</v>
      </c>
      <c r="M239" s="240" t="s">
        <v>635</v>
      </c>
      <c r="N239" s="237">
        <v>43726</v>
      </c>
      <c r="O239" s="1"/>
      <c r="P239" s="1"/>
      <c r="Q239" s="1"/>
      <c r="R239" s="6" t="s">
        <v>818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75">
        <v>127</v>
      </c>
      <c r="B240" s="276">
        <v>43017</v>
      </c>
      <c r="C240" s="276"/>
      <c r="D240" s="277" t="s">
        <v>187</v>
      </c>
      <c r="E240" s="278" t="s">
        <v>657</v>
      </c>
      <c r="F240" s="278">
        <v>141.5</v>
      </c>
      <c r="G240" s="279"/>
      <c r="H240" s="279">
        <v>183.5</v>
      </c>
      <c r="I240" s="279">
        <v>210</v>
      </c>
      <c r="J240" s="280" t="s">
        <v>819</v>
      </c>
      <c r="K240" s="281">
        <f t="shared" si="79"/>
        <v>42</v>
      </c>
      <c r="L240" s="282">
        <f t="shared" si="80"/>
        <v>0.29681978798586572</v>
      </c>
      <c r="M240" s="278" t="s">
        <v>617</v>
      </c>
      <c r="N240" s="276">
        <v>43042</v>
      </c>
      <c r="O240" s="1"/>
      <c r="P240" s="1"/>
      <c r="Q240" s="1"/>
      <c r="R240" s="6" t="s">
        <v>818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70">
        <v>128</v>
      </c>
      <c r="B241" s="271">
        <v>43074</v>
      </c>
      <c r="C241" s="271"/>
      <c r="D241" s="272" t="s">
        <v>820</v>
      </c>
      <c r="E241" s="273" t="s">
        <v>657</v>
      </c>
      <c r="F241" s="268">
        <v>172</v>
      </c>
      <c r="G241" s="273"/>
      <c r="H241" s="273">
        <v>155.25</v>
      </c>
      <c r="I241" s="274">
        <v>230</v>
      </c>
      <c r="J241" s="242" t="s">
        <v>821</v>
      </c>
      <c r="K241" s="243">
        <f t="shared" si="79"/>
        <v>-16.75</v>
      </c>
      <c r="L241" s="244">
        <f t="shared" si="80"/>
        <v>-9.7383720930232565E-2</v>
      </c>
      <c r="M241" s="240" t="s">
        <v>635</v>
      </c>
      <c r="N241" s="237">
        <v>43787</v>
      </c>
      <c r="O241" s="1"/>
      <c r="P241" s="1"/>
      <c r="Q241" s="1"/>
      <c r="R241" s="6" t="s">
        <v>818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57">
        <v>129</v>
      </c>
      <c r="B242" s="258">
        <v>43398</v>
      </c>
      <c r="C242" s="258"/>
      <c r="D242" s="259" t="s">
        <v>109</v>
      </c>
      <c r="E242" s="260" t="s">
        <v>657</v>
      </c>
      <c r="F242" s="260">
        <v>698.5</v>
      </c>
      <c r="G242" s="260"/>
      <c r="H242" s="260">
        <v>890</v>
      </c>
      <c r="I242" s="262">
        <v>890</v>
      </c>
      <c r="J242" s="232" t="s">
        <v>822</v>
      </c>
      <c r="K242" s="233">
        <f t="shared" si="79"/>
        <v>191.5</v>
      </c>
      <c r="L242" s="234">
        <f t="shared" si="80"/>
        <v>0.27415891195418757</v>
      </c>
      <c r="M242" s="229" t="s">
        <v>617</v>
      </c>
      <c r="N242" s="235">
        <v>44328</v>
      </c>
      <c r="O242" s="1"/>
      <c r="P242" s="1"/>
      <c r="Q242" s="1"/>
      <c r="R242" s="6" t="s">
        <v>814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57">
        <v>130</v>
      </c>
      <c r="B243" s="258">
        <v>42877</v>
      </c>
      <c r="C243" s="258"/>
      <c r="D243" s="259" t="s">
        <v>385</v>
      </c>
      <c r="E243" s="260" t="s">
        <v>657</v>
      </c>
      <c r="F243" s="260">
        <v>127.6</v>
      </c>
      <c r="G243" s="260"/>
      <c r="H243" s="260">
        <v>138</v>
      </c>
      <c r="I243" s="262">
        <v>190</v>
      </c>
      <c r="J243" s="232" t="s">
        <v>823</v>
      </c>
      <c r="K243" s="233">
        <f t="shared" si="79"/>
        <v>10.400000000000006</v>
      </c>
      <c r="L243" s="234">
        <f t="shared" si="80"/>
        <v>8.1504702194357417E-2</v>
      </c>
      <c r="M243" s="229" t="s">
        <v>617</v>
      </c>
      <c r="N243" s="235">
        <v>43774</v>
      </c>
      <c r="O243" s="1"/>
      <c r="P243" s="1"/>
      <c r="Q243" s="1"/>
      <c r="R243" s="6" t="s">
        <v>818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57">
        <v>131</v>
      </c>
      <c r="B244" s="258">
        <v>43158</v>
      </c>
      <c r="C244" s="258"/>
      <c r="D244" s="259" t="s">
        <v>824</v>
      </c>
      <c r="E244" s="260" t="s">
        <v>657</v>
      </c>
      <c r="F244" s="260">
        <v>317</v>
      </c>
      <c r="G244" s="260"/>
      <c r="H244" s="260">
        <v>382.5</v>
      </c>
      <c r="I244" s="262">
        <v>398</v>
      </c>
      <c r="J244" s="232" t="s">
        <v>825</v>
      </c>
      <c r="K244" s="233">
        <f t="shared" si="79"/>
        <v>65.5</v>
      </c>
      <c r="L244" s="234">
        <f t="shared" si="80"/>
        <v>0.20662460567823343</v>
      </c>
      <c r="M244" s="229" t="s">
        <v>617</v>
      </c>
      <c r="N244" s="235">
        <v>44238</v>
      </c>
      <c r="O244" s="1"/>
      <c r="P244" s="1"/>
      <c r="Q244" s="1"/>
      <c r="R244" s="6" t="s">
        <v>818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70">
        <v>132</v>
      </c>
      <c r="B245" s="271">
        <v>43164</v>
      </c>
      <c r="C245" s="271"/>
      <c r="D245" s="272" t="s">
        <v>146</v>
      </c>
      <c r="E245" s="273" t="s">
        <v>657</v>
      </c>
      <c r="F245" s="268">
        <f>510-14.4</f>
        <v>495.6</v>
      </c>
      <c r="G245" s="273"/>
      <c r="H245" s="273">
        <v>350</v>
      </c>
      <c r="I245" s="274">
        <v>672</v>
      </c>
      <c r="J245" s="242" t="s">
        <v>826</v>
      </c>
      <c r="K245" s="243">
        <f t="shared" si="79"/>
        <v>-145.60000000000002</v>
      </c>
      <c r="L245" s="244">
        <f t="shared" si="80"/>
        <v>-0.29378531073446329</v>
      </c>
      <c r="M245" s="240" t="s">
        <v>635</v>
      </c>
      <c r="N245" s="237">
        <v>43887</v>
      </c>
      <c r="O245" s="1"/>
      <c r="P245" s="1"/>
      <c r="Q245" s="1"/>
      <c r="R245" s="6" t="s">
        <v>814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70">
        <v>133</v>
      </c>
      <c r="B246" s="271">
        <v>43237</v>
      </c>
      <c r="C246" s="271"/>
      <c r="D246" s="272" t="s">
        <v>488</v>
      </c>
      <c r="E246" s="273" t="s">
        <v>657</v>
      </c>
      <c r="F246" s="268">
        <v>230.3</v>
      </c>
      <c r="G246" s="273"/>
      <c r="H246" s="273">
        <v>102.5</v>
      </c>
      <c r="I246" s="274">
        <v>348</v>
      </c>
      <c r="J246" s="242" t="s">
        <v>827</v>
      </c>
      <c r="K246" s="243">
        <f t="shared" si="79"/>
        <v>-127.80000000000001</v>
      </c>
      <c r="L246" s="244">
        <f t="shared" si="80"/>
        <v>-0.55492835432045162</v>
      </c>
      <c r="M246" s="240" t="s">
        <v>635</v>
      </c>
      <c r="N246" s="237">
        <v>43896</v>
      </c>
      <c r="O246" s="1"/>
      <c r="P246" s="1"/>
      <c r="Q246" s="1"/>
      <c r="R246" s="6" t="s">
        <v>814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57">
        <v>134</v>
      </c>
      <c r="B247" s="258">
        <v>43258</v>
      </c>
      <c r="C247" s="258"/>
      <c r="D247" s="259" t="s">
        <v>450</v>
      </c>
      <c r="E247" s="260" t="s">
        <v>657</v>
      </c>
      <c r="F247" s="260">
        <f>342.5-5.1</f>
        <v>337.4</v>
      </c>
      <c r="G247" s="260"/>
      <c r="H247" s="260">
        <v>412.5</v>
      </c>
      <c r="I247" s="262">
        <v>439</v>
      </c>
      <c r="J247" s="232" t="s">
        <v>828</v>
      </c>
      <c r="K247" s="233">
        <f t="shared" si="79"/>
        <v>75.100000000000023</v>
      </c>
      <c r="L247" s="234">
        <f t="shared" si="80"/>
        <v>0.22258446947243635</v>
      </c>
      <c r="M247" s="229" t="s">
        <v>617</v>
      </c>
      <c r="N247" s="235">
        <v>44230</v>
      </c>
      <c r="O247" s="1"/>
      <c r="P247" s="1"/>
      <c r="Q247" s="1"/>
      <c r="R247" s="6" t="s">
        <v>818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83">
        <v>135</v>
      </c>
      <c r="B248" s="284">
        <v>43285</v>
      </c>
      <c r="C248" s="284"/>
      <c r="D248" s="20" t="s">
        <v>56</v>
      </c>
      <c r="E248" s="285" t="s">
        <v>657</v>
      </c>
      <c r="F248" s="286">
        <f>127.5-5.53</f>
        <v>121.97</v>
      </c>
      <c r="G248" s="285"/>
      <c r="H248" s="285"/>
      <c r="I248" s="287">
        <v>170</v>
      </c>
      <c r="J248" s="288" t="s">
        <v>620</v>
      </c>
      <c r="K248" s="289"/>
      <c r="L248" s="290"/>
      <c r="M248" s="16" t="s">
        <v>620</v>
      </c>
      <c r="N248" s="291"/>
      <c r="O248" s="1"/>
      <c r="P248" s="1"/>
      <c r="Q248" s="1"/>
      <c r="R248" s="6" t="s">
        <v>814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70">
        <v>136</v>
      </c>
      <c r="B249" s="271">
        <v>43294</v>
      </c>
      <c r="C249" s="271"/>
      <c r="D249" s="272" t="s">
        <v>372</v>
      </c>
      <c r="E249" s="273" t="s">
        <v>657</v>
      </c>
      <c r="F249" s="268">
        <v>46.5</v>
      </c>
      <c r="G249" s="273"/>
      <c r="H249" s="273">
        <v>17</v>
      </c>
      <c r="I249" s="274">
        <v>59</v>
      </c>
      <c r="J249" s="242" t="s">
        <v>829</v>
      </c>
      <c r="K249" s="243">
        <f t="shared" ref="K249:K257" si="81">H249-F249</f>
        <v>-29.5</v>
      </c>
      <c r="L249" s="244">
        <f t="shared" ref="L249:L257" si="82">K249/F249</f>
        <v>-0.63440860215053763</v>
      </c>
      <c r="M249" s="240" t="s">
        <v>635</v>
      </c>
      <c r="N249" s="237">
        <v>43887</v>
      </c>
      <c r="O249" s="1"/>
      <c r="P249" s="1"/>
      <c r="Q249" s="1"/>
      <c r="R249" s="6" t="s">
        <v>814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57">
        <v>137</v>
      </c>
      <c r="B250" s="258">
        <v>43396</v>
      </c>
      <c r="C250" s="258"/>
      <c r="D250" s="259" t="s">
        <v>428</v>
      </c>
      <c r="E250" s="260" t="s">
        <v>657</v>
      </c>
      <c r="F250" s="260">
        <v>156.5</v>
      </c>
      <c r="G250" s="260"/>
      <c r="H250" s="260">
        <v>207.5</v>
      </c>
      <c r="I250" s="262">
        <v>191</v>
      </c>
      <c r="J250" s="232" t="s">
        <v>715</v>
      </c>
      <c r="K250" s="233">
        <f t="shared" si="81"/>
        <v>51</v>
      </c>
      <c r="L250" s="234">
        <f t="shared" si="82"/>
        <v>0.32587859424920129</v>
      </c>
      <c r="M250" s="229" t="s">
        <v>617</v>
      </c>
      <c r="N250" s="235">
        <v>44369</v>
      </c>
      <c r="O250" s="1"/>
      <c r="P250" s="1"/>
      <c r="Q250" s="1"/>
      <c r="R250" s="6" t="s">
        <v>814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57">
        <v>138</v>
      </c>
      <c r="B251" s="258">
        <v>43439</v>
      </c>
      <c r="C251" s="258"/>
      <c r="D251" s="259" t="s">
        <v>332</v>
      </c>
      <c r="E251" s="260" t="s">
        <v>657</v>
      </c>
      <c r="F251" s="260">
        <v>259.5</v>
      </c>
      <c r="G251" s="260"/>
      <c r="H251" s="260">
        <v>320</v>
      </c>
      <c r="I251" s="262">
        <v>320</v>
      </c>
      <c r="J251" s="232" t="s">
        <v>715</v>
      </c>
      <c r="K251" s="233">
        <f t="shared" si="81"/>
        <v>60.5</v>
      </c>
      <c r="L251" s="234">
        <f t="shared" si="82"/>
        <v>0.23314065510597304</v>
      </c>
      <c r="M251" s="229" t="s">
        <v>617</v>
      </c>
      <c r="N251" s="235">
        <v>44323</v>
      </c>
      <c r="O251" s="1"/>
      <c r="P251" s="1"/>
      <c r="Q251" s="1"/>
      <c r="R251" s="6" t="s">
        <v>814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70">
        <v>139</v>
      </c>
      <c r="B252" s="271">
        <v>43439</v>
      </c>
      <c r="C252" s="271"/>
      <c r="D252" s="272" t="s">
        <v>830</v>
      </c>
      <c r="E252" s="273" t="s">
        <v>657</v>
      </c>
      <c r="F252" s="273">
        <v>715</v>
      </c>
      <c r="G252" s="273"/>
      <c r="H252" s="273">
        <v>445</v>
      </c>
      <c r="I252" s="274">
        <v>840</v>
      </c>
      <c r="J252" s="242" t="s">
        <v>831</v>
      </c>
      <c r="K252" s="243">
        <f t="shared" si="81"/>
        <v>-270</v>
      </c>
      <c r="L252" s="244">
        <f t="shared" si="82"/>
        <v>-0.3776223776223776</v>
      </c>
      <c r="M252" s="240" t="s">
        <v>635</v>
      </c>
      <c r="N252" s="237">
        <v>43800</v>
      </c>
      <c r="O252" s="1"/>
      <c r="P252" s="1"/>
      <c r="Q252" s="1"/>
      <c r="R252" s="6" t="s">
        <v>814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57">
        <v>140</v>
      </c>
      <c r="B253" s="258">
        <v>43469</v>
      </c>
      <c r="C253" s="258"/>
      <c r="D253" s="259" t="s">
        <v>159</v>
      </c>
      <c r="E253" s="260" t="s">
        <v>657</v>
      </c>
      <c r="F253" s="260">
        <v>875</v>
      </c>
      <c r="G253" s="260"/>
      <c r="H253" s="260">
        <v>1165</v>
      </c>
      <c r="I253" s="262">
        <v>1185</v>
      </c>
      <c r="J253" s="232" t="s">
        <v>832</v>
      </c>
      <c r="K253" s="233">
        <f t="shared" si="81"/>
        <v>290</v>
      </c>
      <c r="L253" s="234">
        <f t="shared" si="82"/>
        <v>0.33142857142857141</v>
      </c>
      <c r="M253" s="229" t="s">
        <v>617</v>
      </c>
      <c r="N253" s="235">
        <v>43847</v>
      </c>
      <c r="O253" s="1"/>
      <c r="P253" s="1"/>
      <c r="Q253" s="1"/>
      <c r="R253" s="6" t="s">
        <v>814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57">
        <v>141</v>
      </c>
      <c r="B254" s="258">
        <v>43559</v>
      </c>
      <c r="C254" s="258"/>
      <c r="D254" s="259" t="s">
        <v>348</v>
      </c>
      <c r="E254" s="260" t="s">
        <v>657</v>
      </c>
      <c r="F254" s="260">
        <f>387-14.63</f>
        <v>372.37</v>
      </c>
      <c r="G254" s="260"/>
      <c r="H254" s="260">
        <v>490</v>
      </c>
      <c r="I254" s="262">
        <v>490</v>
      </c>
      <c r="J254" s="232" t="s">
        <v>715</v>
      </c>
      <c r="K254" s="233">
        <f t="shared" si="81"/>
        <v>117.63</v>
      </c>
      <c r="L254" s="234">
        <f t="shared" si="82"/>
        <v>0.31589548030185027</v>
      </c>
      <c r="M254" s="229" t="s">
        <v>617</v>
      </c>
      <c r="N254" s="235">
        <v>43850</v>
      </c>
      <c r="O254" s="1"/>
      <c r="P254" s="1"/>
      <c r="Q254" s="1"/>
      <c r="R254" s="6" t="s">
        <v>814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70">
        <v>142</v>
      </c>
      <c r="B255" s="271">
        <v>43578</v>
      </c>
      <c r="C255" s="271"/>
      <c r="D255" s="272" t="s">
        <v>833</v>
      </c>
      <c r="E255" s="273" t="s">
        <v>619</v>
      </c>
      <c r="F255" s="273">
        <v>220</v>
      </c>
      <c r="G255" s="273"/>
      <c r="H255" s="273">
        <v>127.5</v>
      </c>
      <c r="I255" s="274">
        <v>284</v>
      </c>
      <c r="J255" s="242" t="s">
        <v>834</v>
      </c>
      <c r="K255" s="243">
        <f t="shared" si="81"/>
        <v>-92.5</v>
      </c>
      <c r="L255" s="244">
        <f t="shared" si="82"/>
        <v>-0.42045454545454547</v>
      </c>
      <c r="M255" s="240" t="s">
        <v>635</v>
      </c>
      <c r="N255" s="237">
        <v>43896</v>
      </c>
      <c r="O255" s="1"/>
      <c r="P255" s="1"/>
      <c r="Q255" s="1"/>
      <c r="R255" s="6" t="s">
        <v>814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57">
        <v>143</v>
      </c>
      <c r="B256" s="258">
        <v>43622</v>
      </c>
      <c r="C256" s="258"/>
      <c r="D256" s="259" t="s">
        <v>497</v>
      </c>
      <c r="E256" s="260" t="s">
        <v>619</v>
      </c>
      <c r="F256" s="260">
        <v>332.8</v>
      </c>
      <c r="G256" s="260"/>
      <c r="H256" s="260">
        <v>405</v>
      </c>
      <c r="I256" s="262">
        <v>419</v>
      </c>
      <c r="J256" s="232" t="s">
        <v>835</v>
      </c>
      <c r="K256" s="233">
        <f t="shared" si="81"/>
        <v>72.199999999999989</v>
      </c>
      <c r="L256" s="234">
        <f t="shared" si="82"/>
        <v>0.21694711538461534</v>
      </c>
      <c r="M256" s="229" t="s">
        <v>617</v>
      </c>
      <c r="N256" s="235">
        <v>43860</v>
      </c>
      <c r="O256" s="1"/>
      <c r="P256" s="1"/>
      <c r="Q256" s="1"/>
      <c r="R256" s="6" t="s">
        <v>818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51">
        <v>144</v>
      </c>
      <c r="B257" s="250">
        <v>43641</v>
      </c>
      <c r="C257" s="250"/>
      <c r="D257" s="251" t="s">
        <v>152</v>
      </c>
      <c r="E257" s="252" t="s">
        <v>657</v>
      </c>
      <c r="F257" s="252">
        <v>386</v>
      </c>
      <c r="G257" s="253"/>
      <c r="H257" s="253">
        <v>395</v>
      </c>
      <c r="I257" s="253">
        <v>452</v>
      </c>
      <c r="J257" s="254" t="s">
        <v>836</v>
      </c>
      <c r="K257" s="255">
        <f t="shared" si="81"/>
        <v>9</v>
      </c>
      <c r="L257" s="256">
        <f t="shared" si="82"/>
        <v>2.3316062176165803E-2</v>
      </c>
      <c r="M257" s="252" t="s">
        <v>748</v>
      </c>
      <c r="N257" s="250">
        <v>43868</v>
      </c>
      <c r="O257" s="1"/>
      <c r="P257" s="1"/>
      <c r="Q257" s="1"/>
      <c r="R257" s="6" t="s">
        <v>818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92">
        <v>145</v>
      </c>
      <c r="B258" s="293">
        <v>43707</v>
      </c>
      <c r="C258" s="293"/>
      <c r="D258" s="20" t="s">
        <v>132</v>
      </c>
      <c r="E258" s="285" t="s">
        <v>657</v>
      </c>
      <c r="F258" s="285" t="s">
        <v>837</v>
      </c>
      <c r="G258" s="285"/>
      <c r="H258" s="285"/>
      <c r="I258" s="287">
        <v>190</v>
      </c>
      <c r="J258" s="288" t="s">
        <v>620</v>
      </c>
      <c r="K258" s="289"/>
      <c r="L258" s="290"/>
      <c r="M258" s="13" t="s">
        <v>620</v>
      </c>
      <c r="N258" s="291"/>
      <c r="O258" s="1"/>
      <c r="P258" s="1"/>
      <c r="Q258" s="1"/>
      <c r="R258" s="6" t="s">
        <v>814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57">
        <v>146</v>
      </c>
      <c r="B259" s="258">
        <v>43731</v>
      </c>
      <c r="C259" s="258"/>
      <c r="D259" s="259" t="s">
        <v>441</v>
      </c>
      <c r="E259" s="260" t="s">
        <v>657</v>
      </c>
      <c r="F259" s="260">
        <v>235</v>
      </c>
      <c r="G259" s="260"/>
      <c r="H259" s="260">
        <v>295</v>
      </c>
      <c r="I259" s="262">
        <v>296</v>
      </c>
      <c r="J259" s="232" t="s">
        <v>838</v>
      </c>
      <c r="K259" s="233">
        <f t="shared" ref="K259:K264" si="83">H259-F259</f>
        <v>60</v>
      </c>
      <c r="L259" s="234">
        <f t="shared" ref="L259:L264" si="84">K259/F259</f>
        <v>0.25531914893617019</v>
      </c>
      <c r="M259" s="229" t="s">
        <v>617</v>
      </c>
      <c r="N259" s="235">
        <v>43844</v>
      </c>
      <c r="O259" s="1"/>
      <c r="P259" s="1"/>
      <c r="Q259" s="1"/>
      <c r="R259" s="6" t="s">
        <v>818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57">
        <v>147</v>
      </c>
      <c r="B260" s="258">
        <v>43752</v>
      </c>
      <c r="C260" s="258"/>
      <c r="D260" s="259" t="s">
        <v>839</v>
      </c>
      <c r="E260" s="260" t="s">
        <v>657</v>
      </c>
      <c r="F260" s="260">
        <v>277.5</v>
      </c>
      <c r="G260" s="260"/>
      <c r="H260" s="260">
        <v>333</v>
      </c>
      <c r="I260" s="262">
        <v>333</v>
      </c>
      <c r="J260" s="232" t="s">
        <v>840</v>
      </c>
      <c r="K260" s="233">
        <f t="shared" si="83"/>
        <v>55.5</v>
      </c>
      <c r="L260" s="234">
        <f t="shared" si="84"/>
        <v>0.2</v>
      </c>
      <c r="M260" s="229" t="s">
        <v>617</v>
      </c>
      <c r="N260" s="235">
        <v>43846</v>
      </c>
      <c r="O260" s="1"/>
      <c r="P260" s="1"/>
      <c r="Q260" s="1"/>
      <c r="R260" s="6" t="s">
        <v>814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57">
        <v>148</v>
      </c>
      <c r="B261" s="258">
        <v>43752</v>
      </c>
      <c r="C261" s="258"/>
      <c r="D261" s="259" t="s">
        <v>841</v>
      </c>
      <c r="E261" s="260" t="s">
        <v>657</v>
      </c>
      <c r="F261" s="260">
        <v>930</v>
      </c>
      <c r="G261" s="260"/>
      <c r="H261" s="260">
        <v>1165</v>
      </c>
      <c r="I261" s="262">
        <v>1200</v>
      </c>
      <c r="J261" s="232" t="s">
        <v>842</v>
      </c>
      <c r="K261" s="233">
        <f t="shared" si="83"/>
        <v>235</v>
      </c>
      <c r="L261" s="234">
        <f t="shared" si="84"/>
        <v>0.25268817204301075</v>
      </c>
      <c r="M261" s="229" t="s">
        <v>617</v>
      </c>
      <c r="N261" s="235">
        <v>43847</v>
      </c>
      <c r="O261" s="1"/>
      <c r="P261" s="1"/>
      <c r="Q261" s="1"/>
      <c r="R261" s="6" t="s">
        <v>818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57">
        <v>149</v>
      </c>
      <c r="B262" s="258">
        <v>43753</v>
      </c>
      <c r="C262" s="258"/>
      <c r="D262" s="259" t="s">
        <v>843</v>
      </c>
      <c r="E262" s="260" t="s">
        <v>657</v>
      </c>
      <c r="F262" s="230">
        <v>111</v>
      </c>
      <c r="G262" s="260"/>
      <c r="H262" s="260">
        <v>141</v>
      </c>
      <c r="I262" s="262">
        <v>141</v>
      </c>
      <c r="J262" s="232" t="s">
        <v>639</v>
      </c>
      <c r="K262" s="233">
        <f t="shared" si="83"/>
        <v>30</v>
      </c>
      <c r="L262" s="234">
        <f t="shared" si="84"/>
        <v>0.27027027027027029</v>
      </c>
      <c r="M262" s="229" t="s">
        <v>617</v>
      </c>
      <c r="N262" s="235">
        <v>44328</v>
      </c>
      <c r="O262" s="1"/>
      <c r="P262" s="1"/>
      <c r="Q262" s="1"/>
      <c r="R262" s="6" t="s">
        <v>818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57">
        <v>150</v>
      </c>
      <c r="B263" s="258">
        <v>43753</v>
      </c>
      <c r="C263" s="258"/>
      <c r="D263" s="259" t="s">
        <v>844</v>
      </c>
      <c r="E263" s="260" t="s">
        <v>657</v>
      </c>
      <c r="F263" s="230">
        <v>296</v>
      </c>
      <c r="G263" s="260"/>
      <c r="H263" s="260">
        <v>370</v>
      </c>
      <c r="I263" s="262">
        <v>370</v>
      </c>
      <c r="J263" s="232" t="s">
        <v>715</v>
      </c>
      <c r="K263" s="233">
        <f t="shared" si="83"/>
        <v>74</v>
      </c>
      <c r="L263" s="234">
        <f t="shared" si="84"/>
        <v>0.25</v>
      </c>
      <c r="M263" s="229" t="s">
        <v>617</v>
      </c>
      <c r="N263" s="235">
        <v>43853</v>
      </c>
      <c r="O263" s="1"/>
      <c r="P263" s="1"/>
      <c r="Q263" s="1"/>
      <c r="R263" s="6" t="s">
        <v>818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57">
        <v>151</v>
      </c>
      <c r="B264" s="258">
        <v>43754</v>
      </c>
      <c r="C264" s="258"/>
      <c r="D264" s="259" t="s">
        <v>845</v>
      </c>
      <c r="E264" s="260" t="s">
        <v>657</v>
      </c>
      <c r="F264" s="230">
        <v>300</v>
      </c>
      <c r="G264" s="260"/>
      <c r="H264" s="260">
        <v>382.5</v>
      </c>
      <c r="I264" s="262">
        <v>344</v>
      </c>
      <c r="J264" s="232" t="s">
        <v>846</v>
      </c>
      <c r="K264" s="233">
        <f t="shared" si="83"/>
        <v>82.5</v>
      </c>
      <c r="L264" s="234">
        <f t="shared" si="84"/>
        <v>0.27500000000000002</v>
      </c>
      <c r="M264" s="229" t="s">
        <v>617</v>
      </c>
      <c r="N264" s="235">
        <v>44238</v>
      </c>
      <c r="O264" s="1"/>
      <c r="P264" s="1"/>
      <c r="Q264" s="1"/>
      <c r="R264" s="6" t="s">
        <v>818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92">
        <v>152</v>
      </c>
      <c r="B265" s="293">
        <v>43832</v>
      </c>
      <c r="C265" s="293"/>
      <c r="D265" s="294" t="s">
        <v>847</v>
      </c>
      <c r="E265" s="58" t="s">
        <v>657</v>
      </c>
      <c r="F265" s="295" t="s">
        <v>848</v>
      </c>
      <c r="G265" s="58"/>
      <c r="H265" s="58"/>
      <c r="I265" s="296">
        <v>590</v>
      </c>
      <c r="J265" s="288" t="s">
        <v>620</v>
      </c>
      <c r="K265" s="288"/>
      <c r="L265" s="297"/>
      <c r="M265" s="298" t="s">
        <v>620</v>
      </c>
      <c r="N265" s="299"/>
      <c r="O265" s="1"/>
      <c r="P265" s="1"/>
      <c r="Q265" s="1"/>
      <c r="R265" s="6" t="s">
        <v>818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57">
        <v>153</v>
      </c>
      <c r="B266" s="258">
        <v>43966</v>
      </c>
      <c r="C266" s="258"/>
      <c r="D266" s="259" t="s">
        <v>72</v>
      </c>
      <c r="E266" s="260" t="s">
        <v>657</v>
      </c>
      <c r="F266" s="230">
        <v>67.5</v>
      </c>
      <c r="G266" s="260"/>
      <c r="H266" s="260">
        <v>86</v>
      </c>
      <c r="I266" s="262">
        <v>86</v>
      </c>
      <c r="J266" s="232" t="s">
        <v>849</v>
      </c>
      <c r="K266" s="233">
        <f t="shared" ref="K266:K273" si="85">H266-F266</f>
        <v>18.5</v>
      </c>
      <c r="L266" s="234">
        <f t="shared" ref="L266:L273" si="86">K266/F266</f>
        <v>0.27407407407407408</v>
      </c>
      <c r="M266" s="229" t="s">
        <v>617</v>
      </c>
      <c r="N266" s="235">
        <v>44008</v>
      </c>
      <c r="O266" s="1"/>
      <c r="P266" s="1"/>
      <c r="Q266" s="1"/>
      <c r="R266" s="6" t="s">
        <v>818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57">
        <v>154</v>
      </c>
      <c r="B267" s="258">
        <v>44035</v>
      </c>
      <c r="C267" s="258"/>
      <c r="D267" s="259" t="s">
        <v>496</v>
      </c>
      <c r="E267" s="260" t="s">
        <v>657</v>
      </c>
      <c r="F267" s="230">
        <v>231</v>
      </c>
      <c r="G267" s="260"/>
      <c r="H267" s="260">
        <v>281</v>
      </c>
      <c r="I267" s="262">
        <v>281</v>
      </c>
      <c r="J267" s="232" t="s">
        <v>715</v>
      </c>
      <c r="K267" s="233">
        <f t="shared" si="85"/>
        <v>50</v>
      </c>
      <c r="L267" s="234">
        <f t="shared" si="86"/>
        <v>0.21645021645021645</v>
      </c>
      <c r="M267" s="229" t="s">
        <v>617</v>
      </c>
      <c r="N267" s="235">
        <v>44358</v>
      </c>
      <c r="O267" s="1"/>
      <c r="P267" s="1"/>
      <c r="Q267" s="1"/>
      <c r="R267" s="6" t="s">
        <v>818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57">
        <v>155</v>
      </c>
      <c r="B268" s="258">
        <v>44092</v>
      </c>
      <c r="C268" s="258"/>
      <c r="D268" s="259" t="s">
        <v>417</v>
      </c>
      <c r="E268" s="260" t="s">
        <v>657</v>
      </c>
      <c r="F268" s="260">
        <v>206</v>
      </c>
      <c r="G268" s="260"/>
      <c r="H268" s="260">
        <v>248</v>
      </c>
      <c r="I268" s="262">
        <v>248</v>
      </c>
      <c r="J268" s="232" t="s">
        <v>715</v>
      </c>
      <c r="K268" s="233">
        <f t="shared" si="85"/>
        <v>42</v>
      </c>
      <c r="L268" s="234">
        <f t="shared" si="86"/>
        <v>0.20388349514563106</v>
      </c>
      <c r="M268" s="229" t="s">
        <v>617</v>
      </c>
      <c r="N268" s="235">
        <v>44214</v>
      </c>
      <c r="O268" s="1"/>
      <c r="P268" s="1"/>
      <c r="Q268" s="1"/>
      <c r="R268" s="6" t="s">
        <v>818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57">
        <v>156</v>
      </c>
      <c r="B269" s="258">
        <v>44140</v>
      </c>
      <c r="C269" s="258"/>
      <c r="D269" s="259" t="s">
        <v>417</v>
      </c>
      <c r="E269" s="260" t="s">
        <v>657</v>
      </c>
      <c r="F269" s="260">
        <v>182.5</v>
      </c>
      <c r="G269" s="260"/>
      <c r="H269" s="260">
        <v>248</v>
      </c>
      <c r="I269" s="262">
        <v>248</v>
      </c>
      <c r="J269" s="232" t="s">
        <v>715</v>
      </c>
      <c r="K269" s="233">
        <f t="shared" si="85"/>
        <v>65.5</v>
      </c>
      <c r="L269" s="234">
        <f t="shared" si="86"/>
        <v>0.35890410958904112</v>
      </c>
      <c r="M269" s="229" t="s">
        <v>617</v>
      </c>
      <c r="N269" s="235">
        <v>44214</v>
      </c>
      <c r="O269" s="1"/>
      <c r="P269" s="1"/>
      <c r="Q269" s="1"/>
      <c r="R269" s="6" t="s">
        <v>818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57">
        <v>157</v>
      </c>
      <c r="B270" s="258">
        <v>44140</v>
      </c>
      <c r="C270" s="258"/>
      <c r="D270" s="259" t="s">
        <v>332</v>
      </c>
      <c r="E270" s="260" t="s">
        <v>657</v>
      </c>
      <c r="F270" s="260">
        <v>247.5</v>
      </c>
      <c r="G270" s="260"/>
      <c r="H270" s="260">
        <v>320</v>
      </c>
      <c r="I270" s="262">
        <v>320</v>
      </c>
      <c r="J270" s="232" t="s">
        <v>715</v>
      </c>
      <c r="K270" s="233">
        <f t="shared" si="85"/>
        <v>72.5</v>
      </c>
      <c r="L270" s="234">
        <f t="shared" si="86"/>
        <v>0.29292929292929293</v>
      </c>
      <c r="M270" s="229" t="s">
        <v>617</v>
      </c>
      <c r="N270" s="235">
        <v>44323</v>
      </c>
      <c r="O270" s="1"/>
      <c r="P270" s="1"/>
      <c r="Q270" s="1"/>
      <c r="R270" s="6" t="s">
        <v>818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57">
        <v>158</v>
      </c>
      <c r="B271" s="258">
        <v>44140</v>
      </c>
      <c r="C271" s="258"/>
      <c r="D271" s="259" t="s">
        <v>273</v>
      </c>
      <c r="E271" s="260" t="s">
        <v>657</v>
      </c>
      <c r="F271" s="230">
        <v>925</v>
      </c>
      <c r="G271" s="260"/>
      <c r="H271" s="260">
        <v>1095</v>
      </c>
      <c r="I271" s="262">
        <v>1093</v>
      </c>
      <c r="J271" s="232" t="s">
        <v>850</v>
      </c>
      <c r="K271" s="233">
        <f t="shared" si="85"/>
        <v>170</v>
      </c>
      <c r="L271" s="234">
        <f t="shared" si="86"/>
        <v>0.18378378378378379</v>
      </c>
      <c r="M271" s="229" t="s">
        <v>617</v>
      </c>
      <c r="N271" s="235">
        <v>44201</v>
      </c>
      <c r="O271" s="1"/>
      <c r="P271" s="1"/>
      <c r="Q271" s="1"/>
      <c r="R271" s="6" t="s">
        <v>818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57">
        <v>159</v>
      </c>
      <c r="B272" s="258">
        <v>44140</v>
      </c>
      <c r="C272" s="258"/>
      <c r="D272" s="259" t="s">
        <v>348</v>
      </c>
      <c r="E272" s="260" t="s">
        <v>657</v>
      </c>
      <c r="F272" s="230">
        <v>332.5</v>
      </c>
      <c r="G272" s="260"/>
      <c r="H272" s="260">
        <v>393</v>
      </c>
      <c r="I272" s="262">
        <v>406</v>
      </c>
      <c r="J272" s="232" t="s">
        <v>851</v>
      </c>
      <c r="K272" s="233">
        <f t="shared" si="85"/>
        <v>60.5</v>
      </c>
      <c r="L272" s="234">
        <f t="shared" si="86"/>
        <v>0.18195488721804512</v>
      </c>
      <c r="M272" s="229" t="s">
        <v>617</v>
      </c>
      <c r="N272" s="235">
        <v>44256</v>
      </c>
      <c r="O272" s="1"/>
      <c r="P272" s="1"/>
      <c r="Q272" s="1"/>
      <c r="R272" s="6" t="s">
        <v>818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57">
        <v>160</v>
      </c>
      <c r="B273" s="258">
        <v>44141</v>
      </c>
      <c r="C273" s="258"/>
      <c r="D273" s="259" t="s">
        <v>496</v>
      </c>
      <c r="E273" s="260" t="s">
        <v>657</v>
      </c>
      <c r="F273" s="230">
        <v>231</v>
      </c>
      <c r="G273" s="260"/>
      <c r="H273" s="260">
        <v>281</v>
      </c>
      <c r="I273" s="262">
        <v>281</v>
      </c>
      <c r="J273" s="232" t="s">
        <v>715</v>
      </c>
      <c r="K273" s="233">
        <f t="shared" si="85"/>
        <v>50</v>
      </c>
      <c r="L273" s="234">
        <f t="shared" si="86"/>
        <v>0.21645021645021645</v>
      </c>
      <c r="M273" s="229" t="s">
        <v>617</v>
      </c>
      <c r="N273" s="235">
        <v>44358</v>
      </c>
      <c r="O273" s="1"/>
      <c r="P273" s="1"/>
      <c r="Q273" s="1"/>
      <c r="R273" s="6" t="s">
        <v>818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300">
        <v>161</v>
      </c>
      <c r="B274" s="293">
        <v>44187</v>
      </c>
      <c r="C274" s="293"/>
      <c r="D274" s="294" t="s">
        <v>469</v>
      </c>
      <c r="E274" s="58" t="s">
        <v>657</v>
      </c>
      <c r="F274" s="295" t="s">
        <v>852</v>
      </c>
      <c r="G274" s="58"/>
      <c r="H274" s="58"/>
      <c r="I274" s="296">
        <v>239</v>
      </c>
      <c r="J274" s="288" t="s">
        <v>620</v>
      </c>
      <c r="K274" s="288"/>
      <c r="L274" s="297"/>
      <c r="M274" s="298"/>
      <c r="N274" s="299"/>
      <c r="O274" s="1"/>
      <c r="P274" s="1"/>
      <c r="Q274" s="1"/>
      <c r="R274" s="6" t="s">
        <v>818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300">
        <v>162</v>
      </c>
      <c r="B275" s="293">
        <v>44258</v>
      </c>
      <c r="C275" s="293"/>
      <c r="D275" s="294" t="s">
        <v>847</v>
      </c>
      <c r="E275" s="58" t="s">
        <v>657</v>
      </c>
      <c r="F275" s="295" t="s">
        <v>848</v>
      </c>
      <c r="G275" s="58"/>
      <c r="H275" s="58"/>
      <c r="I275" s="296">
        <v>590</v>
      </c>
      <c r="J275" s="288" t="s">
        <v>620</v>
      </c>
      <c r="K275" s="288"/>
      <c r="L275" s="297"/>
      <c r="M275" s="298"/>
      <c r="N275" s="299"/>
      <c r="O275" s="1"/>
      <c r="P275" s="1"/>
      <c r="R275" s="6" t="s">
        <v>818</v>
      </c>
    </row>
    <row r="276" spans="1:26" ht="12.75" customHeight="1">
      <c r="A276" s="257">
        <v>163</v>
      </c>
      <c r="B276" s="258">
        <v>44274</v>
      </c>
      <c r="C276" s="258"/>
      <c r="D276" s="259" t="s">
        <v>348</v>
      </c>
      <c r="E276" s="260" t="s">
        <v>657</v>
      </c>
      <c r="F276" s="230">
        <v>355</v>
      </c>
      <c r="G276" s="260"/>
      <c r="H276" s="260">
        <v>422.5</v>
      </c>
      <c r="I276" s="262">
        <v>420</v>
      </c>
      <c r="J276" s="232" t="s">
        <v>853</v>
      </c>
      <c r="K276" s="233">
        <f t="shared" ref="K276:K278" si="87">H276-F276</f>
        <v>67.5</v>
      </c>
      <c r="L276" s="234">
        <f t="shared" ref="L276:L278" si="88">K276/F276</f>
        <v>0.19014084507042253</v>
      </c>
      <c r="M276" s="229" t="s">
        <v>617</v>
      </c>
      <c r="N276" s="235">
        <v>44361</v>
      </c>
      <c r="O276" s="1"/>
      <c r="R276" s="301" t="s">
        <v>818</v>
      </c>
    </row>
    <row r="277" spans="1:26" ht="12.75" customHeight="1">
      <c r="A277" s="257">
        <v>164</v>
      </c>
      <c r="B277" s="258">
        <v>44295</v>
      </c>
      <c r="C277" s="258"/>
      <c r="D277" s="259" t="s">
        <v>854</v>
      </c>
      <c r="E277" s="260" t="s">
        <v>657</v>
      </c>
      <c r="F277" s="230">
        <v>555</v>
      </c>
      <c r="G277" s="260"/>
      <c r="H277" s="260">
        <v>663</v>
      </c>
      <c r="I277" s="262">
        <v>663</v>
      </c>
      <c r="J277" s="232" t="s">
        <v>855</v>
      </c>
      <c r="K277" s="233">
        <f t="shared" si="87"/>
        <v>108</v>
      </c>
      <c r="L277" s="234">
        <f t="shared" si="88"/>
        <v>0.19459459459459461</v>
      </c>
      <c r="M277" s="229" t="s">
        <v>617</v>
      </c>
      <c r="N277" s="235">
        <v>44321</v>
      </c>
      <c r="O277" s="1"/>
      <c r="P277" s="1"/>
      <c r="Q277" s="1"/>
      <c r="R277" s="301" t="s">
        <v>818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57">
        <v>165</v>
      </c>
      <c r="B278" s="258">
        <v>44308</v>
      </c>
      <c r="C278" s="258"/>
      <c r="D278" s="259" t="s">
        <v>385</v>
      </c>
      <c r="E278" s="260" t="s">
        <v>657</v>
      </c>
      <c r="F278" s="230">
        <v>126.5</v>
      </c>
      <c r="G278" s="260"/>
      <c r="H278" s="260">
        <v>155</v>
      </c>
      <c r="I278" s="262">
        <v>155</v>
      </c>
      <c r="J278" s="232" t="s">
        <v>715</v>
      </c>
      <c r="K278" s="233">
        <f t="shared" si="87"/>
        <v>28.5</v>
      </c>
      <c r="L278" s="234">
        <f t="shared" si="88"/>
        <v>0.22529644268774704</v>
      </c>
      <c r="M278" s="229" t="s">
        <v>617</v>
      </c>
      <c r="N278" s="235">
        <v>44362</v>
      </c>
      <c r="O278" s="1"/>
      <c r="R278" s="301" t="s">
        <v>818</v>
      </c>
    </row>
    <row r="279" spans="1:26" ht="12.75" customHeight="1">
      <c r="A279" s="300">
        <v>166</v>
      </c>
      <c r="B279" s="293">
        <v>44368</v>
      </c>
      <c r="C279" s="293"/>
      <c r="D279" s="294" t="s">
        <v>404</v>
      </c>
      <c r="E279" s="58" t="s">
        <v>657</v>
      </c>
      <c r="F279" s="295" t="s">
        <v>856</v>
      </c>
      <c r="G279" s="58"/>
      <c r="H279" s="58"/>
      <c r="I279" s="296">
        <v>344</v>
      </c>
      <c r="J279" s="288" t="s">
        <v>620</v>
      </c>
      <c r="K279" s="300"/>
      <c r="L279" s="293"/>
      <c r="M279" s="293"/>
      <c r="N279" s="294"/>
      <c r="O279" s="1"/>
      <c r="R279" s="301" t="s">
        <v>818</v>
      </c>
    </row>
    <row r="280" spans="1:26" ht="12.75" customHeight="1">
      <c r="A280" s="300">
        <v>167</v>
      </c>
      <c r="B280" s="293">
        <v>44368</v>
      </c>
      <c r="C280" s="293"/>
      <c r="D280" s="294" t="s">
        <v>496</v>
      </c>
      <c r="E280" s="58" t="s">
        <v>657</v>
      </c>
      <c r="F280" s="295" t="s">
        <v>857</v>
      </c>
      <c r="G280" s="58"/>
      <c r="H280" s="58"/>
      <c r="I280" s="296">
        <v>320</v>
      </c>
      <c r="J280" s="288" t="s">
        <v>620</v>
      </c>
      <c r="K280" s="300"/>
      <c r="L280" s="293"/>
      <c r="M280" s="293"/>
      <c r="N280" s="294"/>
      <c r="O280" s="44"/>
      <c r="R280" s="301" t="s">
        <v>818</v>
      </c>
    </row>
    <row r="281" spans="1:26" ht="12.75" customHeight="1">
      <c r="A281" s="300">
        <v>168</v>
      </c>
      <c r="B281" s="293">
        <v>44406</v>
      </c>
      <c r="C281" s="293"/>
      <c r="D281" s="294" t="s">
        <v>385</v>
      </c>
      <c r="E281" s="58" t="s">
        <v>657</v>
      </c>
      <c r="F281" s="295" t="s">
        <v>876</v>
      </c>
      <c r="G281" s="58"/>
      <c r="H281" s="58"/>
      <c r="I281" s="58">
        <v>200</v>
      </c>
      <c r="J281" s="288" t="s">
        <v>620</v>
      </c>
      <c r="K281" s="300"/>
      <c r="L281" s="293"/>
      <c r="M281" s="293"/>
      <c r="N281" s="294"/>
      <c r="O281" s="44"/>
      <c r="R281" s="301" t="s">
        <v>818</v>
      </c>
    </row>
    <row r="282" spans="1:26" ht="12.75" customHeight="1">
      <c r="F282" s="61"/>
      <c r="G282" s="61"/>
      <c r="H282" s="61"/>
      <c r="I282" s="61"/>
      <c r="J282" s="44"/>
      <c r="K282" s="61"/>
      <c r="L282" s="61"/>
      <c r="M282" s="61"/>
      <c r="O282" s="44"/>
      <c r="R282" s="301"/>
    </row>
    <row r="283" spans="1:26" ht="12.75" customHeight="1">
      <c r="F283" s="61"/>
      <c r="G283" s="61"/>
      <c r="H283" s="61"/>
      <c r="I283" s="61"/>
      <c r="J283" s="44"/>
      <c r="K283" s="61"/>
      <c r="L283" s="61"/>
      <c r="M283" s="61"/>
      <c r="O283" s="44"/>
      <c r="R283" s="301"/>
    </row>
    <row r="284" spans="1:26" ht="12.75" customHeight="1">
      <c r="F284" s="61"/>
      <c r="G284" s="61"/>
      <c r="H284" s="61"/>
      <c r="I284" s="61"/>
      <c r="J284" s="44"/>
      <c r="K284" s="61"/>
      <c r="L284" s="61"/>
      <c r="M284" s="61"/>
      <c r="O284" s="44"/>
      <c r="R284" s="301"/>
    </row>
    <row r="285" spans="1:26" ht="12.75" customHeight="1">
      <c r="F285" s="61"/>
      <c r="G285" s="61"/>
      <c r="H285" s="61"/>
      <c r="I285" s="61"/>
      <c r="J285" s="44"/>
      <c r="K285" s="61"/>
      <c r="L285" s="61"/>
      <c r="M285" s="61"/>
      <c r="O285" s="44"/>
      <c r="R285" s="301"/>
    </row>
    <row r="286" spans="1:26" ht="12.75" customHeight="1">
      <c r="A286" s="300"/>
      <c r="B286" s="302" t="s">
        <v>858</v>
      </c>
      <c r="F286" s="61"/>
      <c r="G286" s="61"/>
      <c r="H286" s="61"/>
      <c r="I286" s="61"/>
      <c r="J286" s="44"/>
      <c r="K286" s="61"/>
      <c r="L286" s="61"/>
      <c r="M286" s="61"/>
      <c r="O286" s="44"/>
      <c r="R286" s="301"/>
    </row>
    <row r="287" spans="1:26" ht="12.75" customHeight="1">
      <c r="F287" s="61"/>
      <c r="G287" s="61"/>
      <c r="H287" s="61"/>
      <c r="I287" s="61"/>
      <c r="J287" s="44"/>
      <c r="K287" s="61"/>
      <c r="L287" s="61"/>
      <c r="M287" s="61"/>
      <c r="O287" s="44"/>
      <c r="R287" s="61"/>
    </row>
    <row r="288" spans="1:26" ht="12.75" customHeight="1">
      <c r="F288" s="61"/>
      <c r="G288" s="61"/>
      <c r="H288" s="61"/>
      <c r="I288" s="61"/>
      <c r="J288" s="44"/>
      <c r="K288" s="61"/>
      <c r="L288" s="61"/>
      <c r="M288" s="61"/>
      <c r="O288" s="44"/>
      <c r="R288" s="61"/>
    </row>
    <row r="289" spans="1:18" ht="12.75" customHeight="1">
      <c r="F289" s="61"/>
      <c r="G289" s="61"/>
      <c r="H289" s="61"/>
      <c r="I289" s="61"/>
      <c r="J289" s="44"/>
      <c r="K289" s="61"/>
      <c r="L289" s="61"/>
      <c r="M289" s="61"/>
      <c r="O289" s="44"/>
      <c r="R289" s="61"/>
    </row>
    <row r="290" spans="1:18" ht="12.75" customHeight="1">
      <c r="F290" s="61"/>
      <c r="G290" s="61"/>
      <c r="H290" s="61"/>
      <c r="I290" s="61"/>
      <c r="J290" s="44"/>
      <c r="K290" s="61"/>
      <c r="L290" s="61"/>
      <c r="M290" s="61"/>
      <c r="O290" s="44"/>
      <c r="R290" s="61"/>
    </row>
    <row r="291" spans="1:18" ht="12.75" customHeight="1">
      <c r="F291" s="61"/>
      <c r="G291" s="61"/>
      <c r="H291" s="61"/>
      <c r="I291" s="61"/>
      <c r="J291" s="44"/>
      <c r="K291" s="61"/>
      <c r="L291" s="61"/>
      <c r="M291" s="61"/>
      <c r="O291" s="44"/>
      <c r="R291" s="61"/>
    </row>
    <row r="292" spans="1:18" ht="12.75" customHeight="1">
      <c r="F292" s="61"/>
      <c r="G292" s="61"/>
      <c r="H292" s="61"/>
      <c r="I292" s="61"/>
      <c r="J292" s="44"/>
      <c r="K292" s="61"/>
      <c r="L292" s="61"/>
      <c r="M292" s="61"/>
      <c r="O292" s="44"/>
      <c r="R292" s="61"/>
    </row>
    <row r="293" spans="1:18" ht="12.75" customHeight="1">
      <c r="F293" s="61"/>
      <c r="G293" s="61"/>
      <c r="H293" s="61"/>
      <c r="I293" s="61"/>
      <c r="J293" s="44"/>
      <c r="K293" s="61"/>
      <c r="L293" s="61"/>
      <c r="M293" s="61"/>
      <c r="O293" s="44"/>
      <c r="R293" s="61"/>
    </row>
    <row r="294" spans="1:18" ht="12.75" customHeight="1">
      <c r="F294" s="61"/>
      <c r="G294" s="61"/>
      <c r="H294" s="61"/>
      <c r="I294" s="61"/>
      <c r="J294" s="44"/>
      <c r="K294" s="61"/>
      <c r="L294" s="61"/>
      <c r="M294" s="61"/>
      <c r="O294" s="44"/>
      <c r="R294" s="61"/>
    </row>
    <row r="295" spans="1:18" ht="12.75" customHeight="1">
      <c r="F295" s="61"/>
      <c r="G295" s="61"/>
      <c r="H295" s="61"/>
      <c r="I295" s="61"/>
      <c r="J295" s="44"/>
      <c r="K295" s="61"/>
      <c r="L295" s="61"/>
      <c r="M295" s="61"/>
      <c r="O295" s="44"/>
      <c r="R295" s="61"/>
    </row>
    <row r="296" spans="1:18" ht="12.75" customHeight="1">
      <c r="A296" s="303"/>
      <c r="F296" s="61"/>
      <c r="G296" s="61"/>
      <c r="H296" s="61"/>
      <c r="I296" s="61"/>
      <c r="J296" s="44"/>
      <c r="K296" s="61"/>
      <c r="L296" s="61"/>
      <c r="M296" s="61"/>
      <c r="O296" s="44"/>
      <c r="R296" s="61"/>
    </row>
    <row r="297" spans="1:18" ht="12.75" customHeight="1">
      <c r="A297" s="303"/>
      <c r="F297" s="61"/>
      <c r="G297" s="61"/>
      <c r="H297" s="61"/>
      <c r="I297" s="61"/>
      <c r="J297" s="44"/>
      <c r="K297" s="61"/>
      <c r="L297" s="61"/>
      <c r="M297" s="61"/>
      <c r="O297" s="44"/>
      <c r="R297" s="61"/>
    </row>
    <row r="298" spans="1:18" ht="12.75" customHeight="1">
      <c r="A298" s="58"/>
      <c r="F298" s="61"/>
      <c r="G298" s="61"/>
      <c r="H298" s="61"/>
      <c r="I298" s="61"/>
      <c r="J298" s="44"/>
      <c r="K298" s="61"/>
      <c r="L298" s="61"/>
      <c r="M298" s="61"/>
      <c r="O298" s="44"/>
      <c r="R298" s="61"/>
    </row>
    <row r="299" spans="1:18" ht="12.75" customHeight="1">
      <c r="F299" s="61"/>
      <c r="G299" s="61"/>
      <c r="H299" s="61"/>
      <c r="I299" s="61"/>
      <c r="J299" s="44"/>
      <c r="K299" s="61"/>
      <c r="L299" s="61"/>
      <c r="M299" s="61"/>
      <c r="O299" s="44"/>
      <c r="R299" s="61"/>
    </row>
    <row r="300" spans="1:18" ht="12.75" customHeight="1">
      <c r="F300" s="61"/>
      <c r="G300" s="61"/>
      <c r="H300" s="61"/>
      <c r="I300" s="61"/>
      <c r="J300" s="44"/>
      <c r="K300" s="61"/>
      <c r="L300" s="61"/>
      <c r="M300" s="61"/>
      <c r="O300" s="44"/>
      <c r="R300" s="61"/>
    </row>
    <row r="301" spans="1:18" ht="12.75" customHeight="1">
      <c r="F301" s="61"/>
      <c r="G301" s="61"/>
      <c r="H301" s="61"/>
      <c r="I301" s="61"/>
      <c r="J301" s="44"/>
      <c r="K301" s="61"/>
      <c r="L301" s="61"/>
      <c r="M301" s="61"/>
      <c r="O301" s="44"/>
      <c r="R301" s="61"/>
    </row>
    <row r="302" spans="1:18" ht="12.75" customHeight="1">
      <c r="F302" s="61"/>
      <c r="G302" s="61"/>
      <c r="H302" s="61"/>
      <c r="I302" s="61"/>
      <c r="J302" s="44"/>
      <c r="K302" s="61"/>
      <c r="L302" s="61"/>
      <c r="M302" s="61"/>
      <c r="O302" s="44"/>
      <c r="R302" s="61"/>
    </row>
    <row r="303" spans="1:18" ht="12.75" customHeight="1">
      <c r="F303" s="61"/>
      <c r="G303" s="61"/>
      <c r="H303" s="61"/>
      <c r="I303" s="61"/>
      <c r="J303" s="44"/>
      <c r="K303" s="61"/>
      <c r="L303" s="61"/>
      <c r="M303" s="61"/>
      <c r="O303" s="44"/>
      <c r="R303" s="61"/>
    </row>
    <row r="304" spans="1:18" ht="12.75" customHeight="1">
      <c r="F304" s="61"/>
      <c r="G304" s="61"/>
      <c r="H304" s="61"/>
      <c r="I304" s="61"/>
      <c r="J304" s="44"/>
      <c r="K304" s="61"/>
      <c r="L304" s="61"/>
      <c r="M304" s="61"/>
      <c r="O304" s="44"/>
      <c r="R304" s="61"/>
    </row>
    <row r="305" spans="6:18" ht="12.75" customHeight="1">
      <c r="F305" s="61"/>
      <c r="G305" s="61"/>
      <c r="H305" s="61"/>
      <c r="I305" s="61"/>
      <c r="J305" s="44"/>
      <c r="K305" s="61"/>
      <c r="L305" s="61"/>
      <c r="M305" s="61"/>
      <c r="O305" s="44"/>
      <c r="R305" s="61"/>
    </row>
    <row r="306" spans="6:18" ht="12.75" customHeight="1">
      <c r="F306" s="61"/>
      <c r="G306" s="61"/>
      <c r="H306" s="61"/>
      <c r="I306" s="61"/>
      <c r="J306" s="44"/>
      <c r="K306" s="61"/>
      <c r="L306" s="61"/>
      <c r="M306" s="61"/>
      <c r="O306" s="44"/>
      <c r="R306" s="61"/>
    </row>
    <row r="307" spans="6:18" ht="12.75" customHeight="1">
      <c r="F307" s="61"/>
      <c r="G307" s="61"/>
      <c r="H307" s="61"/>
      <c r="I307" s="61"/>
      <c r="J307" s="44"/>
      <c r="K307" s="61"/>
      <c r="L307" s="61"/>
      <c r="M307" s="61"/>
      <c r="O307" s="44"/>
      <c r="R307" s="61"/>
    </row>
    <row r="308" spans="6:18" ht="12.75" customHeight="1">
      <c r="F308" s="61"/>
      <c r="G308" s="61"/>
      <c r="H308" s="61"/>
      <c r="I308" s="61"/>
      <c r="J308" s="44"/>
      <c r="K308" s="61"/>
      <c r="L308" s="61"/>
      <c r="M308" s="61"/>
      <c r="O308" s="44"/>
      <c r="R308" s="61"/>
    </row>
    <row r="309" spans="6:18" ht="12.75" customHeight="1">
      <c r="F309" s="61"/>
      <c r="G309" s="61"/>
      <c r="H309" s="61"/>
      <c r="I309" s="61"/>
      <c r="J309" s="44"/>
      <c r="K309" s="61"/>
      <c r="L309" s="61"/>
      <c r="M309" s="61"/>
      <c r="O309" s="44"/>
      <c r="R309" s="61"/>
    </row>
    <row r="310" spans="6:18" ht="12.75" customHeight="1">
      <c r="F310" s="61"/>
      <c r="G310" s="61"/>
      <c r="H310" s="61"/>
      <c r="I310" s="61"/>
      <c r="J310" s="44"/>
      <c r="K310" s="61"/>
      <c r="L310" s="61"/>
      <c r="M310" s="61"/>
      <c r="O310" s="44"/>
      <c r="R310" s="61"/>
    </row>
    <row r="311" spans="6:18" ht="12.75" customHeight="1">
      <c r="F311" s="61"/>
      <c r="G311" s="61"/>
      <c r="H311" s="61"/>
      <c r="I311" s="61"/>
      <c r="J311" s="44"/>
      <c r="K311" s="61"/>
      <c r="L311" s="61"/>
      <c r="M311" s="61"/>
      <c r="O311" s="44"/>
      <c r="R311" s="61"/>
    </row>
    <row r="312" spans="6:18" ht="12.75" customHeight="1">
      <c r="F312" s="61"/>
      <c r="G312" s="61"/>
      <c r="H312" s="61"/>
      <c r="I312" s="61"/>
      <c r="J312" s="44"/>
      <c r="K312" s="61"/>
      <c r="L312" s="61"/>
      <c r="M312" s="61"/>
      <c r="O312" s="44"/>
      <c r="R312" s="61"/>
    </row>
    <row r="313" spans="6:18" ht="12.75" customHeight="1">
      <c r="F313" s="61"/>
      <c r="G313" s="61"/>
      <c r="H313" s="61"/>
      <c r="I313" s="61"/>
      <c r="J313" s="44"/>
      <c r="K313" s="61"/>
      <c r="L313" s="61"/>
      <c r="M313" s="61"/>
      <c r="O313" s="44"/>
      <c r="R313" s="61"/>
    </row>
    <row r="314" spans="6:18" ht="12.75" customHeight="1">
      <c r="F314" s="61"/>
      <c r="G314" s="61"/>
      <c r="H314" s="61"/>
      <c r="I314" s="61"/>
      <c r="J314" s="44"/>
      <c r="K314" s="61"/>
      <c r="L314" s="61"/>
      <c r="M314" s="61"/>
      <c r="O314" s="44"/>
      <c r="R314" s="61"/>
    </row>
    <row r="315" spans="6:18" ht="12.75" customHeight="1">
      <c r="F315" s="61"/>
      <c r="G315" s="61"/>
      <c r="H315" s="61"/>
      <c r="I315" s="61"/>
      <c r="J315" s="44"/>
      <c r="K315" s="61"/>
      <c r="L315" s="61"/>
      <c r="M315" s="61"/>
      <c r="O315" s="44"/>
      <c r="R315" s="61"/>
    </row>
    <row r="316" spans="6:18" ht="12.75" customHeight="1">
      <c r="F316" s="61"/>
      <c r="G316" s="61"/>
      <c r="H316" s="61"/>
      <c r="I316" s="61"/>
      <c r="J316" s="44"/>
      <c r="K316" s="61"/>
      <c r="L316" s="61"/>
      <c r="M316" s="61"/>
      <c r="O316" s="44"/>
      <c r="R316" s="61"/>
    </row>
    <row r="317" spans="6:18" ht="12.75" customHeight="1">
      <c r="F317" s="61"/>
      <c r="G317" s="61"/>
      <c r="H317" s="61"/>
      <c r="I317" s="61"/>
      <c r="J317" s="44"/>
      <c r="K317" s="61"/>
      <c r="L317" s="61"/>
      <c r="M317" s="61"/>
      <c r="O317" s="44"/>
      <c r="R317" s="61"/>
    </row>
    <row r="318" spans="6:18" ht="12.75" customHeight="1">
      <c r="F318" s="61"/>
      <c r="G318" s="61"/>
      <c r="H318" s="61"/>
      <c r="I318" s="61"/>
      <c r="J318" s="44"/>
      <c r="K318" s="61"/>
      <c r="L318" s="61"/>
      <c r="M318" s="61"/>
      <c r="O318" s="44"/>
      <c r="R318" s="61"/>
    </row>
    <row r="319" spans="6:18" ht="12.75" customHeight="1">
      <c r="F319" s="61"/>
      <c r="G319" s="61"/>
      <c r="H319" s="61"/>
      <c r="I319" s="61"/>
      <c r="J319" s="44"/>
      <c r="K319" s="61"/>
      <c r="L319" s="61"/>
      <c r="M319" s="61"/>
      <c r="O319" s="44"/>
      <c r="R319" s="61"/>
    </row>
    <row r="320" spans="6:18" ht="12.75" customHeight="1">
      <c r="F320" s="61"/>
      <c r="G320" s="61"/>
      <c r="H320" s="61"/>
      <c r="I320" s="61"/>
      <c r="J320" s="44"/>
      <c r="K320" s="61"/>
      <c r="L320" s="61"/>
      <c r="M320" s="61"/>
      <c r="O320" s="44"/>
      <c r="R320" s="61"/>
    </row>
    <row r="321" spans="6:18" ht="12.75" customHeight="1">
      <c r="F321" s="61"/>
      <c r="G321" s="61"/>
      <c r="H321" s="61"/>
      <c r="I321" s="61"/>
      <c r="J321" s="44"/>
      <c r="K321" s="61"/>
      <c r="L321" s="61"/>
      <c r="M321" s="61"/>
      <c r="O321" s="44"/>
      <c r="R321" s="61"/>
    </row>
    <row r="322" spans="6:18" ht="12.75" customHeight="1">
      <c r="F322" s="61"/>
      <c r="G322" s="61"/>
      <c r="H322" s="61"/>
      <c r="I322" s="61"/>
      <c r="J322" s="44"/>
      <c r="K322" s="61"/>
      <c r="L322" s="61"/>
      <c r="M322" s="61"/>
      <c r="O322" s="44"/>
      <c r="R322" s="61"/>
    </row>
    <row r="323" spans="6:18" ht="12.75" customHeight="1">
      <c r="F323" s="61"/>
      <c r="G323" s="61"/>
      <c r="H323" s="61"/>
      <c r="I323" s="61"/>
      <c r="J323" s="44"/>
      <c r="K323" s="61"/>
      <c r="L323" s="61"/>
      <c r="M323" s="61"/>
      <c r="O323" s="44"/>
      <c r="R323" s="61"/>
    </row>
    <row r="324" spans="6:18" ht="12.75" customHeight="1">
      <c r="F324" s="61"/>
      <c r="G324" s="61"/>
      <c r="H324" s="61"/>
      <c r="I324" s="61"/>
      <c r="J324" s="44"/>
      <c r="K324" s="61"/>
      <c r="L324" s="61"/>
      <c r="M324" s="61"/>
      <c r="O324" s="44"/>
      <c r="R324" s="61"/>
    </row>
    <row r="325" spans="6:18" ht="12.75" customHeight="1">
      <c r="F325" s="61"/>
      <c r="G325" s="61"/>
      <c r="H325" s="61"/>
      <c r="I325" s="61"/>
      <c r="J325" s="44"/>
      <c r="K325" s="61"/>
      <c r="L325" s="61"/>
      <c r="M325" s="61"/>
      <c r="O325" s="44"/>
      <c r="R325" s="61"/>
    </row>
    <row r="326" spans="6:18" ht="12.75" customHeight="1">
      <c r="F326" s="61"/>
      <c r="G326" s="61"/>
      <c r="H326" s="61"/>
      <c r="I326" s="61"/>
      <c r="J326" s="44"/>
      <c r="K326" s="61"/>
      <c r="L326" s="61"/>
      <c r="M326" s="61"/>
      <c r="O326" s="44"/>
      <c r="R326" s="61"/>
    </row>
    <row r="327" spans="6:18" ht="12.75" customHeight="1">
      <c r="F327" s="61"/>
      <c r="G327" s="61"/>
      <c r="H327" s="61"/>
      <c r="I327" s="61"/>
      <c r="J327" s="44"/>
      <c r="K327" s="61"/>
      <c r="L327" s="61"/>
      <c r="M327" s="61"/>
      <c r="O327" s="44"/>
      <c r="R327" s="61"/>
    </row>
    <row r="328" spans="6:18" ht="12.75" customHeight="1">
      <c r="F328" s="61"/>
      <c r="G328" s="61"/>
      <c r="H328" s="61"/>
      <c r="I328" s="61"/>
      <c r="J328" s="44"/>
      <c r="K328" s="61"/>
      <c r="L328" s="61"/>
      <c r="M328" s="61"/>
      <c r="O328" s="44"/>
      <c r="R328" s="61"/>
    </row>
    <row r="329" spans="6:18" ht="12.75" customHeight="1">
      <c r="F329" s="61"/>
      <c r="G329" s="61"/>
      <c r="H329" s="61"/>
      <c r="I329" s="61"/>
      <c r="J329" s="44"/>
      <c r="K329" s="61"/>
      <c r="L329" s="61"/>
      <c r="M329" s="61"/>
      <c r="O329" s="44"/>
      <c r="R329" s="61"/>
    </row>
    <row r="330" spans="6:18" ht="12.75" customHeight="1">
      <c r="F330" s="61"/>
      <c r="G330" s="61"/>
      <c r="H330" s="61"/>
      <c r="I330" s="61"/>
      <c r="J330" s="44"/>
      <c r="K330" s="61"/>
      <c r="L330" s="61"/>
      <c r="M330" s="61"/>
      <c r="O330" s="44"/>
      <c r="R330" s="61"/>
    </row>
    <row r="331" spans="6:18" ht="12.75" customHeight="1">
      <c r="F331" s="61"/>
      <c r="G331" s="61"/>
      <c r="H331" s="61"/>
      <c r="I331" s="61"/>
      <c r="J331" s="44"/>
      <c r="K331" s="61"/>
      <c r="L331" s="61"/>
      <c r="M331" s="61"/>
      <c r="O331" s="44"/>
      <c r="R331" s="61"/>
    </row>
    <row r="332" spans="6:18" ht="12.75" customHeight="1">
      <c r="F332" s="61"/>
      <c r="G332" s="61"/>
      <c r="H332" s="61"/>
      <c r="I332" s="61"/>
      <c r="J332" s="44"/>
      <c r="K332" s="61"/>
      <c r="L332" s="61"/>
      <c r="M332" s="61"/>
      <c r="O332" s="44"/>
      <c r="R332" s="61"/>
    </row>
    <row r="333" spans="6:18" ht="12.75" customHeight="1">
      <c r="F333" s="61"/>
      <c r="G333" s="61"/>
      <c r="H333" s="61"/>
      <c r="I333" s="61"/>
      <c r="J333" s="44"/>
      <c r="K333" s="61"/>
      <c r="L333" s="61"/>
      <c r="M333" s="61"/>
      <c r="O333" s="44"/>
      <c r="R333" s="61"/>
    </row>
    <row r="334" spans="6:18" ht="12.75" customHeight="1">
      <c r="F334" s="61"/>
      <c r="G334" s="61"/>
      <c r="H334" s="61"/>
      <c r="I334" s="61"/>
      <c r="J334" s="44"/>
      <c r="K334" s="61"/>
      <c r="L334" s="61"/>
      <c r="M334" s="61"/>
      <c r="O334" s="44"/>
      <c r="R334" s="61"/>
    </row>
    <row r="335" spans="6:18" ht="12.75" customHeight="1">
      <c r="F335" s="61"/>
      <c r="G335" s="61"/>
      <c r="H335" s="61"/>
      <c r="I335" s="61"/>
      <c r="J335" s="44"/>
      <c r="K335" s="61"/>
      <c r="L335" s="61"/>
      <c r="M335" s="61"/>
      <c r="O335" s="44"/>
      <c r="R335" s="61"/>
    </row>
    <row r="336" spans="6:18" ht="12.75" customHeight="1">
      <c r="F336" s="61"/>
      <c r="G336" s="61"/>
      <c r="H336" s="61"/>
      <c r="I336" s="61"/>
      <c r="J336" s="44"/>
      <c r="K336" s="61"/>
      <c r="L336" s="61"/>
      <c r="M336" s="61"/>
      <c r="O336" s="44"/>
      <c r="R336" s="61"/>
    </row>
    <row r="337" spans="6:18" ht="12.75" customHeight="1"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6:18" ht="12.75" customHeight="1"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6:18" ht="12.75" customHeight="1"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6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6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6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6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6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6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6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6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6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6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6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6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6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</sheetData>
  <autoFilter ref="R1:R294"/>
  <mergeCells count="7">
    <mergeCell ref="O73:O74"/>
    <mergeCell ref="P73:P74"/>
    <mergeCell ref="A73:A74"/>
    <mergeCell ref="B73:B74"/>
    <mergeCell ref="J73:J74"/>
    <mergeCell ref="M73:M74"/>
    <mergeCell ref="N73:N7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2021-08-10T02:24:51Z</dcterms:modified>
</cp:coreProperties>
</file>