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8" yWindow="-108" windowWidth="20736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F&amp;O)'!$R$1:$R$295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L65" i="7"/>
  <c r="K65"/>
  <c r="L63"/>
  <c r="K63"/>
  <c r="M63" s="1"/>
  <c r="L64"/>
  <c r="K64"/>
  <c r="L62"/>
  <c r="K62"/>
  <c r="M62" s="1"/>
  <c r="L34"/>
  <c r="K34"/>
  <c r="L35"/>
  <c r="K35"/>
  <c r="M35" s="1"/>
  <c r="L13"/>
  <c r="K13"/>
  <c r="M13" s="1"/>
  <c r="L94"/>
  <c r="K94"/>
  <c r="L32"/>
  <c r="K32"/>
  <c r="M32" s="1"/>
  <c r="L29"/>
  <c r="K29"/>
  <c r="K76"/>
  <c r="M76" s="1"/>
  <c r="L28"/>
  <c r="K28"/>
  <c r="L11"/>
  <c r="K11"/>
  <c r="M11" s="1"/>
  <c r="L17"/>
  <c r="K17"/>
  <c r="L16"/>
  <c r="K16"/>
  <c r="M16" s="1"/>
  <c r="L61"/>
  <c r="K61"/>
  <c r="L59"/>
  <c r="K59"/>
  <c r="L60"/>
  <c r="K60"/>
  <c r="M60" s="1"/>
  <c r="L33"/>
  <c r="K33"/>
  <c r="L14"/>
  <c r="K75"/>
  <c r="M75" s="1"/>
  <c r="L58"/>
  <c r="M58" s="1"/>
  <c r="K58"/>
  <c r="M17" l="1"/>
  <c r="M65"/>
  <c r="M64"/>
  <c r="M34"/>
  <c r="M94"/>
  <c r="M29"/>
  <c r="M28"/>
  <c r="M61"/>
  <c r="M59"/>
  <c r="M33"/>
  <c r="L30"/>
  <c r="M74"/>
  <c r="K74"/>
  <c r="K30"/>
  <c r="M30" s="1"/>
  <c r="K14"/>
  <c r="M14" l="1"/>
  <c r="K263"/>
  <c r="L263" s="1"/>
  <c r="K252"/>
  <c r="L252" s="1"/>
  <c r="K271"/>
  <c r="L271" s="1"/>
  <c r="K278" l="1"/>
  <c r="L278" s="1"/>
  <c r="K273" l="1"/>
  <c r="L273" s="1"/>
  <c r="K265" l="1"/>
  <c r="L265" s="1"/>
  <c r="K245"/>
  <c r="L245" s="1"/>
  <c r="K270"/>
  <c r="L270" s="1"/>
  <c r="K269"/>
  <c r="L269" s="1"/>
  <c r="K272"/>
  <c r="L272" s="1"/>
  <c r="K267"/>
  <c r="L267" s="1"/>
  <c r="M7"/>
  <c r="F255"/>
  <c r="K255" s="1"/>
  <c r="L255" s="1"/>
  <c r="K256"/>
  <c r="L256" s="1"/>
  <c r="K247"/>
  <c r="L247" s="1"/>
  <c r="K250"/>
  <c r="L250" s="1"/>
  <c r="K258"/>
  <c r="L258" s="1"/>
  <c r="F249"/>
  <c r="F248"/>
  <c r="K248" s="1"/>
  <c r="L248" s="1"/>
  <c r="F246"/>
  <c r="K246" s="1"/>
  <c r="L246" s="1"/>
  <c r="F226"/>
  <c r="K226" s="1"/>
  <c r="L226" s="1"/>
  <c r="F178"/>
  <c r="K178" s="1"/>
  <c r="L178" s="1"/>
  <c r="K257"/>
  <c r="L257" s="1"/>
  <c r="K261"/>
  <c r="L261" s="1"/>
  <c r="K262"/>
  <c r="L262" s="1"/>
  <c r="K254"/>
  <c r="L254" s="1"/>
  <c r="K264"/>
  <c r="L264" s="1"/>
  <c r="K260"/>
  <c r="L260" s="1"/>
  <c r="K253"/>
  <c r="L253" s="1"/>
  <c r="K242"/>
  <c r="L242" s="1"/>
  <c r="K244"/>
  <c r="L244" s="1"/>
  <c r="K241"/>
  <c r="L241" s="1"/>
  <c r="K243"/>
  <c r="L243" s="1"/>
  <c r="K172"/>
  <c r="L172" s="1"/>
  <c r="K225"/>
  <c r="L225" s="1"/>
  <c r="K239"/>
  <c r="L239" s="1"/>
  <c r="K240"/>
  <c r="L240" s="1"/>
  <c r="K238"/>
  <c r="L238" s="1"/>
  <c r="K237"/>
  <c r="L237" s="1"/>
  <c r="K236"/>
  <c r="L236" s="1"/>
  <c r="K235"/>
  <c r="L235" s="1"/>
  <c r="K234"/>
  <c r="L234" s="1"/>
  <c r="K233"/>
  <c r="L233" s="1"/>
  <c r="K232"/>
  <c r="L232" s="1"/>
  <c r="K230"/>
  <c r="L230" s="1"/>
  <c r="K228"/>
  <c r="L228" s="1"/>
  <c r="K227"/>
  <c r="L227" s="1"/>
  <c r="K222"/>
  <c r="L222" s="1"/>
  <c r="K221"/>
  <c r="L221" s="1"/>
  <c r="K220"/>
  <c r="L220" s="1"/>
  <c r="K217"/>
  <c r="L217" s="1"/>
  <c r="K216"/>
  <c r="L216" s="1"/>
  <c r="K215"/>
  <c r="L215" s="1"/>
  <c r="K214"/>
  <c r="L214" s="1"/>
  <c r="K213"/>
  <c r="L213" s="1"/>
  <c r="K212"/>
  <c r="L212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0"/>
  <c r="L200" s="1"/>
  <c r="K198"/>
  <c r="L198" s="1"/>
  <c r="K196"/>
  <c r="L196" s="1"/>
  <c r="K194"/>
  <c r="L194" s="1"/>
  <c r="K193"/>
  <c r="L193" s="1"/>
  <c r="K192"/>
  <c r="L192" s="1"/>
  <c r="K190"/>
  <c r="L190" s="1"/>
  <c r="K189"/>
  <c r="L189" s="1"/>
  <c r="K188"/>
  <c r="L188" s="1"/>
  <c r="K187"/>
  <c r="K186"/>
  <c r="L186" s="1"/>
  <c r="K185"/>
  <c r="L185" s="1"/>
  <c r="K183"/>
  <c r="L183" s="1"/>
  <c r="K182"/>
  <c r="L182" s="1"/>
  <c r="K181"/>
  <c r="L181" s="1"/>
  <c r="K180"/>
  <c r="L180" s="1"/>
  <c r="K179"/>
  <c r="L179" s="1"/>
  <c r="H177"/>
  <c r="K177" s="1"/>
  <c r="L177" s="1"/>
  <c r="K174"/>
  <c r="L174" s="1"/>
  <c r="K173"/>
  <c r="L173" s="1"/>
  <c r="K171"/>
  <c r="L171" s="1"/>
  <c r="K170"/>
  <c r="L170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H143"/>
  <c r="K143" s="1"/>
  <c r="L143" s="1"/>
  <c r="F142"/>
  <c r="K142" s="1"/>
  <c r="L142" s="1"/>
  <c r="K141"/>
  <c r="L141" s="1"/>
  <c r="K140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D7" i="6"/>
  <c r="K6" i="4"/>
  <c r="K6" i="3"/>
  <c r="L6" i="2"/>
</calcChain>
</file>

<file path=xl/sharedStrings.xml><?xml version="1.0" encoding="utf-8"?>
<sst xmlns="http://schemas.openxmlformats.org/spreadsheetml/2006/main" count="3011" uniqueCount="1138">
  <si>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</si>
  <si>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</si>
  <si>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</si>
  <si>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</si>
  <si>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</si>
  <si>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</si>
  <si>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</si>
  <si>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</si>
  <si>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</si>
  <si>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</si>
  <si>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</si>
  <si>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</si>
  <si>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</si>
  <si>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</si>
  <si>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</si>
  <si>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</si>
  <si>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</si>
  <si>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</si>
  <si>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</si>
  <si>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</si>
  <si>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</si>
  <si>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</si>
  <si>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</si>
  <si>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</si>
  <si>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</si>
  <si>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</si>
  <si>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</si>
  <si>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</si>
  <si>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</si>
  <si>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</si>
  <si>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</si>
  <si>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</si>
  <si>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</si>
  <si>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</si>
  <si>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</si>
  <si>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</si>
  <si>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</si>
  <si>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</si>
  <si>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</si>
  <si>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</si>
  <si>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</si>
  <si>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</si>
  <si>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</si>
  <si>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</si>
  <si>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</si>
  <si>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</si>
  <si>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</si>
  <si>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</si>
  <si>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</si>
  <si>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</si>
  <si>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</si>
  <si>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</si>
  <si>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</si>
  <si>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</si>
  <si>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</si>
  <si>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</si>
  <si>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</si>
  <si>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</si>
  <si>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</si>
  <si>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</si>
  <si>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</si>
  <si>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</si>
  <si>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</si>
  <si>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</si>
  <si>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</si>
  <si>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</si>
  <si>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</si>
  <si>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</si>
  <si>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</si>
  <si>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</si>
  <si>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</si>
  <si>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</si>
  <si>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</si>
  <si>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</si>
  <si>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</si>
  <si>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</si>
  <si>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</si>
  <si>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</si>
  <si>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</si>
  <si>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</si>
  <si>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</si>
  <si>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</si>
  <si>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</si>
  <si>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</si>
  <si>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</si>
  <si>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</si>
  <si>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</si>
  <si>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</si>
  <si>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</si>
  <si>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</si>
  <si>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</si>
  <si>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</si>
  <si>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</si>
  <si>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</si>
  <si>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</si>
  <si>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</si>
  <si>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</si>
  <si>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</si>
  <si>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</si>
  <si>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</si>
  <si>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</si>
  <si>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</si>
  <si>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</si>
  <si>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</si>
  <si>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</si>
  <si>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</si>
  <si>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</si>
  <si>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</si>
  <si>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</si>
  <si>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</si>
  <si>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</si>
  <si>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</si>
  <si>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</si>
  <si>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</si>
  <si>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</si>
  <si>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</si>
  <si>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</si>
  <si>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</si>
  <si>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</si>
  <si>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</si>
  <si>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</si>
  <si>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</si>
  <si>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</si>
  <si>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</si>
  <si>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</si>
  <si>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</si>
  <si>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</si>
  <si>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</si>
  <si>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</si>
  <si>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</si>
  <si>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</si>
  <si>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</si>
  <si>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</si>
  <si>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</si>
  <si>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</si>
  <si>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</si>
  <si>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</si>
  <si>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</si>
  <si>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</si>
  <si>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</si>
  <si>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</si>
  <si>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</si>
  <si>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</si>
  <si>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</si>
  <si>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</si>
  <si>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</si>
  <si>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</si>
  <si>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</si>
  <si>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</si>
  <si>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</si>
  <si>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</si>
  <si>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</si>
  <si>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</si>
  <si>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</si>
  <si>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</si>
  <si>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</si>
  <si>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</si>
  <si>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</si>
  <si>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</si>
  <si>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</si>
  <si>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</si>
  <si>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</si>
  <si>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</si>
  <si>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</si>
  <si>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</si>
  <si>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</si>
  <si>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</si>
  <si>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</si>
  <si>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</si>
  <si>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</si>
  <si>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</si>
  <si>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</si>
  <si>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</si>
  <si>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</si>
  <si>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</si>
  <si>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</si>
  <si>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</si>
  <si>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</si>
  <si>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</si>
  <si>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</si>
  <si>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</si>
  <si>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</si>
  <si>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</si>
  <si>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</si>
  <si>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</si>
  <si>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</si>
  <si>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</si>
  <si>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</si>
  <si>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</si>
  <si>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</si>
  <si>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</si>
  <si>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</si>
  <si>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</si>
  <si>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</si>
  <si>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</si>
  <si>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</si>
  <si>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</si>
  <si>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</si>
  <si>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</si>
  <si>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</si>
  <si>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</si>
  <si>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</si>
  <si>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</si>
  <si>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</si>
  <si>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</si>
  <si>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</si>
  <si>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</si>
  <si>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</si>
  <si>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</si>
  <si>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</si>
  <si>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</si>
  <si>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</si>
  <si>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</si>
  <si>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</si>
  <si>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</si>
  <si>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</si>
  <si>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</si>
  <si>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</si>
  <si>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</si>
  <si>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</si>
  <si>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</si>
  <si>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</si>
  <si>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</si>
  <si>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</si>
  <si>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</si>
  <si>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</si>
  <si>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</si>
  <si>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</si>
  <si>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</si>
  <si>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</si>
  <si>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</si>
  <si>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</si>
  <si>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</si>
  <si>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</si>
  <si>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</si>
  <si>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</si>
  <si>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</si>
  <si>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</si>
  <si>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</si>
  <si>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</si>
  <si>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</si>
  <si>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</si>
  <si>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</si>
  <si>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</si>
  <si>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</si>
  <si>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</si>
  <si>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</si>
  <si>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</si>
  <si>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</si>
  <si>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</si>
  <si>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</si>
  <si>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</si>
  <si>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</si>
  <si>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</si>
  <si>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</si>
  <si>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</si>
  <si>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</si>
  <si>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</si>
  <si>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</si>
  <si>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</si>
  <si>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</si>
  <si>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</si>
  <si>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</si>
  <si>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</si>
  <si>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</si>
  <si>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</si>
  <si>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</si>
  <si>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</si>
  <si>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</si>
  <si>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</si>
  <si>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</si>
  <si>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</si>
  <si>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</si>
  <si>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</si>
  <si>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</si>
  <si>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</si>
  <si>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</si>
  <si>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</si>
  <si>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</si>
  <si>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</si>
  <si>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</si>
  <si>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</si>
  <si>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</si>
  <si>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</si>
  <si>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</si>
  <si>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</si>
  <si>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</si>
  <si>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</si>
  <si>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</si>
  <si>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</si>
  <si>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</si>
  <si>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</si>
  <si>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</si>
  <si>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</si>
  <si>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</si>
  <si>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</si>
  <si>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</si>
  <si>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</si>
  <si>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</si>
  <si>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</si>
  <si>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</si>
  <si>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</si>
  <si>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</si>
  <si>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</si>
  <si>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</si>
  <si>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</si>
  <si>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</si>
  <si>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</si>
  <si>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</si>
  <si>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</si>
  <si>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</si>
  <si>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</si>
  <si>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</si>
  <si>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</si>
  <si>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</si>
  <si>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</si>
  <si>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</si>
  <si>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</si>
  <si>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</si>
  <si>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</si>
  <si>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</si>
  <si>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</si>
  <si>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</si>
  <si>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</si>
  <si>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</si>
  <si>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</si>
  <si>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</si>
  <si>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</si>
  <si>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</si>
  <si>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</si>
  <si>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</si>
  <si>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</si>
  <si>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</si>
  <si>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</si>
  <si>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</si>
  <si>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</si>
  <si>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</si>
  <si>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</si>
  <si>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</si>
  <si>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</si>
  <si>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</si>
  <si>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</si>
  <si>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</si>
  <si>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</si>
  <si>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</si>
  <si>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</si>
  <si>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</si>
  <si>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</si>
  <si>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</si>
  <si>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</si>
  <si>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</si>
  <si>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</si>
  <si>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</si>
  <si>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</si>
  <si>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</si>
  <si>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</si>
  <si>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</si>
  <si>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</si>
  <si>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</si>
  <si>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</si>
  <si>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</si>
  <si>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</si>
  <si>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</si>
  <si>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</si>
  <si>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</si>
  <si>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</si>
  <si>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</si>
  <si>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</si>
  <si>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</si>
  <si>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</si>
  <si>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</si>
  <si>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</si>
  <si>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</si>
  <si>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</si>
  <si>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</si>
  <si>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</si>
  <si>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</si>
  <si>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</si>
  <si>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</si>
  <si>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</si>
  <si>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</si>
  <si>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</si>
  <si>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</si>
  <si>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</si>
  <si>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</si>
  <si>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</si>
  <si>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</si>
  <si>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</si>
  <si>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</si>
  <si>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</si>
  <si>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</si>
  <si>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</si>
  <si>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</si>
  <si>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</si>
  <si>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</si>
  <si>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</si>
  <si>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</si>
  <si>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</si>
  <si>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</si>
  <si>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</si>
  <si>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</si>
  <si>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</si>
  <si>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</si>
  <si>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</si>
  <si>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</si>
  <si>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</si>
  <si>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</si>
  <si>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</si>
  <si>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</si>
  <si>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</si>
  <si>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</si>
  <si>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</si>
  <si>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</si>
  <si>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</si>
  <si>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</si>
  <si>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</si>
  <si>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</si>
  <si>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</si>
  <si>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</si>
  <si>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</si>
  <si>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</si>
  <si>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</si>
  <si>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</si>
  <si>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</si>
  <si>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</si>
  <si>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</si>
  <si>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</si>
  <si>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</si>
  <si>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</si>
  <si>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</si>
  <si>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</si>
  <si>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</si>
  <si>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</si>
  <si>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</si>
  <si>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</si>
  <si>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</si>
  <si>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</si>
  <si>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</si>
  <si>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</si>
  <si>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</si>
  <si>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</si>
  <si>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</si>
  <si>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</si>
  <si>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</si>
  <si>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</si>
  <si>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</si>
  <si>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</si>
  <si>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</si>
  <si>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</si>
  <si>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</si>
  <si>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</si>
  <si>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</si>
  <si>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</si>
  <si>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</si>
  <si>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</si>
  <si>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</si>
  <si>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</si>
  <si>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</si>
  <si>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</si>
  <si>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</si>
  <si>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</si>
  <si>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</si>
  <si>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</si>
  <si>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</si>
  <si>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</si>
  <si>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</si>
  <si>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</si>
  <si>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</si>
  <si>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</si>
  <si>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</si>
  <si>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</si>
  <si>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</si>
  <si>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</si>
  <si>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</si>
  <si>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</si>
  <si>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</si>
  <si>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</si>
  <si>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</si>
  <si>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</si>
  <si>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</si>
  <si>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</si>
  <si>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</si>
  <si>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</si>
  <si>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</si>
  <si>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</si>
  <si>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</si>
  <si>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</si>
  <si>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</si>
  <si>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</si>
  <si>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</si>
  <si>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</si>
  <si>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</si>
  <si>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</si>
  <si>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</si>
  <si>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</si>
  <si>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</si>
  <si>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</si>
  <si>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</si>
  <si>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</si>
  <si>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</si>
  <si>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</si>
  <si>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</si>
  <si>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</si>
  <si>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</si>
  <si>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</si>
  <si>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</si>
  <si>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</si>
  <si>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</si>
  <si>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</si>
  <si>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</si>
  <si>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</si>
  <si>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</si>
  <si>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</si>
  <si>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</si>
  <si>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</si>
  <si>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</si>
  <si>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</si>
  <si>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</si>
  <si>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</si>
  <si>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</si>
  <si>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</si>
  <si>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</si>
  <si>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</si>
  <si>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</si>
  <si>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</si>
  <si>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</si>
  <si>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</si>
  <si>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</si>
  <si>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</si>
  <si>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</si>
  <si>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</si>
  <si>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</si>
  <si>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</si>
  <si>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</si>
  <si>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</si>
  <si>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</si>
  <si>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</si>
  <si>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</si>
  <si>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</si>
  <si>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</si>
  <si>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</si>
  <si>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</si>
  <si>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</si>
  <si>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</si>
  <si>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</si>
  <si>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</si>
  <si>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</si>
  <si>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</si>
  <si>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</si>
  <si>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</si>
  <si>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</si>
  <si>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</si>
  <si>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</si>
  <si>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</si>
  <si>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</si>
  <si>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</si>
  <si>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</si>
  <si>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</si>
  <si>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</si>
  <si>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</si>
  <si>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</si>
  <si>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</si>
  <si>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</si>
  <si>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</si>
  <si>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</si>
  <si>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</si>
  <si>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</si>
  <si>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</si>
  <si>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</si>
  <si>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</si>
  <si>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</si>
  <si>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</si>
  <si>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</si>
  <si>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</si>
  <si>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</si>
  <si>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</si>
  <si>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</si>
  <si>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</si>
  <si>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</si>
  <si>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</si>
  <si>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</si>
  <si>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</si>
  <si>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</si>
  <si>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</si>
  <si>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</si>
  <si>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</si>
  <si>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</si>
  <si>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</si>
  <si>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</si>
  <si>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</si>
  <si>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</si>
  <si>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</si>
  <si>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</si>
  <si>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</si>
  <si>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</si>
  <si>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</si>
  <si>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</si>
  <si>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</si>
  <si>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</si>
  <si>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</si>
  <si>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</si>
  <si>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</si>
  <si>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</si>
  <si>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</si>
  <si>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</si>
  <si>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</si>
  <si>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</si>
  <si>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</si>
  <si>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</si>
  <si>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</si>
  <si>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</si>
  <si>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</si>
  <si>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</si>
  <si>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</si>
  <si>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</si>
  <si>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</si>
  <si>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</si>
  <si>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</si>
  <si>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</si>
  <si>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</si>
  <si>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</si>
  <si>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</si>
  <si>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</si>
  <si>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</si>
  <si>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</si>
  <si>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</si>
  <si>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</si>
  <si>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</si>
  <si>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</si>
  <si>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</si>
  <si>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</si>
  <si>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</si>
  <si>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</si>
  <si>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</si>
  <si>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</si>
  <si>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</si>
  <si>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</si>
  <si>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</si>
  <si>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</si>
  <si>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</si>
  <si>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</si>
  <si>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</si>
  <si>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</si>
  <si>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</si>
  <si>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</si>
  <si>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</si>
  <si>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</si>
  <si>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</si>
  <si>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</si>
  <si>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</si>
  <si>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</si>
  <si>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</si>
  <si>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</si>
  <si>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</si>
  <si>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</si>
  <si>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</si>
  <si>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</si>
  <si>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</si>
  <si>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</si>
  <si>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</si>
  <si>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</si>
  <si>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</si>
  <si>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</si>
  <si>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</si>
  <si>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</si>
  <si>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</si>
  <si>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</si>
  <si>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</si>
  <si>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</si>
  <si>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</si>
  <si>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</si>
  <si>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</si>
  <si>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</si>
  <si>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</si>
  <si>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</si>
  <si>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</si>
  <si>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</si>
  <si>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</si>
  <si>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</si>
  <si>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</si>
  <si>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</si>
  <si>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</si>
  <si>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</si>
  <si>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</si>
  <si>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</si>
  <si>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</si>
  <si>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</si>
  <si>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</si>
  <si>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</si>
  <si>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</si>
  <si>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</si>
  <si>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</si>
  <si>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</si>
  <si>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</si>
  <si>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</si>
  <si>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</si>
  <si>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</si>
  <si>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</si>
  <si>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</si>
  <si>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</si>
  <si>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</si>
  <si>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</si>
  <si>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</si>
  <si>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</si>
  <si>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</si>
  <si>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</si>
  <si>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</si>
  <si>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</si>
  <si>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</si>
  <si>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</si>
  <si>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</si>
  <si>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</si>
  <si>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</si>
  <si>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</si>
  <si>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</si>
  <si>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</si>
  <si>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</si>
  <si>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</si>
  <si>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</si>
  <si>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</si>
  <si>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</si>
  <si>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</si>
  <si>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</si>
  <si>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</si>
  <si>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</si>
  <si>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</si>
  <si>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</si>
  <si>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</si>
  <si>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</si>
  <si>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</si>
  <si>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</si>
  <si>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</si>
  <si>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</si>
  <si>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</si>
  <si>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</si>
  <si>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</si>
  <si>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</si>
  <si>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</si>
  <si>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</si>
  <si>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</si>
  <si>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</si>
  <si>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</si>
  <si>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</si>
  <si>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</si>
  <si>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</si>
  <si>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</si>
  <si>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</si>
  <si>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</si>
  <si>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</si>
  <si>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</si>
  <si>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</si>
  <si>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</si>
  <si>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</si>
  <si>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</si>
  <si>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</si>
  <si>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</si>
  <si>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</si>
  <si>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</si>
  <si>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</si>
  <si>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</si>
  <si>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</si>
  <si>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</si>
  <si>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</si>
  <si>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</si>
  <si>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</si>
  <si>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</si>
  <si>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</si>
  <si>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</si>
  <si>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</si>
  <si>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</si>
  <si>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</si>
  <si>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</si>
  <si>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</si>
  <si>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</si>
  <si>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</si>
  <si>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</si>
  <si>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</si>
  <si>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</si>
  <si>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</si>
  <si>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</si>
  <si>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</si>
  <si>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</si>
  <si>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</si>
  <si>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</si>
  <si>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</si>
  <si>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</si>
  <si>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</si>
  <si>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</si>
  <si>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</si>
  <si>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</si>
  <si>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</si>
  <si>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</si>
  <si>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</si>
  <si>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</si>
  <si>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</si>
  <si>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</si>
  <si>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</si>
  <si>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</si>
  <si>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</si>
  <si>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</si>
  <si>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</si>
  <si>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</si>
  <si>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</si>
  <si>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</si>
  <si>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</si>
  <si>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</si>
  <si>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</si>
  <si>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</si>
  <si>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</si>
  <si>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</si>
  <si>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</si>
  <si>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</si>
  <si>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</si>
  <si>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</si>
  <si>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</si>
  <si>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</si>
  <si>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</si>
  <si>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</si>
  <si>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</si>
  <si>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</si>
  <si>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</si>
  <si>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</si>
  <si>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</si>
  <si>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</si>
  <si>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</si>
  <si>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</si>
  <si>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</si>
  <si>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</si>
  <si>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</si>
  <si>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</si>
  <si>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</si>
  <si>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</si>
  <si>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</si>
  <si>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</si>
  <si>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</si>
  <si>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Profit of Rs.65.5</t>
  </si>
  <si>
    <t>Profit of Rs.82.5</t>
  </si>
  <si>
    <t>Chemical</t>
  </si>
  <si>
    <t>NSE</t>
  </si>
  <si>
    <t>Profit of Rs.60.50/-</t>
  </si>
  <si>
    <t>350-360</t>
  </si>
  <si>
    <t>1465-1475</t>
  </si>
  <si>
    <t>1600-1700</t>
  </si>
  <si>
    <t>ANURAS</t>
  </si>
  <si>
    <t>125-128</t>
  </si>
  <si>
    <t>ALPHA LEON ENTERPRISES LLP</t>
  </si>
  <si>
    <t>Profit of Rs.12/-</t>
  </si>
  <si>
    <t>720-740</t>
  </si>
  <si>
    <t>Profit of Rs.108/-</t>
  </si>
  <si>
    <t>GRAVITON RESEARCH CAPITAL LLP</t>
  </si>
  <si>
    <t>280-290</t>
  </si>
  <si>
    <t>Sell</t>
  </si>
  <si>
    <t>Part Profit of Rs.191.50/-</t>
  </si>
  <si>
    <t>Profit of Rs.30/-</t>
  </si>
  <si>
    <t>1380-1400</t>
  </si>
  <si>
    <t>100-120</t>
  </si>
  <si>
    <t>200-205</t>
  </si>
  <si>
    <t>2830-2850</t>
  </si>
  <si>
    <t>3100-3200</t>
  </si>
  <si>
    <t>HINDUNILVR JUNE FUT</t>
  </si>
  <si>
    <t>2390-2410</t>
  </si>
  <si>
    <t>590-610</t>
  </si>
  <si>
    <t xml:space="preserve">TVSMOTOR </t>
  </si>
  <si>
    <t>665-675</t>
  </si>
  <si>
    <t>M&amp;MFIN 185 CE JUN</t>
  </si>
  <si>
    <t>2250-2300</t>
  </si>
  <si>
    <t>2.50-2.60</t>
  </si>
  <si>
    <t>NIFTY 15600 CE 3 JUNE</t>
  </si>
  <si>
    <t>Loss of Rs.22.5/-</t>
  </si>
  <si>
    <t>429-433</t>
  </si>
  <si>
    <t>450-455</t>
  </si>
  <si>
    <t>2965-2985</t>
  </si>
  <si>
    <t>3300-3350</t>
  </si>
  <si>
    <t>OLGA TRADING PRIVATE LIMITED</t>
  </si>
  <si>
    <t>HDFCLIFE JUNE FUT</t>
  </si>
  <si>
    <t>695-700</t>
  </si>
  <si>
    <t>Profit of Rs.31/-</t>
  </si>
  <si>
    <t>PEL JUNE FUT</t>
  </si>
  <si>
    <t>NAUKRI JUNE FUT</t>
  </si>
  <si>
    <t>NIFTY 15500 CE 3 JUNE</t>
  </si>
  <si>
    <t>100-110</t>
  </si>
  <si>
    <t>Profit of Rs.14/-</t>
  </si>
  <si>
    <t>1910-1930</t>
  </si>
  <si>
    <t>4700-4750</t>
  </si>
  <si>
    <t xml:space="preserve">AMARAJABAT </t>
  </si>
  <si>
    <t>780-790</t>
  </si>
  <si>
    <t>1240-1250</t>
  </si>
  <si>
    <t>Profit of Rs.22.5/-</t>
  </si>
  <si>
    <t>Profit of Rs.28.5/-</t>
  </si>
  <si>
    <t>Profit of Rs.7/-</t>
  </si>
  <si>
    <t>Profit of Rs.100/-</t>
  </si>
  <si>
    <t>OZONEWORLD</t>
  </si>
  <si>
    <t>SHANGAR</t>
  </si>
  <si>
    <t>Profit of Rs.160/-</t>
  </si>
  <si>
    <t>Profit of Rs.25.5/-</t>
  </si>
  <si>
    <t>Profit of Rs.38/-</t>
  </si>
  <si>
    <t>2380-2400</t>
  </si>
  <si>
    <t>Profit of Rs.14.5/-</t>
  </si>
  <si>
    <t>KAPILRAJ</t>
  </si>
  <si>
    <t>UTTAMSTL</t>
  </si>
  <si>
    <t>Uttam Galva Steels Limite</t>
  </si>
  <si>
    <t>ESCORTS JUNE FUT</t>
  </si>
  <si>
    <t>1250-1260</t>
  </si>
  <si>
    <t>265-270</t>
  </si>
  <si>
    <t>IRCTC 2200 CE JUNE</t>
  </si>
  <si>
    <t>55-60</t>
  </si>
  <si>
    <t>Profit of Rs.5/-</t>
  </si>
  <si>
    <t>Profit of Rs.19/-</t>
  </si>
  <si>
    <t>Retail Research Technical Calls &amp; Fundamental Performance Report for the month of June-2021</t>
  </si>
  <si>
    <t>ARCHITORG</t>
  </si>
  <si>
    <t>BCPL</t>
  </si>
  <si>
    <t>BRIGHTBR</t>
  </si>
  <si>
    <t>CHDCHEM</t>
  </si>
  <si>
    <t>KIRTI RAMAN MEHTA</t>
  </si>
  <si>
    <t>DIVYA KOTHARI</t>
  </si>
  <si>
    <t>SHREE SHIVSHAKTI PROJECT CONSULTANT PRIVATE LIMITED</t>
  </si>
  <si>
    <t>SAMIRBHAI RASIKLAL SHAH</t>
  </si>
  <si>
    <t>SSPNFIN</t>
  </si>
  <si>
    <t>HEMANT PARMANAND SINGH</t>
  </si>
  <si>
    <t>VMV</t>
  </si>
  <si>
    <t>DWARKESH</t>
  </si>
  <si>
    <t>Dwarikesh Sugar Industrie</t>
  </si>
  <si>
    <t>Justdial Ltd.</t>
  </si>
  <si>
    <t>VIVIDHA</t>
  </si>
  <si>
    <t>Visagar Polytex Ltd</t>
  </si>
  <si>
    <t>SAINATH TRADING COMPANY PRIVATE LIMITED .</t>
  </si>
  <si>
    <t>Profit of Rs.21.5/-</t>
  </si>
  <si>
    <t xml:space="preserve">IEX </t>
  </si>
  <si>
    <t>375-380</t>
  </si>
  <si>
    <t>4800-4850</t>
  </si>
  <si>
    <t xml:space="preserve">HCLTECH JUNE FUT </t>
  </si>
  <si>
    <t>990-1000</t>
  </si>
  <si>
    <t>7NR</t>
  </si>
  <si>
    <t>PINAL KANCHANLAL SHAH</t>
  </si>
  <si>
    <t>RAVI NIRANJAN PANDYA .</t>
  </si>
  <si>
    <t>STANDARD GREASES AND SPECIALITIES PRIVATE LIMITED</t>
  </si>
  <si>
    <t>BALLARPUR</t>
  </si>
  <si>
    <t>GKP</t>
  </si>
  <si>
    <t>AIYUB MOHAMED YACOOBALI</t>
  </si>
  <si>
    <t>HAZOOR</t>
  </si>
  <si>
    <t>KEEMTEE FINANCIAL SERVICES LTD</t>
  </si>
  <si>
    <t>LKPSEC</t>
  </si>
  <si>
    <t>AGRUD CAPITAL PTE LTD</t>
  </si>
  <si>
    <t>MAYUKH</t>
  </si>
  <si>
    <t>DISHANK VIPUL SHAH</t>
  </si>
  <si>
    <t>OSIAJEE</t>
  </si>
  <si>
    <t>PARIMAL JAYANTILAL FUDHANAWALA</t>
  </si>
  <si>
    <t>SUBASH RAMASHISH MISHRA</t>
  </si>
  <si>
    <t>VEDAVAAG</t>
  </si>
  <si>
    <t>ESPS FINSERVE PRIVATE LIMITED</t>
  </si>
  <si>
    <t>ADROIT FINANCIAL SERVICES PVT LTD</t>
  </si>
  <si>
    <t>INVENTURE</t>
  </si>
  <si>
    <t>Inventure Gro &amp; Sec Ltd</t>
  </si>
  <si>
    <t>VANRAJ DADBHAI KAHOR</t>
  </si>
  <si>
    <t>JAKHARIA</t>
  </si>
  <si>
    <t>JAKHARIA FABRIC LIMITED</t>
  </si>
  <si>
    <t>ARYAMAN CAPITAL MARKETS LIMITED</t>
  </si>
  <si>
    <t>KICL</t>
  </si>
  <si>
    <t>Kalyani Invest Co Ltd</t>
  </si>
  <si>
    <t>AJINKYA INVESTMENTS &amp;TRADING COMPANY</t>
  </si>
  <si>
    <t>LIBAS</t>
  </si>
  <si>
    <t>Libas Consu Products Ltd</t>
  </si>
  <si>
    <t>MAGADSUGAR</t>
  </si>
  <si>
    <t>Magadh Sugar &amp; Energy Ltd</t>
  </si>
  <si>
    <t>SINGH MAN MOHAN</t>
  </si>
  <si>
    <t>ONEPOINT</t>
  </si>
  <si>
    <t>One Point One Sol Ltd</t>
  </si>
  <si>
    <t>RELCAPITAL</t>
  </si>
  <si>
    <t>Reliance Capital Limited</t>
  </si>
  <si>
    <t>MANSI SHARES &amp; STOCK ADVISORS PVT LTD</t>
  </si>
  <si>
    <t>RELINFRA</t>
  </si>
  <si>
    <t>Reliance Infrastructu Ltd</t>
  </si>
  <si>
    <t>DEN</t>
  </si>
  <si>
    <t>Den Networks Ltd</t>
  </si>
  <si>
    <t>ICICI BANK LTD</t>
  </si>
  <si>
    <t>POONAWALLA AVIATION PRIVATE LIMITED</t>
  </si>
  <si>
    <t>MTEDUCARE</t>
  </si>
  <si>
    <t>MT Educare Ltd</t>
  </si>
  <si>
    <t>XANDER FINANCE PRIVATE  LIMITED</t>
  </si>
  <si>
    <t>VINODKUMAR MANILAL  GALA</t>
  </si>
  <si>
    <t>Profit of Rs.8/-</t>
  </si>
  <si>
    <t xml:space="preserve">IRCTC </t>
  </si>
  <si>
    <t>2114-2124</t>
  </si>
  <si>
    <t>2200-2250</t>
  </si>
  <si>
    <t>Profit of Rs.28/-</t>
  </si>
  <si>
    <t>Loss of Rs.21/-</t>
  </si>
  <si>
    <t>Loss of Rs.70/-</t>
  </si>
  <si>
    <t>TECHM 1080 CE JUNE</t>
  </si>
  <si>
    <t>17.5-18.5</t>
  </si>
  <si>
    <t>28-32</t>
  </si>
  <si>
    <t>ANUPAM</t>
  </si>
  <si>
    <t>BEELINE MERCHANT BANKING PRIVATE LIMITED</t>
  </si>
  <si>
    <t>MALAY ROHITKUMAR BHUW</t>
  </si>
  <si>
    <t>VIRAL MALAYBHAI BHOW</t>
  </si>
  <si>
    <t>ATHARVENT</t>
  </si>
  <si>
    <t>MANJU MAHIA</t>
  </si>
  <si>
    <t>BCLENTERPR</t>
  </si>
  <si>
    <t>JIGAR MUKESHKUMAR SHAH</t>
  </si>
  <si>
    <t>BILLWIN</t>
  </si>
  <si>
    <t>GRISELDA CAROLINA VAZ</t>
  </si>
  <si>
    <t>BIOGEN</t>
  </si>
  <si>
    <t>BNRSEC</t>
  </si>
  <si>
    <t>ALKA JAIN</t>
  </si>
  <si>
    <t>MULTIPLIER SHARE AND STOCK ADVISORS PRIVATE LTD</t>
  </si>
  <si>
    <t>CALSOFT</t>
  </si>
  <si>
    <t>SUMANCHEPURI</t>
  </si>
  <si>
    <t>CBPL</t>
  </si>
  <si>
    <t>MOHAK AMITKUMAR SHAH</t>
  </si>
  <si>
    <t>SBI MUTUAL FUND</t>
  </si>
  <si>
    <t>AMALFIACO LIMITED</t>
  </si>
  <si>
    <t>ASHOKA INDIA OPPORTUNITIES FUND</t>
  </si>
  <si>
    <t>EVANS</t>
  </si>
  <si>
    <t>MANGLA SHANTIALAL GADA</t>
  </si>
  <si>
    <t>FAZE3Q</t>
  </si>
  <si>
    <t>MANDAWEWALA ENTERPRISES LIMITED</t>
  </si>
  <si>
    <t>HYPNOS FUND LIMITED</t>
  </si>
  <si>
    <t>GAGANPO</t>
  </si>
  <si>
    <t>LAXMI PRAKASH GADA</t>
  </si>
  <si>
    <t>HIRA HARESH VORA</t>
  </si>
  <si>
    <t>NAVIGANT CORPORATEADVISORS LIMITED</t>
  </si>
  <si>
    <t>BHUVNESHWARI VYAPAAR PVT.LTD</t>
  </si>
  <si>
    <t>IONEXCHANG</t>
  </si>
  <si>
    <t>FRANKLIN TEMPLETON MUTUAL FUND</t>
  </si>
  <si>
    <t>JISLDVREQS</t>
  </si>
  <si>
    <t>SANJEEV KALRA</t>
  </si>
  <si>
    <t>BINDU DINESH SHAH</t>
  </si>
  <si>
    <t>KBSINDIA</t>
  </si>
  <si>
    <t>SANDIP PRAMODKUMAR SHAH</t>
  </si>
  <si>
    <t>UNNATI JAY PATEL</t>
  </si>
  <si>
    <t>PRITI SURESH SHAH</t>
  </si>
  <si>
    <t>SURESH BACHUBHAI SHAH</t>
  </si>
  <si>
    <t>LKPFINANCELIMITED</t>
  </si>
  <si>
    <t>ANKURBHAI BHIKHABHAI BALAR</t>
  </si>
  <si>
    <t>MFLINDIA</t>
  </si>
  <si>
    <t>R SATHIAMURTHI</t>
  </si>
  <si>
    <t>ADITYA VIKRAM AGARWAL</t>
  </si>
  <si>
    <t>MNIL</t>
  </si>
  <si>
    <t>KABIR SHRAN DAGAR</t>
  </si>
  <si>
    <t>MRCEXIM</t>
  </si>
  <si>
    <t>BHARAT MALHOTRA</t>
  </si>
  <si>
    <t>ASHOK KUMAR SINGH</t>
  </si>
  <si>
    <t>NARAYANI</t>
  </si>
  <si>
    <t>JITESHKUMAR SHASHIKANTBHAI TIKADIYA</t>
  </si>
  <si>
    <t>SANJEEV JAIN</t>
  </si>
  <si>
    <t>PRICOLLTD</t>
  </si>
  <si>
    <t>NOMURA SINGAPORE LIMITED</t>
  </si>
  <si>
    <t>HESHIKA GROWTH FUND</t>
  </si>
  <si>
    <t>REMLIFE</t>
  </si>
  <si>
    <t>VIGNESH</t>
  </si>
  <si>
    <t>UPPINANGADY SUDHINDRA NAYAK</t>
  </si>
  <si>
    <t>SIDDHARTH CHIMANLAL SHAH .</t>
  </si>
  <si>
    <t>SIMRAN</t>
  </si>
  <si>
    <t>KISHAN GOPAL MOHTA</t>
  </si>
  <si>
    <t>GINNI FINANCE PRIVATE LIMITED</t>
  </si>
  <si>
    <t>HANUMANTA RAO GANUGAPATY</t>
  </si>
  <si>
    <t>P PURUSHOTTAM</t>
  </si>
  <si>
    <t>NAVEEN GUPTA</t>
  </si>
  <si>
    <t>VRFILMS</t>
  </si>
  <si>
    <t>KESHAV GARG</t>
  </si>
  <si>
    <t>RITU GARG</t>
  </si>
  <si>
    <t>SCHUBERT JOSEPH VAZ</t>
  </si>
  <si>
    <t>ZODIACVEN</t>
  </si>
  <si>
    <t>ZYANA STOCKS AND COMMODITIES</t>
  </si>
  <si>
    <t>RAJ KUMAR BANSAL</t>
  </si>
  <si>
    <t>ARCHIES</t>
  </si>
  <si>
    <t>Archies Limited</t>
  </si>
  <si>
    <t>NK SECURITIES RESEARCH PRIVATE LIMITED</t>
  </si>
  <si>
    <t>Asian Granito India Limit</t>
  </si>
  <si>
    <t>BFUTILITIE</t>
  </si>
  <si>
    <t>BF Utilities Limited</t>
  </si>
  <si>
    <t>Bharat Heavy Elect Ltd.</t>
  </si>
  <si>
    <t>JUMP TRADING FINANCIAL INDIA PRIVATE LIMITED</t>
  </si>
  <si>
    <t>Dhanuka Agritech Ltd</t>
  </si>
  <si>
    <t>GOVERNMENT OF SINGAPORE</t>
  </si>
  <si>
    <t>MONETARY AUTHORITY OF SINGAPORE</t>
  </si>
  <si>
    <t>HARRMALAYA</t>
  </si>
  <si>
    <t>Harrisons  Malayalam Ltd</t>
  </si>
  <si>
    <t>M/S. PRARTHANA ENTERPRISES</t>
  </si>
  <si>
    <t>VIJETA STOCK &amp; SHARES SERVICES PRIVATE LIMITED VIJETA  STOCK</t>
  </si>
  <si>
    <t>Himadri Speciality Chem L</t>
  </si>
  <si>
    <t>Indiabulls Hsg Fin Ltd</t>
  </si>
  <si>
    <t>HRTI PRIVATE LIMITED</t>
  </si>
  <si>
    <t>INDRAMEDCO</t>
  </si>
  <si>
    <t>Indraprastha Med Corp</t>
  </si>
  <si>
    <t>Jain DVR Equity Shares</t>
  </si>
  <si>
    <t>JPASSOCIAT</t>
  </si>
  <si>
    <t>Jaiprakash Associates Lim</t>
  </si>
  <si>
    <t>JUMPNET</t>
  </si>
  <si>
    <t>Jump Networks Limited</t>
  </si>
  <si>
    <t>ROHIT  ARORA</t>
  </si>
  <si>
    <t>KMSUGAR</t>
  </si>
  <si>
    <t>K.M.Sugar Mills Limited</t>
  </si>
  <si>
    <t>MUNJALAU</t>
  </si>
  <si>
    <t>Munjal Auto Industries Li</t>
  </si>
  <si>
    <t>NAZARA</t>
  </si>
  <si>
    <t>Nazara Technologies Ltd</t>
  </si>
  <si>
    <t>NORGES BANK - GOVERNMENT PENSION FUND GLOBAL</t>
  </si>
  <si>
    <t>PILITA</t>
  </si>
  <si>
    <t>PIL Italica Lifestyle Ltd</t>
  </si>
  <si>
    <t>TEJAS TRADEFIN LLP</t>
  </si>
  <si>
    <t>SNOWMAN</t>
  </si>
  <si>
    <t>Snowman Logistics Ltd.</t>
  </si>
  <si>
    <t>Tata Power Co. Ltd.</t>
  </si>
  <si>
    <t>TOWER RESEARCH CAPITAL MARKETS INDIA PRIVATE LIMITED</t>
  </si>
  <si>
    <t>UJAAS</t>
  </si>
  <si>
    <t>Ujaas Energy Limited</t>
  </si>
  <si>
    <t>VIJIT TRADING</t>
  </si>
  <si>
    <t>AARNA FINVEST</t>
  </si>
  <si>
    <t>GUNDLAPALLI SHOWRAIAH BABU</t>
  </si>
  <si>
    <t>FOODVILLE HOSPITALITY SERVICES PVT LTD</t>
  </si>
  <si>
    <t>VETO</t>
  </si>
  <si>
    <t>Veto Switchgear Cable Ltd</t>
  </si>
  <si>
    <t>MAHAVEER EQUIBIZ</t>
  </si>
  <si>
    <t>SHREE SHIVSHAKTI PROJECT CONSULTANT PRIVATE LIMITE</t>
  </si>
  <si>
    <t>VIKASLIFE</t>
  </si>
  <si>
    <t>Vikas Lifecare Limited</t>
  </si>
  <si>
    <t>20MICRONS</t>
  </si>
  <si>
    <t>20 Microns Limited</t>
  </si>
  <si>
    <t>MARFATIA STOCK BROKING PVT LTD</t>
  </si>
  <si>
    <t>DEEPINDS</t>
  </si>
  <si>
    <t>Deep Industries Limited</t>
  </si>
  <si>
    <t>RAKESH RAJKRISHAN AGARWAL</t>
  </si>
  <si>
    <t>TRIVENI TRUST</t>
  </si>
  <si>
    <t>PUSHPA DHANUKA TRUST</t>
  </si>
  <si>
    <t>JMTAUTOLTD</t>
  </si>
  <si>
    <t>JMT Auto Limited</t>
  </si>
  <si>
    <t>LTS INVESTMENT FUND LTD</t>
  </si>
  <si>
    <t>JPPOWER</t>
  </si>
  <si>
    <t>Jaiprakash Power Ven. Lt</t>
  </si>
  <si>
    <t>JSW ENERGY LIMITED</t>
  </si>
  <si>
    <t>ARVIND SHANTILAL SHAH</t>
  </si>
  <si>
    <t>LEXIS RESIDENCY LLP</t>
  </si>
  <si>
    <t>IIFL SPECIAL OPPORTUNITIES FUND</t>
  </si>
  <si>
    <t>TALBROAUTO</t>
  </si>
  <si>
    <t>Talbros Automotive Compon</t>
  </si>
  <si>
    <t>KRISHNASWAMY MOHAN</t>
  </si>
  <si>
    <t>317-327</t>
  </si>
  <si>
    <t>Buy&lt;&gt;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</si>
</sst>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5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27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16" fontId="7" fillId="56" borderId="35" xfId="16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6" fillId="0" borderId="4" xfId="0" applyFont="1" applyBorder="1"/>
    <xf numFmtId="0" fontId="7" fillId="2" borderId="36" xfId="0" applyFont="1" applyFill="1" applyBorder="1" applyAlignment="1">
      <alignment horizontal="center" vertical="center"/>
    </xf>
    <xf numFmtId="0" fontId="46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164" fontId="46" fillId="0" borderId="35" xfId="0" applyNumberFormat="1" applyFont="1" applyFill="1" applyBorder="1" applyAlignment="1">
      <alignment horizontal="center" vertical="center"/>
    </xf>
    <xf numFmtId="0" fontId="46" fillId="0" borderId="0" xfId="0" applyFont="1" applyFill="1" applyAlignment="1">
      <alignment horizontal="center"/>
    </xf>
    <xf numFmtId="0" fontId="8" fillId="2" borderId="35" xfId="0" applyFont="1" applyFill="1" applyBorder="1" applyAlignment="1">
      <alignment horizontal="left"/>
    </xf>
    <xf numFmtId="0" fontId="7" fillId="56" borderId="36" xfId="0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7" fillId="56" borderId="37" xfId="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64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2" fontId="7" fillId="56" borderId="35" xfId="0" applyNumberFormat="1" applyFont="1" applyFill="1" applyBorder="1" applyAlignment="1">
      <alignment horizontal="center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0" fontId="49" fillId="57" borderId="35" xfId="0" applyFont="1" applyFill="1" applyBorder="1"/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16" fontId="7" fillId="57" borderId="35" xfId="160" applyNumberFormat="1" applyFont="1" applyFill="1" applyBorder="1" applyAlignment="1">
      <alignment horizontal="center" vertic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7" fillId="43" borderId="37" xfId="0" applyNumberFormat="1" applyFont="1" applyFill="1" applyBorder="1" applyAlignment="1">
      <alignment horizontal="center" vertical="center"/>
    </xf>
    <xf numFmtId="164" fontId="7" fillId="43" borderId="35" xfId="0" applyNumberFormat="1" applyFont="1" applyFill="1" applyBorder="1" applyAlignment="1">
      <alignment horizontal="center" vertical="center"/>
    </xf>
    <xf numFmtId="165" fontId="7" fillId="43" borderId="35" xfId="0" applyNumberFormat="1" applyFont="1" applyFill="1" applyBorder="1" applyAlignment="1">
      <alignment horizontal="center" vertical="center"/>
    </xf>
    <xf numFmtId="0" fontId="49" fillId="43" borderId="35" xfId="0" applyFont="1" applyFill="1" applyBorder="1" applyAlignment="1">
      <alignment horizontal="left"/>
    </xf>
    <xf numFmtId="0" fontId="49" fillId="43" borderId="35" xfId="0" applyFont="1" applyFill="1" applyBorder="1" applyAlignment="1">
      <alignment horizontal="center" vertical="center"/>
    </xf>
    <xf numFmtId="0" fontId="7" fillId="43" borderId="36" xfId="0" applyFont="1" applyFill="1" applyBorder="1" applyAlignment="1">
      <alignment horizontal="center" vertical="center"/>
    </xf>
    <xf numFmtId="2" fontId="7" fillId="43" borderId="36" xfId="0" applyNumberFormat="1" applyFont="1" applyFill="1" applyBorder="1" applyAlignment="1">
      <alignment horizontal="center" vertical="center"/>
    </xf>
    <xf numFmtId="169" fontId="7" fillId="43" borderId="35" xfId="0" applyNumberFormat="1" applyFont="1" applyFill="1" applyBorder="1" applyAlignment="1">
      <alignment horizontal="center" vertical="center"/>
    </xf>
    <xf numFmtId="43" fontId="7" fillId="43" borderId="35" xfId="160" applyFont="1" applyFill="1" applyBorder="1" applyAlignment="1">
      <alignment horizontal="center" vertical="center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="" xmlns:a16="http://schemas.microsoft.com/office/drawing/2014/main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="" xmlns:a16="http://schemas.microsoft.com/office/drawing/2014/main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="" xmlns:a16="http://schemas.microsoft.com/office/drawing/2014/main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="" xmlns:a16="http://schemas.microsoft.com/office/drawing/2014/main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="" xmlns:a16="http://schemas.microsoft.com/office/drawing/2014/main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="" xmlns:a16="http://schemas.microsoft.com/office/drawing/2014/main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="" xmlns:a16="http://schemas.microsoft.com/office/drawing/2014/main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="" xmlns:a16="http://schemas.microsoft.com/office/drawing/2014/main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="" xmlns:a16="http://schemas.microsoft.com/office/drawing/2014/main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="" xmlns:a16="http://schemas.microsoft.com/office/drawing/2014/main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0" sqref="B10"/>
    </sheetView>
  </sheetViews>
  <sheetFormatPr defaultColWidth="9.33203125" defaultRowHeight="13.2"/>
  <cols>
    <col min="1" max="1" width="7" style="8" customWidth="1"/>
    <col min="2" max="2" width="9.88671875" style="8" customWidth="1"/>
    <col min="3" max="3" width="24.109375" style="8" customWidth="1"/>
    <col min="4" max="4" width="70.5546875" style="8" customWidth="1"/>
    <col min="5" max="16384" width="9.332031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6">
      <c r="B10" s="257">
        <v>44357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9.33203125" defaultRowHeight="13.2"/>
  <cols>
    <col min="1" max="1" width="3.88671875" style="50" customWidth="1"/>
    <col min="2" max="2" width="14.5546875" style="50" customWidth="1"/>
    <col min="3" max="3" width="16.33203125" style="50" customWidth="1"/>
    <col min="4" max="4" width="11.6640625" style="50" customWidth="1"/>
    <col min="5" max="5" width="10.5546875" style="50" customWidth="1"/>
    <col min="6" max="7" width="10.6640625" style="50" customWidth="1"/>
    <col min="8" max="9" width="11.33203125" style="50" customWidth="1"/>
    <col min="10" max="10" width="12.6640625" style="50" customWidth="1"/>
    <col min="11" max="11" width="12.5546875" style="50" customWidth="1"/>
    <col min="12" max="12" width="11.88671875" style="50" customWidth="1"/>
    <col min="13" max="13" width="9.5546875" style="50" customWidth="1"/>
    <col min="14" max="14" width="10" style="50" customWidth="1"/>
    <col min="15" max="15" width="10.33203125" style="50" customWidth="1"/>
    <col min="16" max="16384" width="9.332031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44357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07" t="s">
        <v>16</v>
      </c>
      <c r="B9" s="509" t="s">
        <v>17</v>
      </c>
      <c r="C9" s="509" t="s">
        <v>18</v>
      </c>
      <c r="D9" s="509" t="s">
        <v>829</v>
      </c>
      <c r="E9" s="251" t="s">
        <v>19</v>
      </c>
      <c r="F9" s="251" t="s">
        <v>20</v>
      </c>
      <c r="G9" s="504" t="s">
        <v>21</v>
      </c>
      <c r="H9" s="505"/>
      <c r="I9" s="506"/>
      <c r="J9" s="504" t="s">
        <v>22</v>
      </c>
      <c r="K9" s="505"/>
      <c r="L9" s="506"/>
      <c r="M9" s="251"/>
      <c r="N9" s="258"/>
      <c r="O9" s="258"/>
      <c r="P9" s="258"/>
    </row>
    <row r="10" spans="1:16" ht="59.25" customHeight="1">
      <c r="A10" s="508"/>
      <c r="B10" s="510" t="s">
        <v>17</v>
      </c>
      <c r="C10" s="510"/>
      <c r="D10" s="510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4.4">
      <c r="A11" s="254">
        <v>1</v>
      </c>
      <c r="B11" s="343" t="s">
        <v>34</v>
      </c>
      <c r="C11" s="436" t="s">
        <v>35</v>
      </c>
      <c r="D11" s="437">
        <v>44371</v>
      </c>
      <c r="E11" s="275">
        <v>34929.35</v>
      </c>
      <c r="F11" s="275">
        <v>35078.200000000004</v>
      </c>
      <c r="G11" s="287">
        <v>34608.80000000001</v>
      </c>
      <c r="H11" s="287">
        <v>34288.250000000007</v>
      </c>
      <c r="I11" s="287">
        <v>33818.850000000013</v>
      </c>
      <c r="J11" s="287">
        <v>35398.750000000007</v>
      </c>
      <c r="K11" s="287">
        <v>35868.15</v>
      </c>
      <c r="L11" s="287">
        <v>36188.700000000004</v>
      </c>
      <c r="M11" s="274">
        <v>35547.599999999999</v>
      </c>
      <c r="N11" s="274">
        <v>34757.65</v>
      </c>
      <c r="O11" s="434">
        <v>1887750</v>
      </c>
      <c r="P11" s="435">
        <v>-9.2617094469436357E-4</v>
      </c>
    </row>
    <row r="12" spans="1:16" ht="14.4">
      <c r="A12" s="254">
        <v>2</v>
      </c>
      <c r="B12" s="343" t="s">
        <v>34</v>
      </c>
      <c r="C12" s="436" t="s">
        <v>36</v>
      </c>
      <c r="D12" s="437">
        <v>44371</v>
      </c>
      <c r="E12" s="288">
        <v>15660.25</v>
      </c>
      <c r="F12" s="288">
        <v>15689.65</v>
      </c>
      <c r="G12" s="289">
        <v>15564.65</v>
      </c>
      <c r="H12" s="289">
        <v>15469.05</v>
      </c>
      <c r="I12" s="289">
        <v>15344.05</v>
      </c>
      <c r="J12" s="289">
        <v>15785.25</v>
      </c>
      <c r="K12" s="289">
        <v>15910.25</v>
      </c>
      <c r="L12" s="289">
        <v>16005.85</v>
      </c>
      <c r="M12" s="276">
        <v>15814.65</v>
      </c>
      <c r="N12" s="276">
        <v>15594.05</v>
      </c>
      <c r="O12" s="291">
        <v>11634400</v>
      </c>
      <c r="P12" s="292">
        <v>-1.6773184876879035E-2</v>
      </c>
    </row>
    <row r="13" spans="1:16" ht="14.4">
      <c r="A13" s="254">
        <v>3</v>
      </c>
      <c r="B13" s="343" t="s">
        <v>34</v>
      </c>
      <c r="C13" s="436" t="s">
        <v>827</v>
      </c>
      <c r="D13" s="437">
        <v>44371</v>
      </c>
      <c r="E13" s="402">
        <v>16505.05</v>
      </c>
      <c r="F13" s="402">
        <v>16539.3</v>
      </c>
      <c r="G13" s="403">
        <v>16343.75</v>
      </c>
      <c r="H13" s="403">
        <v>16182.45</v>
      </c>
      <c r="I13" s="403">
        <v>15986.900000000001</v>
      </c>
      <c r="J13" s="403">
        <v>16700.599999999999</v>
      </c>
      <c r="K13" s="403">
        <v>16896.149999999994</v>
      </c>
      <c r="L13" s="403">
        <v>17057.449999999997</v>
      </c>
      <c r="M13" s="404">
        <v>16734.849999999999</v>
      </c>
      <c r="N13" s="404">
        <v>16378</v>
      </c>
      <c r="O13" s="405">
        <v>12000</v>
      </c>
      <c r="P13" s="406">
        <v>-1.3157894736842105E-2</v>
      </c>
    </row>
    <row r="14" spans="1:16" ht="14.4">
      <c r="A14" s="254">
        <v>4</v>
      </c>
      <c r="B14" s="363" t="s">
        <v>837</v>
      </c>
      <c r="C14" s="436" t="s">
        <v>735</v>
      </c>
      <c r="D14" s="437">
        <v>44371</v>
      </c>
      <c r="E14" s="288">
        <v>1780.35</v>
      </c>
      <c r="F14" s="288">
        <v>1790.05</v>
      </c>
      <c r="G14" s="289">
        <v>1750.3999999999999</v>
      </c>
      <c r="H14" s="289">
        <v>1720.4499999999998</v>
      </c>
      <c r="I14" s="289">
        <v>1680.7999999999997</v>
      </c>
      <c r="J14" s="289">
        <v>1820</v>
      </c>
      <c r="K14" s="289">
        <v>1859.65</v>
      </c>
      <c r="L14" s="289">
        <v>1889.6000000000001</v>
      </c>
      <c r="M14" s="276">
        <v>1829.7</v>
      </c>
      <c r="N14" s="276">
        <v>1760.1</v>
      </c>
      <c r="O14" s="291">
        <v>1341300</v>
      </c>
      <c r="P14" s="292">
        <v>0.12875536480686695</v>
      </c>
    </row>
    <row r="15" spans="1:16" ht="14.4">
      <c r="A15" s="254">
        <v>5</v>
      </c>
      <c r="B15" s="343" t="s">
        <v>37</v>
      </c>
      <c r="C15" s="436" t="s">
        <v>38</v>
      </c>
      <c r="D15" s="437">
        <v>44371</v>
      </c>
      <c r="E15" s="288">
        <v>2014</v>
      </c>
      <c r="F15" s="288">
        <v>2022.0166666666664</v>
      </c>
      <c r="G15" s="289">
        <v>1990.083333333333</v>
      </c>
      <c r="H15" s="289">
        <v>1966.1666666666665</v>
      </c>
      <c r="I15" s="289">
        <v>1934.2333333333331</v>
      </c>
      <c r="J15" s="289">
        <v>2045.9333333333329</v>
      </c>
      <c r="K15" s="289">
        <v>2077.8666666666663</v>
      </c>
      <c r="L15" s="289">
        <v>2101.7833333333328</v>
      </c>
      <c r="M15" s="276">
        <v>2053.9499999999998</v>
      </c>
      <c r="N15" s="276">
        <v>1998.1</v>
      </c>
      <c r="O15" s="291">
        <v>2198500</v>
      </c>
      <c r="P15" s="292">
        <v>-3.399818676337262E-3</v>
      </c>
    </row>
    <row r="16" spans="1:16" ht="14.4">
      <c r="A16" s="254">
        <v>6</v>
      </c>
      <c r="B16" s="343" t="s">
        <v>39</v>
      </c>
      <c r="C16" s="436" t="s">
        <v>40</v>
      </c>
      <c r="D16" s="437">
        <v>44371</v>
      </c>
      <c r="E16" s="288">
        <v>1601.7</v>
      </c>
      <c r="F16" s="288">
        <v>1610.75</v>
      </c>
      <c r="G16" s="289">
        <v>1568.5</v>
      </c>
      <c r="H16" s="289">
        <v>1535.3</v>
      </c>
      <c r="I16" s="289">
        <v>1493.05</v>
      </c>
      <c r="J16" s="289">
        <v>1643.95</v>
      </c>
      <c r="K16" s="289">
        <v>1686.2</v>
      </c>
      <c r="L16" s="289">
        <v>1719.4</v>
      </c>
      <c r="M16" s="276">
        <v>1653</v>
      </c>
      <c r="N16" s="276">
        <v>1577.55</v>
      </c>
      <c r="O16" s="291">
        <v>19830000</v>
      </c>
      <c r="P16" s="292">
        <v>-7.6565080318270534E-3</v>
      </c>
    </row>
    <row r="17" spans="1:16" ht="14.4">
      <c r="A17" s="254">
        <v>7</v>
      </c>
      <c r="B17" s="343" t="s">
        <v>39</v>
      </c>
      <c r="C17" s="436" t="s">
        <v>41</v>
      </c>
      <c r="D17" s="437">
        <v>44371</v>
      </c>
      <c r="E17" s="288">
        <v>854.4</v>
      </c>
      <c r="F17" s="288">
        <v>863.5</v>
      </c>
      <c r="G17" s="289">
        <v>823.1</v>
      </c>
      <c r="H17" s="289">
        <v>791.80000000000007</v>
      </c>
      <c r="I17" s="289">
        <v>751.40000000000009</v>
      </c>
      <c r="J17" s="289">
        <v>894.8</v>
      </c>
      <c r="K17" s="289">
        <v>935.2</v>
      </c>
      <c r="L17" s="289">
        <v>966.49999999999989</v>
      </c>
      <c r="M17" s="276">
        <v>903.9</v>
      </c>
      <c r="N17" s="276">
        <v>832.2</v>
      </c>
      <c r="O17" s="291">
        <v>75235000</v>
      </c>
      <c r="P17" s="292">
        <v>-1.3182056663168941E-2</v>
      </c>
    </row>
    <row r="18" spans="1:16" ht="14.4">
      <c r="A18" s="254">
        <v>8</v>
      </c>
      <c r="B18" s="343" t="s">
        <v>51</v>
      </c>
      <c r="C18" s="436" t="s">
        <v>226</v>
      </c>
      <c r="D18" s="437">
        <v>44371</v>
      </c>
      <c r="E18" s="288">
        <v>3116.65</v>
      </c>
      <c r="F18" s="288">
        <v>3143.15</v>
      </c>
      <c r="G18" s="289">
        <v>3044.55</v>
      </c>
      <c r="H18" s="289">
        <v>2972.4500000000003</v>
      </c>
      <c r="I18" s="289">
        <v>2873.8500000000004</v>
      </c>
      <c r="J18" s="289">
        <v>3215.25</v>
      </c>
      <c r="K18" s="289">
        <v>3313.8499999999995</v>
      </c>
      <c r="L18" s="289">
        <v>3385.95</v>
      </c>
      <c r="M18" s="276">
        <v>3241.75</v>
      </c>
      <c r="N18" s="276">
        <v>3071.05</v>
      </c>
      <c r="O18" s="291">
        <v>566000</v>
      </c>
      <c r="P18" s="292">
        <v>5.3219203572757723E-2</v>
      </c>
    </row>
    <row r="19" spans="1:16" ht="14.4">
      <c r="A19" s="254">
        <v>9</v>
      </c>
      <c r="B19" s="343" t="s">
        <v>43</v>
      </c>
      <c r="C19" s="436" t="s">
        <v>44</v>
      </c>
      <c r="D19" s="437">
        <v>44371</v>
      </c>
      <c r="E19" s="288">
        <v>756.55</v>
      </c>
      <c r="F19" s="288">
        <v>765.86666666666667</v>
      </c>
      <c r="G19" s="289">
        <v>743.18333333333339</v>
      </c>
      <c r="H19" s="289">
        <v>729.81666666666672</v>
      </c>
      <c r="I19" s="289">
        <v>707.13333333333344</v>
      </c>
      <c r="J19" s="289">
        <v>779.23333333333335</v>
      </c>
      <c r="K19" s="289">
        <v>801.91666666666652</v>
      </c>
      <c r="L19" s="289">
        <v>815.2833333333333</v>
      </c>
      <c r="M19" s="276">
        <v>788.55</v>
      </c>
      <c r="N19" s="276">
        <v>752.5</v>
      </c>
      <c r="O19" s="291">
        <v>10364000</v>
      </c>
      <c r="P19" s="292">
        <v>-8.7039693926351022E-3</v>
      </c>
    </row>
    <row r="20" spans="1:16" ht="14.4">
      <c r="A20" s="254">
        <v>10</v>
      </c>
      <c r="B20" s="343" t="s">
        <v>37</v>
      </c>
      <c r="C20" s="436" t="s">
        <v>45</v>
      </c>
      <c r="D20" s="437">
        <v>44371</v>
      </c>
      <c r="E20" s="288">
        <v>335.45</v>
      </c>
      <c r="F20" s="288">
        <v>337</v>
      </c>
      <c r="G20" s="289">
        <v>331.25</v>
      </c>
      <c r="H20" s="289">
        <v>327.05</v>
      </c>
      <c r="I20" s="289">
        <v>321.3</v>
      </c>
      <c r="J20" s="289">
        <v>341.2</v>
      </c>
      <c r="K20" s="289">
        <v>346.95</v>
      </c>
      <c r="L20" s="289">
        <v>351.15</v>
      </c>
      <c r="M20" s="276">
        <v>342.75</v>
      </c>
      <c r="N20" s="276">
        <v>332.8</v>
      </c>
      <c r="O20" s="291">
        <v>17931000</v>
      </c>
      <c r="P20" s="292">
        <v>-2.2087696335078535E-2</v>
      </c>
    </row>
    <row r="21" spans="1:16" ht="14.4">
      <c r="A21" s="254">
        <v>11</v>
      </c>
      <c r="B21" s="343" t="s">
        <v>51</v>
      </c>
      <c r="C21" s="436" t="s">
        <v>294</v>
      </c>
      <c r="D21" s="437">
        <v>44371</v>
      </c>
      <c r="E21" s="288">
        <v>967.55</v>
      </c>
      <c r="F21" s="288">
        <v>975.71666666666658</v>
      </c>
      <c r="G21" s="289">
        <v>952.88333333333321</v>
      </c>
      <c r="H21" s="289">
        <v>938.21666666666658</v>
      </c>
      <c r="I21" s="289">
        <v>915.38333333333321</v>
      </c>
      <c r="J21" s="289">
        <v>990.38333333333321</v>
      </c>
      <c r="K21" s="289">
        <v>1013.2166666666665</v>
      </c>
      <c r="L21" s="289">
        <v>1027.8833333333332</v>
      </c>
      <c r="M21" s="276">
        <v>998.55</v>
      </c>
      <c r="N21" s="276">
        <v>961.05</v>
      </c>
      <c r="O21" s="291">
        <v>1465750</v>
      </c>
      <c r="P21" s="292">
        <v>-7.4990626171728538E-4</v>
      </c>
    </row>
    <row r="22" spans="1:16" ht="14.4">
      <c r="A22" s="254">
        <v>12</v>
      </c>
      <c r="B22" s="343" t="s">
        <v>39</v>
      </c>
      <c r="C22" s="436" t="s">
        <v>46</v>
      </c>
      <c r="D22" s="437">
        <v>44371</v>
      </c>
      <c r="E22" s="288">
        <v>3314.25</v>
      </c>
      <c r="F22" s="288">
        <v>3306.9</v>
      </c>
      <c r="G22" s="289">
        <v>3272.8500000000004</v>
      </c>
      <c r="H22" s="289">
        <v>3231.4500000000003</v>
      </c>
      <c r="I22" s="289">
        <v>3197.4000000000005</v>
      </c>
      <c r="J22" s="289">
        <v>3348.3</v>
      </c>
      <c r="K22" s="289">
        <v>3382.3500000000004</v>
      </c>
      <c r="L22" s="289">
        <v>3423.75</v>
      </c>
      <c r="M22" s="276">
        <v>3340.95</v>
      </c>
      <c r="N22" s="276">
        <v>3265.5</v>
      </c>
      <c r="O22" s="291">
        <v>1710750</v>
      </c>
      <c r="P22" s="292">
        <v>-3.6400698893418754E-3</v>
      </c>
    </row>
    <row r="23" spans="1:16" ht="14.4">
      <c r="A23" s="254">
        <v>13</v>
      </c>
      <c r="B23" s="343" t="s">
        <v>43</v>
      </c>
      <c r="C23" s="436" t="s">
        <v>47</v>
      </c>
      <c r="D23" s="437">
        <v>44371</v>
      </c>
      <c r="E23" s="288">
        <v>235.7</v>
      </c>
      <c r="F23" s="288">
        <v>236.85</v>
      </c>
      <c r="G23" s="289">
        <v>232.04999999999998</v>
      </c>
      <c r="H23" s="289">
        <v>228.39999999999998</v>
      </c>
      <c r="I23" s="289">
        <v>223.59999999999997</v>
      </c>
      <c r="J23" s="289">
        <v>240.5</v>
      </c>
      <c r="K23" s="289">
        <v>245.3</v>
      </c>
      <c r="L23" s="289">
        <v>248.95000000000002</v>
      </c>
      <c r="M23" s="276">
        <v>241.65</v>
      </c>
      <c r="N23" s="276">
        <v>233.2</v>
      </c>
      <c r="O23" s="291">
        <v>14280000</v>
      </c>
      <c r="P23" s="292">
        <v>-2.0072053525476068E-2</v>
      </c>
    </row>
    <row r="24" spans="1:16" ht="14.4">
      <c r="A24" s="254">
        <v>14</v>
      </c>
      <c r="B24" s="343" t="s">
        <v>43</v>
      </c>
      <c r="C24" s="436" t="s">
        <v>48</v>
      </c>
      <c r="D24" s="437">
        <v>44371</v>
      </c>
      <c r="E24" s="288">
        <v>127</v>
      </c>
      <c r="F24" s="288">
        <v>128</v>
      </c>
      <c r="G24" s="289">
        <v>124.69999999999999</v>
      </c>
      <c r="H24" s="289">
        <v>122.39999999999999</v>
      </c>
      <c r="I24" s="289">
        <v>119.09999999999998</v>
      </c>
      <c r="J24" s="289">
        <v>130.30000000000001</v>
      </c>
      <c r="K24" s="289">
        <v>133.60000000000002</v>
      </c>
      <c r="L24" s="289">
        <v>135.9</v>
      </c>
      <c r="M24" s="276">
        <v>131.30000000000001</v>
      </c>
      <c r="N24" s="276">
        <v>125.7</v>
      </c>
      <c r="O24" s="291">
        <v>38659500</v>
      </c>
      <c r="P24" s="292">
        <v>4.4428855372383958E-3</v>
      </c>
    </row>
    <row r="25" spans="1:16" ht="14.4">
      <c r="A25" s="254">
        <v>15</v>
      </c>
      <c r="B25" s="343" t="s">
        <v>49</v>
      </c>
      <c r="C25" s="436" t="s">
        <v>50</v>
      </c>
      <c r="D25" s="437">
        <v>44371</v>
      </c>
      <c r="E25" s="288">
        <v>2938.9</v>
      </c>
      <c r="F25" s="288">
        <v>2935.8333333333335</v>
      </c>
      <c r="G25" s="289">
        <v>2913.8666666666668</v>
      </c>
      <c r="H25" s="289">
        <v>2888.8333333333335</v>
      </c>
      <c r="I25" s="289">
        <v>2866.8666666666668</v>
      </c>
      <c r="J25" s="289">
        <v>2960.8666666666668</v>
      </c>
      <c r="K25" s="289">
        <v>2982.833333333333</v>
      </c>
      <c r="L25" s="289">
        <v>3007.8666666666668</v>
      </c>
      <c r="M25" s="276">
        <v>2957.8</v>
      </c>
      <c r="N25" s="276">
        <v>2910.8</v>
      </c>
      <c r="O25" s="291">
        <v>4251000</v>
      </c>
      <c r="P25" s="292">
        <v>-2.5380012380493845E-2</v>
      </c>
    </row>
    <row r="26" spans="1:16" ht="14.4">
      <c r="A26" s="254">
        <v>16</v>
      </c>
      <c r="B26" s="343" t="s">
        <v>53</v>
      </c>
      <c r="C26" s="436" t="s">
        <v>222</v>
      </c>
      <c r="D26" s="437">
        <v>44371</v>
      </c>
      <c r="E26" s="288">
        <v>997.55</v>
      </c>
      <c r="F26" s="288">
        <v>1002.6</v>
      </c>
      <c r="G26" s="289">
        <v>981.25</v>
      </c>
      <c r="H26" s="289">
        <v>964.94999999999993</v>
      </c>
      <c r="I26" s="289">
        <v>943.59999999999991</v>
      </c>
      <c r="J26" s="289">
        <v>1018.9000000000001</v>
      </c>
      <c r="K26" s="289">
        <v>1040.2500000000002</v>
      </c>
      <c r="L26" s="289">
        <v>1056.5500000000002</v>
      </c>
      <c r="M26" s="276">
        <v>1023.95</v>
      </c>
      <c r="N26" s="276">
        <v>986.3</v>
      </c>
      <c r="O26" s="291">
        <v>2333500</v>
      </c>
      <c r="P26" s="292">
        <v>-1.8093835472333262E-2</v>
      </c>
    </row>
    <row r="27" spans="1:16" ht="14.4">
      <c r="A27" s="254">
        <v>17</v>
      </c>
      <c r="B27" s="343" t="s">
        <v>51</v>
      </c>
      <c r="C27" s="436" t="s">
        <v>52</v>
      </c>
      <c r="D27" s="437">
        <v>44371</v>
      </c>
      <c r="E27" s="288">
        <v>962.35</v>
      </c>
      <c r="F27" s="288">
        <v>967.18333333333339</v>
      </c>
      <c r="G27" s="289">
        <v>950.16666666666674</v>
      </c>
      <c r="H27" s="289">
        <v>937.98333333333335</v>
      </c>
      <c r="I27" s="289">
        <v>920.9666666666667</v>
      </c>
      <c r="J27" s="289">
        <v>979.36666666666679</v>
      </c>
      <c r="K27" s="289">
        <v>996.38333333333344</v>
      </c>
      <c r="L27" s="289">
        <v>1008.5666666666668</v>
      </c>
      <c r="M27" s="276">
        <v>984.2</v>
      </c>
      <c r="N27" s="276">
        <v>955</v>
      </c>
      <c r="O27" s="291">
        <v>10632050</v>
      </c>
      <c r="P27" s="292">
        <v>6.5226755276598363E-3</v>
      </c>
    </row>
    <row r="28" spans="1:16" ht="14.4">
      <c r="A28" s="254">
        <v>18</v>
      </c>
      <c r="B28" s="343" t="s">
        <v>53</v>
      </c>
      <c r="C28" s="436" t="s">
        <v>54</v>
      </c>
      <c r="D28" s="437">
        <v>44371</v>
      </c>
      <c r="E28" s="288">
        <v>737.85</v>
      </c>
      <c r="F28" s="288">
        <v>741.23333333333323</v>
      </c>
      <c r="G28" s="289">
        <v>728.86666666666645</v>
      </c>
      <c r="H28" s="289">
        <v>719.88333333333321</v>
      </c>
      <c r="I28" s="289">
        <v>707.51666666666642</v>
      </c>
      <c r="J28" s="289">
        <v>750.21666666666647</v>
      </c>
      <c r="K28" s="289">
        <v>762.58333333333326</v>
      </c>
      <c r="L28" s="289">
        <v>771.56666666666649</v>
      </c>
      <c r="M28" s="276">
        <v>753.6</v>
      </c>
      <c r="N28" s="276">
        <v>732.25</v>
      </c>
      <c r="O28" s="291">
        <v>35508000</v>
      </c>
      <c r="P28" s="292">
        <v>-2.7299383236156515E-3</v>
      </c>
    </row>
    <row r="29" spans="1:16" ht="14.4">
      <c r="A29" s="254">
        <v>19</v>
      </c>
      <c r="B29" s="343" t="s">
        <v>43</v>
      </c>
      <c r="C29" s="436" t="s">
        <v>55</v>
      </c>
      <c r="D29" s="437">
        <v>44371</v>
      </c>
      <c r="E29" s="288">
        <v>4239.6499999999996</v>
      </c>
      <c r="F29" s="288">
        <v>4247.0333333333328</v>
      </c>
      <c r="G29" s="289">
        <v>4208.6166666666659</v>
      </c>
      <c r="H29" s="289">
        <v>4177.583333333333</v>
      </c>
      <c r="I29" s="289">
        <v>4139.1666666666661</v>
      </c>
      <c r="J29" s="289">
        <v>4278.0666666666657</v>
      </c>
      <c r="K29" s="289">
        <v>4316.4833333333336</v>
      </c>
      <c r="L29" s="289">
        <v>4347.5166666666655</v>
      </c>
      <c r="M29" s="276">
        <v>4285.45</v>
      </c>
      <c r="N29" s="276">
        <v>4216</v>
      </c>
      <c r="O29" s="291">
        <v>1471500</v>
      </c>
      <c r="P29" s="292">
        <v>-2.8231797919762259E-2</v>
      </c>
    </row>
    <row r="30" spans="1:16" ht="14.4">
      <c r="A30" s="254">
        <v>20</v>
      </c>
      <c r="B30" s="343" t="s">
        <v>56</v>
      </c>
      <c r="C30" s="436" t="s">
        <v>57</v>
      </c>
      <c r="D30" s="437">
        <v>44371</v>
      </c>
      <c r="E30" s="288">
        <v>11615.25</v>
      </c>
      <c r="F30" s="288">
        <v>11656.883333333333</v>
      </c>
      <c r="G30" s="289">
        <v>11442.766666666666</v>
      </c>
      <c r="H30" s="289">
        <v>11270.283333333333</v>
      </c>
      <c r="I30" s="289">
        <v>11056.166666666666</v>
      </c>
      <c r="J30" s="289">
        <v>11829.366666666667</v>
      </c>
      <c r="K30" s="289">
        <v>12043.483333333332</v>
      </c>
      <c r="L30" s="289">
        <v>12215.966666666667</v>
      </c>
      <c r="M30" s="276">
        <v>11871</v>
      </c>
      <c r="N30" s="276">
        <v>11484.4</v>
      </c>
      <c r="O30" s="291">
        <v>724600</v>
      </c>
      <c r="P30" s="292">
        <v>-1.0548595227528761E-2</v>
      </c>
    </row>
    <row r="31" spans="1:16" ht="14.4">
      <c r="A31" s="254">
        <v>21</v>
      </c>
      <c r="B31" s="343" t="s">
        <v>56</v>
      </c>
      <c r="C31" s="436" t="s">
        <v>58</v>
      </c>
      <c r="D31" s="437">
        <v>44371</v>
      </c>
      <c r="E31" s="288">
        <v>5693.7</v>
      </c>
      <c r="F31" s="288">
        <v>5716.25</v>
      </c>
      <c r="G31" s="289">
        <v>5617.75</v>
      </c>
      <c r="H31" s="289">
        <v>5541.8</v>
      </c>
      <c r="I31" s="289">
        <v>5443.3</v>
      </c>
      <c r="J31" s="289">
        <v>5792.2</v>
      </c>
      <c r="K31" s="289">
        <v>5890.7</v>
      </c>
      <c r="L31" s="289">
        <v>5966.65</v>
      </c>
      <c r="M31" s="276">
        <v>5814.75</v>
      </c>
      <c r="N31" s="276">
        <v>5640.3</v>
      </c>
      <c r="O31" s="291">
        <v>3837750</v>
      </c>
      <c r="P31" s="292">
        <v>6.319908577760848E-2</v>
      </c>
    </row>
    <row r="32" spans="1:16" ht="14.4">
      <c r="A32" s="254">
        <v>22</v>
      </c>
      <c r="B32" s="343" t="s">
        <v>43</v>
      </c>
      <c r="C32" s="436" t="s">
        <v>59</v>
      </c>
      <c r="D32" s="437">
        <v>44371</v>
      </c>
      <c r="E32" s="288">
        <v>2247.35</v>
      </c>
      <c r="F32" s="288">
        <v>2249.6166666666668</v>
      </c>
      <c r="G32" s="289">
        <v>2221.7333333333336</v>
      </c>
      <c r="H32" s="289">
        <v>2196.1166666666668</v>
      </c>
      <c r="I32" s="289">
        <v>2168.2333333333336</v>
      </c>
      <c r="J32" s="289">
        <v>2275.2333333333336</v>
      </c>
      <c r="K32" s="289">
        <v>2303.1166666666668</v>
      </c>
      <c r="L32" s="289">
        <v>2328.7333333333336</v>
      </c>
      <c r="M32" s="276">
        <v>2277.5</v>
      </c>
      <c r="N32" s="276">
        <v>2224</v>
      </c>
      <c r="O32" s="291">
        <v>1104400</v>
      </c>
      <c r="P32" s="292">
        <v>-4.8587181254307374E-2</v>
      </c>
    </row>
    <row r="33" spans="1:16" ht="14.4">
      <c r="A33" s="254">
        <v>23</v>
      </c>
      <c r="B33" s="343" t="s">
        <v>53</v>
      </c>
      <c r="C33" s="436" t="s">
        <v>229</v>
      </c>
      <c r="D33" s="437">
        <v>44371</v>
      </c>
      <c r="E33" s="288">
        <v>317.95</v>
      </c>
      <c r="F33" s="288">
        <v>320.18333333333334</v>
      </c>
      <c r="G33" s="289">
        <v>313.66666666666669</v>
      </c>
      <c r="H33" s="289">
        <v>309.38333333333333</v>
      </c>
      <c r="I33" s="289">
        <v>302.86666666666667</v>
      </c>
      <c r="J33" s="289">
        <v>324.4666666666667</v>
      </c>
      <c r="K33" s="289">
        <v>330.98333333333335</v>
      </c>
      <c r="L33" s="289">
        <v>335.26666666666671</v>
      </c>
      <c r="M33" s="276">
        <v>326.7</v>
      </c>
      <c r="N33" s="276">
        <v>315.89999999999998</v>
      </c>
      <c r="O33" s="291">
        <v>18682200</v>
      </c>
      <c r="P33" s="292">
        <v>3.6746929697321342E-3</v>
      </c>
    </row>
    <row r="34" spans="1:16" ht="14.4">
      <c r="A34" s="254">
        <v>24</v>
      </c>
      <c r="B34" s="343" t="s">
        <v>53</v>
      </c>
      <c r="C34" s="436" t="s">
        <v>60</v>
      </c>
      <c r="D34" s="437">
        <v>44371</v>
      </c>
      <c r="E34" s="288">
        <v>82</v>
      </c>
      <c r="F34" s="288">
        <v>83.233333333333334</v>
      </c>
      <c r="G34" s="289">
        <v>79.816666666666663</v>
      </c>
      <c r="H34" s="289">
        <v>77.633333333333326</v>
      </c>
      <c r="I34" s="289">
        <v>74.216666666666654</v>
      </c>
      <c r="J34" s="289">
        <v>85.416666666666671</v>
      </c>
      <c r="K34" s="289">
        <v>88.833333333333329</v>
      </c>
      <c r="L34" s="289">
        <v>91.01666666666668</v>
      </c>
      <c r="M34" s="276">
        <v>86.65</v>
      </c>
      <c r="N34" s="276">
        <v>81.05</v>
      </c>
      <c r="O34" s="291">
        <v>178787700</v>
      </c>
      <c r="P34" s="292">
        <v>-5.4802993752706128E-2</v>
      </c>
    </row>
    <row r="35" spans="1:16" ht="14.4">
      <c r="A35" s="254">
        <v>25</v>
      </c>
      <c r="B35" s="343" t="s">
        <v>49</v>
      </c>
      <c r="C35" s="436" t="s">
        <v>62</v>
      </c>
      <c r="D35" s="437">
        <v>44371</v>
      </c>
      <c r="E35" s="288">
        <v>1561.65</v>
      </c>
      <c r="F35" s="288">
        <v>1568.7333333333333</v>
      </c>
      <c r="G35" s="289">
        <v>1549.4666666666667</v>
      </c>
      <c r="H35" s="289">
        <v>1537.2833333333333</v>
      </c>
      <c r="I35" s="289">
        <v>1518.0166666666667</v>
      </c>
      <c r="J35" s="289">
        <v>1580.9166666666667</v>
      </c>
      <c r="K35" s="289">
        <v>1600.1833333333336</v>
      </c>
      <c r="L35" s="289">
        <v>1612.3666666666668</v>
      </c>
      <c r="M35" s="276">
        <v>1588</v>
      </c>
      <c r="N35" s="276">
        <v>1556.55</v>
      </c>
      <c r="O35" s="291">
        <v>1035650</v>
      </c>
      <c r="P35" s="292">
        <v>-0.12091503267973856</v>
      </c>
    </row>
    <row r="36" spans="1:16" ht="14.4">
      <c r="A36" s="254">
        <v>26</v>
      </c>
      <c r="B36" s="343" t="s">
        <v>63</v>
      </c>
      <c r="C36" s="436" t="s">
        <v>64</v>
      </c>
      <c r="D36" s="437">
        <v>44371</v>
      </c>
      <c r="E36" s="288">
        <v>151.35</v>
      </c>
      <c r="F36" s="288">
        <v>152.63333333333333</v>
      </c>
      <c r="G36" s="289">
        <v>148.96666666666664</v>
      </c>
      <c r="H36" s="289">
        <v>146.58333333333331</v>
      </c>
      <c r="I36" s="289">
        <v>142.91666666666663</v>
      </c>
      <c r="J36" s="289">
        <v>155.01666666666665</v>
      </c>
      <c r="K36" s="289">
        <v>158.68333333333334</v>
      </c>
      <c r="L36" s="289">
        <v>161.06666666666666</v>
      </c>
      <c r="M36" s="276">
        <v>156.30000000000001</v>
      </c>
      <c r="N36" s="276">
        <v>150.25</v>
      </c>
      <c r="O36" s="291">
        <v>32828200</v>
      </c>
      <c r="P36" s="292">
        <v>-3.0306431698282635E-2</v>
      </c>
    </row>
    <row r="37" spans="1:16" ht="14.4">
      <c r="A37" s="254">
        <v>27</v>
      </c>
      <c r="B37" s="343" t="s">
        <v>49</v>
      </c>
      <c r="C37" s="436" t="s">
        <v>65</v>
      </c>
      <c r="D37" s="437">
        <v>44371</v>
      </c>
      <c r="E37" s="288">
        <v>806</v>
      </c>
      <c r="F37" s="288">
        <v>808.18333333333339</v>
      </c>
      <c r="G37" s="289">
        <v>799.36666666666679</v>
      </c>
      <c r="H37" s="289">
        <v>792.73333333333335</v>
      </c>
      <c r="I37" s="289">
        <v>783.91666666666674</v>
      </c>
      <c r="J37" s="289">
        <v>814.81666666666683</v>
      </c>
      <c r="K37" s="289">
        <v>823.63333333333344</v>
      </c>
      <c r="L37" s="289">
        <v>830.26666666666688</v>
      </c>
      <c r="M37" s="276">
        <v>817</v>
      </c>
      <c r="N37" s="276">
        <v>801.55</v>
      </c>
      <c r="O37" s="291">
        <v>3482600</v>
      </c>
      <c r="P37" s="292">
        <v>4.1230574056454168E-3</v>
      </c>
    </row>
    <row r="38" spans="1:16" ht="14.4">
      <c r="A38" s="254">
        <v>28</v>
      </c>
      <c r="B38" s="343" t="s">
        <v>43</v>
      </c>
      <c r="C38" s="436" t="s">
        <v>66</v>
      </c>
      <c r="D38" s="437">
        <v>44371</v>
      </c>
      <c r="E38" s="288">
        <v>757.55</v>
      </c>
      <c r="F38" s="288">
        <v>759.86666666666667</v>
      </c>
      <c r="G38" s="289">
        <v>748.93333333333339</v>
      </c>
      <c r="H38" s="289">
        <v>740.31666666666672</v>
      </c>
      <c r="I38" s="289">
        <v>729.38333333333344</v>
      </c>
      <c r="J38" s="289">
        <v>768.48333333333335</v>
      </c>
      <c r="K38" s="289">
        <v>779.41666666666652</v>
      </c>
      <c r="L38" s="289">
        <v>788.0333333333333</v>
      </c>
      <c r="M38" s="276">
        <v>770.8</v>
      </c>
      <c r="N38" s="276">
        <v>751.25</v>
      </c>
      <c r="O38" s="291">
        <v>7416000</v>
      </c>
      <c r="P38" s="292">
        <v>-8.4952803997779006E-2</v>
      </c>
    </row>
    <row r="39" spans="1:16" ht="14.4">
      <c r="A39" s="254">
        <v>29</v>
      </c>
      <c r="B39" s="343" t="s">
        <v>67</v>
      </c>
      <c r="C39" s="436" t="s">
        <v>68</v>
      </c>
      <c r="D39" s="437">
        <v>44371</v>
      </c>
      <c r="E39" s="288">
        <v>540.79999999999995</v>
      </c>
      <c r="F39" s="288">
        <v>543.31666666666661</v>
      </c>
      <c r="G39" s="289">
        <v>533.63333333333321</v>
      </c>
      <c r="H39" s="289">
        <v>526.46666666666658</v>
      </c>
      <c r="I39" s="289">
        <v>516.78333333333319</v>
      </c>
      <c r="J39" s="289">
        <v>550.48333333333323</v>
      </c>
      <c r="K39" s="289">
        <v>560.16666666666663</v>
      </c>
      <c r="L39" s="289">
        <v>567.33333333333326</v>
      </c>
      <c r="M39" s="276">
        <v>553</v>
      </c>
      <c r="N39" s="276">
        <v>536.15</v>
      </c>
      <c r="O39" s="291">
        <v>112085454</v>
      </c>
      <c r="P39" s="292">
        <v>-3.0142866295086168E-2</v>
      </c>
    </row>
    <row r="40" spans="1:16" ht="14.4">
      <c r="A40" s="254">
        <v>30</v>
      </c>
      <c r="B40" s="343" t="s">
        <v>63</v>
      </c>
      <c r="C40" s="436" t="s">
        <v>69</v>
      </c>
      <c r="D40" s="437">
        <v>44371</v>
      </c>
      <c r="E40" s="288">
        <v>74.900000000000006</v>
      </c>
      <c r="F40" s="288">
        <v>76.183333333333337</v>
      </c>
      <c r="G40" s="289">
        <v>72.416666666666671</v>
      </c>
      <c r="H40" s="289">
        <v>69.933333333333337</v>
      </c>
      <c r="I40" s="289">
        <v>66.166666666666671</v>
      </c>
      <c r="J40" s="289">
        <v>78.666666666666671</v>
      </c>
      <c r="K40" s="289">
        <v>82.433333333333323</v>
      </c>
      <c r="L40" s="289">
        <v>84.916666666666671</v>
      </c>
      <c r="M40" s="276">
        <v>79.95</v>
      </c>
      <c r="N40" s="276">
        <v>73.7</v>
      </c>
      <c r="O40" s="291">
        <v>127449000</v>
      </c>
      <c r="P40" s="292">
        <v>5.943964388583399E-2</v>
      </c>
    </row>
    <row r="41" spans="1:16" ht="14.4">
      <c r="A41" s="254">
        <v>31</v>
      </c>
      <c r="B41" s="343" t="s">
        <v>51</v>
      </c>
      <c r="C41" s="436" t="s">
        <v>70</v>
      </c>
      <c r="D41" s="437">
        <v>44371</v>
      </c>
      <c r="E41" s="288">
        <v>405.15</v>
      </c>
      <c r="F41" s="288">
        <v>408.09999999999997</v>
      </c>
      <c r="G41" s="289">
        <v>398.49999999999994</v>
      </c>
      <c r="H41" s="289">
        <v>391.84999999999997</v>
      </c>
      <c r="I41" s="289">
        <v>382.24999999999994</v>
      </c>
      <c r="J41" s="289">
        <v>414.74999999999994</v>
      </c>
      <c r="K41" s="289">
        <v>424.34999999999997</v>
      </c>
      <c r="L41" s="289">
        <v>430.99999999999994</v>
      </c>
      <c r="M41" s="276">
        <v>417.7</v>
      </c>
      <c r="N41" s="276">
        <v>401.45</v>
      </c>
      <c r="O41" s="291">
        <v>17181000</v>
      </c>
      <c r="P41" s="292">
        <v>-2.9113595009097999E-2</v>
      </c>
    </row>
    <row r="42" spans="1:16" ht="14.4">
      <c r="A42" s="254">
        <v>32</v>
      </c>
      <c r="B42" s="343" t="s">
        <v>43</v>
      </c>
      <c r="C42" s="436" t="s">
        <v>71</v>
      </c>
      <c r="D42" s="437">
        <v>44371</v>
      </c>
      <c r="E42" s="288">
        <v>15825.1</v>
      </c>
      <c r="F42" s="288">
        <v>15895.033333333333</v>
      </c>
      <c r="G42" s="289">
        <v>15591.066666666666</v>
      </c>
      <c r="H42" s="289">
        <v>15357.033333333333</v>
      </c>
      <c r="I42" s="289">
        <v>15053.066666666666</v>
      </c>
      <c r="J42" s="289">
        <v>16129.066666666666</v>
      </c>
      <c r="K42" s="289">
        <v>16433.033333333333</v>
      </c>
      <c r="L42" s="289">
        <v>16667.066666666666</v>
      </c>
      <c r="M42" s="276">
        <v>16199</v>
      </c>
      <c r="N42" s="276">
        <v>15661</v>
      </c>
      <c r="O42" s="291">
        <v>90600</v>
      </c>
      <c r="P42" s="292">
        <v>-8.7153652392947104E-2</v>
      </c>
    </row>
    <row r="43" spans="1:16" ht="14.4">
      <c r="A43" s="254">
        <v>33</v>
      </c>
      <c r="B43" s="343" t="s">
        <v>72</v>
      </c>
      <c r="C43" s="436" t="s">
        <v>73</v>
      </c>
      <c r="D43" s="437">
        <v>44371</v>
      </c>
      <c r="E43" s="288">
        <v>485.7</v>
      </c>
      <c r="F43" s="288">
        <v>487.61666666666662</v>
      </c>
      <c r="G43" s="289">
        <v>480.33333333333326</v>
      </c>
      <c r="H43" s="289">
        <v>474.96666666666664</v>
      </c>
      <c r="I43" s="289">
        <v>467.68333333333328</v>
      </c>
      <c r="J43" s="289">
        <v>492.98333333333323</v>
      </c>
      <c r="K43" s="289">
        <v>500.26666666666665</v>
      </c>
      <c r="L43" s="289">
        <v>505.63333333333321</v>
      </c>
      <c r="M43" s="276">
        <v>494.9</v>
      </c>
      <c r="N43" s="276">
        <v>482.25</v>
      </c>
      <c r="O43" s="291">
        <v>36509400</v>
      </c>
      <c r="P43" s="292">
        <v>-9.4740440494213013E-3</v>
      </c>
    </row>
    <row r="44" spans="1:16" ht="14.4">
      <c r="A44" s="254">
        <v>34</v>
      </c>
      <c r="B44" s="343" t="s">
        <v>49</v>
      </c>
      <c r="C44" s="436" t="s">
        <v>74</v>
      </c>
      <c r="D44" s="437">
        <v>44371</v>
      </c>
      <c r="E44" s="288">
        <v>3575.7</v>
      </c>
      <c r="F44" s="288">
        <v>3583.75</v>
      </c>
      <c r="G44" s="289">
        <v>3556.75</v>
      </c>
      <c r="H44" s="289">
        <v>3537.8</v>
      </c>
      <c r="I44" s="289">
        <v>3510.8</v>
      </c>
      <c r="J44" s="289">
        <v>3602.7</v>
      </c>
      <c r="K44" s="289">
        <v>3629.7</v>
      </c>
      <c r="L44" s="289">
        <v>3648.6499999999996</v>
      </c>
      <c r="M44" s="276">
        <v>3610.75</v>
      </c>
      <c r="N44" s="276">
        <v>3564.8</v>
      </c>
      <c r="O44" s="291">
        <v>1821800</v>
      </c>
      <c r="P44" s="292">
        <v>1.4291996481970097E-3</v>
      </c>
    </row>
    <row r="45" spans="1:16" ht="14.4">
      <c r="A45" s="254">
        <v>35</v>
      </c>
      <c r="B45" s="343" t="s">
        <v>51</v>
      </c>
      <c r="C45" s="436" t="s">
        <v>75</v>
      </c>
      <c r="D45" s="437">
        <v>44371</v>
      </c>
      <c r="E45" s="288">
        <v>638.65</v>
      </c>
      <c r="F45" s="288">
        <v>641.09999999999991</v>
      </c>
      <c r="G45" s="289">
        <v>629.14999999999986</v>
      </c>
      <c r="H45" s="289">
        <v>619.65</v>
      </c>
      <c r="I45" s="289">
        <v>607.69999999999993</v>
      </c>
      <c r="J45" s="289">
        <v>650.5999999999998</v>
      </c>
      <c r="K45" s="289">
        <v>662.54999999999984</v>
      </c>
      <c r="L45" s="289">
        <v>672.04999999999973</v>
      </c>
      <c r="M45" s="276">
        <v>653.04999999999995</v>
      </c>
      <c r="N45" s="276">
        <v>631.6</v>
      </c>
      <c r="O45" s="291">
        <v>22844800</v>
      </c>
      <c r="P45" s="292">
        <v>-3.7181270282800188E-2</v>
      </c>
    </row>
    <row r="46" spans="1:16" ht="14.4">
      <c r="A46" s="254">
        <v>36</v>
      </c>
      <c r="B46" s="343" t="s">
        <v>53</v>
      </c>
      <c r="C46" s="436" t="s">
        <v>76</v>
      </c>
      <c r="D46" s="437">
        <v>44371</v>
      </c>
      <c r="E46" s="288">
        <v>156.4</v>
      </c>
      <c r="F46" s="288">
        <v>157.69999999999999</v>
      </c>
      <c r="G46" s="289">
        <v>152.39999999999998</v>
      </c>
      <c r="H46" s="289">
        <v>148.39999999999998</v>
      </c>
      <c r="I46" s="289">
        <v>143.09999999999997</v>
      </c>
      <c r="J46" s="289">
        <v>161.69999999999999</v>
      </c>
      <c r="K46" s="289">
        <v>167</v>
      </c>
      <c r="L46" s="289">
        <v>171</v>
      </c>
      <c r="M46" s="276">
        <v>163</v>
      </c>
      <c r="N46" s="276">
        <v>153.69999999999999</v>
      </c>
      <c r="O46" s="291">
        <v>61732800</v>
      </c>
      <c r="P46" s="292">
        <v>4.8807339449541284E-2</v>
      </c>
    </row>
    <row r="47" spans="1:16" ht="14.4">
      <c r="A47" s="254">
        <v>37</v>
      </c>
      <c r="B47" s="343" t="s">
        <v>56</v>
      </c>
      <c r="C47" s="436" t="s">
        <v>81</v>
      </c>
      <c r="D47" s="437">
        <v>44371</v>
      </c>
      <c r="E47" s="288">
        <v>558.04999999999995</v>
      </c>
      <c r="F47" s="288">
        <v>561.4666666666667</v>
      </c>
      <c r="G47" s="289">
        <v>549.08333333333337</v>
      </c>
      <c r="H47" s="289">
        <v>540.11666666666667</v>
      </c>
      <c r="I47" s="289">
        <v>527.73333333333335</v>
      </c>
      <c r="J47" s="289">
        <v>570.43333333333339</v>
      </c>
      <c r="K47" s="289">
        <v>582.81666666666661</v>
      </c>
      <c r="L47" s="289">
        <v>591.78333333333342</v>
      </c>
      <c r="M47" s="276">
        <v>573.85</v>
      </c>
      <c r="N47" s="276">
        <v>552.5</v>
      </c>
      <c r="O47" s="291">
        <v>8071250</v>
      </c>
      <c r="P47" s="292">
        <v>3.4112748238308774E-2</v>
      </c>
    </row>
    <row r="48" spans="1:16" ht="14.4">
      <c r="A48" s="254">
        <v>38</v>
      </c>
      <c r="B48" s="363" t="s">
        <v>51</v>
      </c>
      <c r="C48" s="436" t="s">
        <v>82</v>
      </c>
      <c r="D48" s="437">
        <v>44371</v>
      </c>
      <c r="E48" s="288">
        <v>959.7</v>
      </c>
      <c r="F48" s="288">
        <v>963.41666666666663</v>
      </c>
      <c r="G48" s="289">
        <v>948.33333333333326</v>
      </c>
      <c r="H48" s="289">
        <v>936.96666666666658</v>
      </c>
      <c r="I48" s="289">
        <v>921.88333333333321</v>
      </c>
      <c r="J48" s="289">
        <v>974.7833333333333</v>
      </c>
      <c r="K48" s="289">
        <v>989.86666666666656</v>
      </c>
      <c r="L48" s="289">
        <v>1001.2333333333333</v>
      </c>
      <c r="M48" s="276">
        <v>978.5</v>
      </c>
      <c r="N48" s="276">
        <v>952.05</v>
      </c>
      <c r="O48" s="291">
        <v>9723350</v>
      </c>
      <c r="P48" s="292">
        <v>-1.1889820992139507E-2</v>
      </c>
    </row>
    <row r="49" spans="1:16" ht="14.4">
      <c r="A49" s="254">
        <v>39</v>
      </c>
      <c r="B49" s="343" t="s">
        <v>39</v>
      </c>
      <c r="C49" s="436" t="s">
        <v>83</v>
      </c>
      <c r="D49" s="437">
        <v>44371</v>
      </c>
      <c r="E49" s="288">
        <v>157.15</v>
      </c>
      <c r="F49" s="288">
        <v>158.41666666666666</v>
      </c>
      <c r="G49" s="289">
        <v>154.63333333333333</v>
      </c>
      <c r="H49" s="289">
        <v>152.11666666666667</v>
      </c>
      <c r="I49" s="289">
        <v>148.33333333333334</v>
      </c>
      <c r="J49" s="289">
        <v>160.93333333333331</v>
      </c>
      <c r="K49" s="289">
        <v>164.71666666666667</v>
      </c>
      <c r="L49" s="289">
        <v>167.23333333333329</v>
      </c>
      <c r="M49" s="276">
        <v>162.19999999999999</v>
      </c>
      <c r="N49" s="276">
        <v>155.9</v>
      </c>
      <c r="O49" s="291">
        <v>53176200</v>
      </c>
      <c r="P49" s="292">
        <v>5.816966151274551E-2</v>
      </c>
    </row>
    <row r="50" spans="1:16" ht="14.4">
      <c r="A50" s="254">
        <v>40</v>
      </c>
      <c r="B50" s="343" t="s">
        <v>106</v>
      </c>
      <c r="C50" s="436" t="s">
        <v>821</v>
      </c>
      <c r="D50" s="437">
        <v>44371</v>
      </c>
      <c r="E50" s="288">
        <v>3856.5</v>
      </c>
      <c r="F50" s="288">
        <v>3890.6166666666668</v>
      </c>
      <c r="G50" s="289">
        <v>3808.2333333333336</v>
      </c>
      <c r="H50" s="289">
        <v>3759.9666666666667</v>
      </c>
      <c r="I50" s="289">
        <v>3677.5833333333335</v>
      </c>
      <c r="J50" s="289">
        <v>3938.8833333333337</v>
      </c>
      <c r="K50" s="289">
        <v>4021.2666666666669</v>
      </c>
      <c r="L50" s="289">
        <v>4069.5333333333338</v>
      </c>
      <c r="M50" s="276">
        <v>3973</v>
      </c>
      <c r="N50" s="276">
        <v>3842.35</v>
      </c>
      <c r="O50" s="291">
        <v>706625</v>
      </c>
      <c r="P50" s="292">
        <v>-0.14941318086066807</v>
      </c>
    </row>
    <row r="51" spans="1:16" ht="14.4">
      <c r="A51" s="254">
        <v>41</v>
      </c>
      <c r="B51" s="343" t="s">
        <v>49</v>
      </c>
      <c r="C51" s="436" t="s">
        <v>84</v>
      </c>
      <c r="D51" s="437">
        <v>44371</v>
      </c>
      <c r="E51" s="288">
        <v>1705.7</v>
      </c>
      <c r="F51" s="288">
        <v>1706.9833333333333</v>
      </c>
      <c r="G51" s="289">
        <v>1694.6666666666667</v>
      </c>
      <c r="H51" s="289">
        <v>1683.6333333333334</v>
      </c>
      <c r="I51" s="289">
        <v>1671.3166666666668</v>
      </c>
      <c r="J51" s="289">
        <v>1718.0166666666667</v>
      </c>
      <c r="K51" s="289">
        <v>1730.3333333333333</v>
      </c>
      <c r="L51" s="289">
        <v>1741.3666666666666</v>
      </c>
      <c r="M51" s="276">
        <v>1719.3</v>
      </c>
      <c r="N51" s="276">
        <v>1695.95</v>
      </c>
      <c r="O51" s="291">
        <v>2615200</v>
      </c>
      <c r="P51" s="292">
        <v>1.8771788683293108E-3</v>
      </c>
    </row>
    <row r="52" spans="1:16" ht="14.4">
      <c r="A52" s="254">
        <v>42</v>
      </c>
      <c r="B52" s="343" t="s">
        <v>39</v>
      </c>
      <c r="C52" s="436" t="s">
        <v>85</v>
      </c>
      <c r="D52" s="437">
        <v>44371</v>
      </c>
      <c r="E52" s="288">
        <v>710.45</v>
      </c>
      <c r="F52" s="288">
        <v>712.31666666666661</v>
      </c>
      <c r="G52" s="289">
        <v>698.63333333333321</v>
      </c>
      <c r="H52" s="289">
        <v>686.81666666666661</v>
      </c>
      <c r="I52" s="289">
        <v>673.13333333333321</v>
      </c>
      <c r="J52" s="289">
        <v>724.13333333333321</v>
      </c>
      <c r="K52" s="289">
        <v>737.81666666666661</v>
      </c>
      <c r="L52" s="289">
        <v>749.63333333333321</v>
      </c>
      <c r="M52" s="276">
        <v>726</v>
      </c>
      <c r="N52" s="276">
        <v>700.5</v>
      </c>
      <c r="O52" s="291">
        <v>7163229</v>
      </c>
      <c r="P52" s="292">
        <v>-2.0517204530882668E-2</v>
      </c>
    </row>
    <row r="53" spans="1:16" ht="14.4">
      <c r="A53" s="254">
        <v>43</v>
      </c>
      <c r="B53" s="343" t="s">
        <v>53</v>
      </c>
      <c r="C53" s="436" t="s">
        <v>231</v>
      </c>
      <c r="D53" s="437">
        <v>44371</v>
      </c>
      <c r="E53" s="288">
        <v>164.45</v>
      </c>
      <c r="F53" s="288">
        <v>165.48333333333332</v>
      </c>
      <c r="G53" s="289">
        <v>162.66666666666663</v>
      </c>
      <c r="H53" s="289">
        <v>160.8833333333333</v>
      </c>
      <c r="I53" s="289">
        <v>158.06666666666661</v>
      </c>
      <c r="J53" s="289">
        <v>167.26666666666665</v>
      </c>
      <c r="K53" s="289">
        <v>170.08333333333331</v>
      </c>
      <c r="L53" s="289">
        <v>171.86666666666667</v>
      </c>
      <c r="M53" s="276">
        <v>168.3</v>
      </c>
      <c r="N53" s="276">
        <v>163.69999999999999</v>
      </c>
      <c r="O53" s="291">
        <v>8401000</v>
      </c>
      <c r="P53" s="292">
        <v>3.8314176245210725E-2</v>
      </c>
    </row>
    <row r="54" spans="1:16" ht="14.4">
      <c r="A54" s="254">
        <v>44</v>
      </c>
      <c r="B54" s="343" t="s">
        <v>63</v>
      </c>
      <c r="C54" s="436" t="s">
        <v>86</v>
      </c>
      <c r="D54" s="437">
        <v>44371</v>
      </c>
      <c r="E54" s="288">
        <v>826.65</v>
      </c>
      <c r="F54" s="288">
        <v>829.75</v>
      </c>
      <c r="G54" s="289">
        <v>812.5</v>
      </c>
      <c r="H54" s="289">
        <v>798.35</v>
      </c>
      <c r="I54" s="289">
        <v>781.1</v>
      </c>
      <c r="J54" s="289">
        <v>843.9</v>
      </c>
      <c r="K54" s="289">
        <v>861.15</v>
      </c>
      <c r="L54" s="289">
        <v>875.3</v>
      </c>
      <c r="M54" s="276">
        <v>847</v>
      </c>
      <c r="N54" s="276">
        <v>815.6</v>
      </c>
      <c r="O54" s="291">
        <v>3008400</v>
      </c>
      <c r="P54" s="292">
        <v>-5.1097653292959878E-2</v>
      </c>
    </row>
    <row r="55" spans="1:16" ht="14.4">
      <c r="A55" s="254">
        <v>45</v>
      </c>
      <c r="B55" s="343" t="s">
        <v>49</v>
      </c>
      <c r="C55" s="436" t="s">
        <v>87</v>
      </c>
      <c r="D55" s="437">
        <v>44371</v>
      </c>
      <c r="E55" s="288">
        <v>558.79999999999995</v>
      </c>
      <c r="F55" s="288">
        <v>558.51666666666654</v>
      </c>
      <c r="G55" s="289">
        <v>555.1333333333331</v>
      </c>
      <c r="H55" s="289">
        <v>551.46666666666658</v>
      </c>
      <c r="I55" s="289">
        <v>548.08333333333314</v>
      </c>
      <c r="J55" s="289">
        <v>562.18333333333305</v>
      </c>
      <c r="K55" s="289">
        <v>565.56666666666649</v>
      </c>
      <c r="L55" s="289">
        <v>569.23333333333301</v>
      </c>
      <c r="M55" s="276">
        <v>561.9</v>
      </c>
      <c r="N55" s="276">
        <v>554.85</v>
      </c>
      <c r="O55" s="291">
        <v>9211250</v>
      </c>
      <c r="P55" s="292">
        <v>-5.5377515703114985E-2</v>
      </c>
    </row>
    <row r="56" spans="1:16" ht="14.4">
      <c r="A56" s="254">
        <v>46</v>
      </c>
      <c r="B56" s="343" t="s">
        <v>837</v>
      </c>
      <c r="C56" s="436" t="s">
        <v>342</v>
      </c>
      <c r="D56" s="437">
        <v>44371</v>
      </c>
      <c r="E56" s="288">
        <v>1780.2</v>
      </c>
      <c r="F56" s="288">
        <v>1803.4166666666667</v>
      </c>
      <c r="G56" s="289">
        <v>1730.8333333333335</v>
      </c>
      <c r="H56" s="289">
        <v>1681.4666666666667</v>
      </c>
      <c r="I56" s="289">
        <v>1608.8833333333334</v>
      </c>
      <c r="J56" s="289">
        <v>1852.7833333333335</v>
      </c>
      <c r="K56" s="289">
        <v>1925.366666666667</v>
      </c>
      <c r="L56" s="289">
        <v>1974.7333333333336</v>
      </c>
      <c r="M56" s="276">
        <v>1876</v>
      </c>
      <c r="N56" s="276">
        <v>1754.05</v>
      </c>
      <c r="O56" s="291">
        <v>2912000</v>
      </c>
      <c r="P56" s="292">
        <v>-6.5468549422336333E-2</v>
      </c>
    </row>
    <row r="57" spans="1:16" ht="14.4">
      <c r="A57" s="254">
        <v>47</v>
      </c>
      <c r="B57" s="343" t="s">
        <v>51</v>
      </c>
      <c r="C57" s="436" t="s">
        <v>90</v>
      </c>
      <c r="D57" s="437">
        <v>44371</v>
      </c>
      <c r="E57" s="288">
        <v>4275.05</v>
      </c>
      <c r="F57" s="288">
        <v>4278.4833333333327</v>
      </c>
      <c r="G57" s="289">
        <v>4231.9666666666653</v>
      </c>
      <c r="H57" s="289">
        <v>4188.8833333333323</v>
      </c>
      <c r="I57" s="289">
        <v>4142.366666666665</v>
      </c>
      <c r="J57" s="289">
        <v>4321.5666666666657</v>
      </c>
      <c r="K57" s="289">
        <v>4368.0833333333339</v>
      </c>
      <c r="L57" s="289">
        <v>4411.1666666666661</v>
      </c>
      <c r="M57" s="276">
        <v>4325</v>
      </c>
      <c r="N57" s="276">
        <v>4235.3999999999996</v>
      </c>
      <c r="O57" s="291">
        <v>2104600</v>
      </c>
      <c r="P57" s="292">
        <v>-1.0903280383494689E-2</v>
      </c>
    </row>
    <row r="58" spans="1:16" ht="14.4">
      <c r="A58" s="254">
        <v>48</v>
      </c>
      <c r="B58" s="343" t="s">
        <v>91</v>
      </c>
      <c r="C58" s="436" t="s">
        <v>92</v>
      </c>
      <c r="D58" s="437">
        <v>44371</v>
      </c>
      <c r="E58" s="288">
        <v>298.5</v>
      </c>
      <c r="F58" s="288">
        <v>300.88333333333333</v>
      </c>
      <c r="G58" s="289">
        <v>292.86666666666667</v>
      </c>
      <c r="H58" s="289">
        <v>287.23333333333335</v>
      </c>
      <c r="I58" s="289">
        <v>279.2166666666667</v>
      </c>
      <c r="J58" s="289">
        <v>306.51666666666665</v>
      </c>
      <c r="K58" s="289">
        <v>314.5333333333333</v>
      </c>
      <c r="L58" s="289">
        <v>320.16666666666663</v>
      </c>
      <c r="M58" s="276">
        <v>308.89999999999998</v>
      </c>
      <c r="N58" s="276">
        <v>295.25</v>
      </c>
      <c r="O58" s="291">
        <v>30122400</v>
      </c>
      <c r="P58" s="292">
        <v>-1.7860985582095975E-2</v>
      </c>
    </row>
    <row r="59" spans="1:16" ht="14.4">
      <c r="A59" s="254">
        <v>49</v>
      </c>
      <c r="B59" s="343" t="s">
        <v>51</v>
      </c>
      <c r="C59" s="436" t="s">
        <v>93</v>
      </c>
      <c r="D59" s="437">
        <v>44371</v>
      </c>
      <c r="E59" s="288">
        <v>5244.55</v>
      </c>
      <c r="F59" s="288">
        <v>5266.1833333333334</v>
      </c>
      <c r="G59" s="289">
        <v>5203.3666666666668</v>
      </c>
      <c r="H59" s="289">
        <v>5162.1833333333334</v>
      </c>
      <c r="I59" s="289">
        <v>5099.3666666666668</v>
      </c>
      <c r="J59" s="289">
        <v>5307.3666666666668</v>
      </c>
      <c r="K59" s="289">
        <v>5370.1833333333343</v>
      </c>
      <c r="L59" s="289">
        <v>5411.3666666666668</v>
      </c>
      <c r="M59" s="276">
        <v>5329</v>
      </c>
      <c r="N59" s="276">
        <v>5225</v>
      </c>
      <c r="O59" s="291">
        <v>2701250</v>
      </c>
      <c r="P59" s="292">
        <v>9.727175876603826E-4</v>
      </c>
    </row>
    <row r="60" spans="1:16" ht="14.4">
      <c r="A60" s="254">
        <v>50</v>
      </c>
      <c r="B60" s="343" t="s">
        <v>43</v>
      </c>
      <c r="C60" s="436" t="s">
        <v>94</v>
      </c>
      <c r="D60" s="437">
        <v>44371</v>
      </c>
      <c r="E60" s="288">
        <v>2735.25</v>
      </c>
      <c r="F60" s="288">
        <v>2743.2000000000003</v>
      </c>
      <c r="G60" s="289">
        <v>2716.4000000000005</v>
      </c>
      <c r="H60" s="289">
        <v>2697.55</v>
      </c>
      <c r="I60" s="289">
        <v>2670.7500000000005</v>
      </c>
      <c r="J60" s="289">
        <v>2762.0500000000006</v>
      </c>
      <c r="K60" s="289">
        <v>2788.8500000000008</v>
      </c>
      <c r="L60" s="289">
        <v>2807.7000000000007</v>
      </c>
      <c r="M60" s="276">
        <v>2770</v>
      </c>
      <c r="N60" s="276">
        <v>2724.35</v>
      </c>
      <c r="O60" s="291">
        <v>2005850</v>
      </c>
      <c r="P60" s="292">
        <v>-3.4885749171463456E-4</v>
      </c>
    </row>
    <row r="61" spans="1:16" ht="14.4">
      <c r="A61" s="254">
        <v>51</v>
      </c>
      <c r="B61" s="343" t="s">
        <v>43</v>
      </c>
      <c r="C61" s="436" t="s">
        <v>96</v>
      </c>
      <c r="D61" s="437">
        <v>44371</v>
      </c>
      <c r="E61" s="288">
        <v>1200.05</v>
      </c>
      <c r="F61" s="288">
        <v>1205.5833333333333</v>
      </c>
      <c r="G61" s="289">
        <v>1181.4666666666665</v>
      </c>
      <c r="H61" s="289">
        <v>1162.8833333333332</v>
      </c>
      <c r="I61" s="289">
        <v>1138.7666666666664</v>
      </c>
      <c r="J61" s="289">
        <v>1224.1666666666665</v>
      </c>
      <c r="K61" s="289">
        <v>1248.2833333333333</v>
      </c>
      <c r="L61" s="289">
        <v>1266.8666666666666</v>
      </c>
      <c r="M61" s="276">
        <v>1229.7</v>
      </c>
      <c r="N61" s="276">
        <v>1187</v>
      </c>
      <c r="O61" s="291">
        <v>5942200</v>
      </c>
      <c r="P61" s="292">
        <v>2.2138126773888364E-2</v>
      </c>
    </row>
    <row r="62" spans="1:16" ht="14.4">
      <c r="A62" s="254">
        <v>52</v>
      </c>
      <c r="B62" s="343" t="s">
        <v>43</v>
      </c>
      <c r="C62" s="436" t="s">
        <v>97</v>
      </c>
      <c r="D62" s="437">
        <v>44371</v>
      </c>
      <c r="E62" s="288">
        <v>194.75</v>
      </c>
      <c r="F62" s="288">
        <v>195.88333333333333</v>
      </c>
      <c r="G62" s="289">
        <v>192.36666666666665</v>
      </c>
      <c r="H62" s="289">
        <v>189.98333333333332</v>
      </c>
      <c r="I62" s="289">
        <v>186.46666666666664</v>
      </c>
      <c r="J62" s="289">
        <v>198.26666666666665</v>
      </c>
      <c r="K62" s="289">
        <v>201.7833333333333</v>
      </c>
      <c r="L62" s="289">
        <v>204.16666666666666</v>
      </c>
      <c r="M62" s="276">
        <v>199.4</v>
      </c>
      <c r="N62" s="276">
        <v>193.5</v>
      </c>
      <c r="O62" s="291">
        <v>12110400</v>
      </c>
      <c r="P62" s="292">
        <v>3.5799522673031028E-3</v>
      </c>
    </row>
    <row r="63" spans="1:16" ht="14.4">
      <c r="A63" s="254">
        <v>53</v>
      </c>
      <c r="B63" s="343" t="s">
        <v>53</v>
      </c>
      <c r="C63" s="436" t="s">
        <v>98</v>
      </c>
      <c r="D63" s="437">
        <v>44371</v>
      </c>
      <c r="E63" s="288">
        <v>84.95</v>
      </c>
      <c r="F63" s="288">
        <v>85.566666666666663</v>
      </c>
      <c r="G63" s="289">
        <v>83.133333333333326</v>
      </c>
      <c r="H63" s="289">
        <v>81.316666666666663</v>
      </c>
      <c r="I63" s="289">
        <v>78.883333333333326</v>
      </c>
      <c r="J63" s="289">
        <v>87.383333333333326</v>
      </c>
      <c r="K63" s="289">
        <v>89.816666666666663</v>
      </c>
      <c r="L63" s="289">
        <v>91.633333333333326</v>
      </c>
      <c r="M63" s="276">
        <v>88</v>
      </c>
      <c r="N63" s="276">
        <v>83.75</v>
      </c>
      <c r="O63" s="291">
        <v>78900000</v>
      </c>
      <c r="P63" s="292">
        <v>4.5725646123260438E-2</v>
      </c>
    </row>
    <row r="64" spans="1:16" ht="14.4">
      <c r="A64" s="254">
        <v>54</v>
      </c>
      <c r="B64" s="363" t="s">
        <v>72</v>
      </c>
      <c r="C64" s="436" t="s">
        <v>99</v>
      </c>
      <c r="D64" s="437">
        <v>44371</v>
      </c>
      <c r="E64" s="288">
        <v>163.25</v>
      </c>
      <c r="F64" s="288">
        <v>164.15</v>
      </c>
      <c r="G64" s="289">
        <v>157.5</v>
      </c>
      <c r="H64" s="289">
        <v>151.75</v>
      </c>
      <c r="I64" s="289">
        <v>145.1</v>
      </c>
      <c r="J64" s="289">
        <v>169.9</v>
      </c>
      <c r="K64" s="289">
        <v>176.55000000000004</v>
      </c>
      <c r="L64" s="289">
        <v>182.3</v>
      </c>
      <c r="M64" s="276">
        <v>170.8</v>
      </c>
      <c r="N64" s="276">
        <v>158.4</v>
      </c>
      <c r="O64" s="291">
        <v>32744800</v>
      </c>
      <c r="P64" s="292">
        <v>8.2694634933440897E-2</v>
      </c>
    </row>
    <row r="65" spans="1:16" ht="14.4">
      <c r="A65" s="254">
        <v>55</v>
      </c>
      <c r="B65" s="343" t="s">
        <v>51</v>
      </c>
      <c r="C65" s="436" t="s">
        <v>100</v>
      </c>
      <c r="D65" s="437">
        <v>44371</v>
      </c>
      <c r="E65" s="288">
        <v>623.75</v>
      </c>
      <c r="F65" s="288">
        <v>628.9666666666667</v>
      </c>
      <c r="G65" s="289">
        <v>612.23333333333335</v>
      </c>
      <c r="H65" s="289">
        <v>600.7166666666667</v>
      </c>
      <c r="I65" s="289">
        <v>583.98333333333335</v>
      </c>
      <c r="J65" s="289">
        <v>640.48333333333335</v>
      </c>
      <c r="K65" s="289">
        <v>657.2166666666667</v>
      </c>
      <c r="L65" s="289">
        <v>668.73333333333335</v>
      </c>
      <c r="M65" s="276">
        <v>645.70000000000005</v>
      </c>
      <c r="N65" s="276">
        <v>617.45000000000005</v>
      </c>
      <c r="O65" s="291">
        <v>9433450</v>
      </c>
      <c r="P65" s="292">
        <v>-6.0584030049678902E-3</v>
      </c>
    </row>
    <row r="66" spans="1:16" ht="14.4">
      <c r="A66" s="254">
        <v>56</v>
      </c>
      <c r="B66" s="343" t="s">
        <v>101</v>
      </c>
      <c r="C66" s="436" t="s">
        <v>102</v>
      </c>
      <c r="D66" s="437">
        <v>44371</v>
      </c>
      <c r="E66" s="288">
        <v>26.5</v>
      </c>
      <c r="F66" s="288">
        <v>26.816666666666666</v>
      </c>
      <c r="G66" s="289">
        <v>25.983333333333334</v>
      </c>
      <c r="H66" s="289">
        <v>25.466666666666669</v>
      </c>
      <c r="I66" s="289">
        <v>24.633333333333336</v>
      </c>
      <c r="J66" s="289">
        <v>27.333333333333332</v>
      </c>
      <c r="K66" s="289">
        <v>28.166666666666668</v>
      </c>
      <c r="L66" s="289">
        <v>28.68333333333333</v>
      </c>
      <c r="M66" s="276">
        <v>27.65</v>
      </c>
      <c r="N66" s="276">
        <v>26.3</v>
      </c>
      <c r="O66" s="291">
        <v>89595000</v>
      </c>
      <c r="P66" s="292">
        <v>4.7943477163764825E-3</v>
      </c>
    </row>
    <row r="67" spans="1:16" ht="14.4">
      <c r="A67" s="254">
        <v>57</v>
      </c>
      <c r="B67" s="343" t="s">
        <v>49</v>
      </c>
      <c r="C67" s="436" t="s">
        <v>103</v>
      </c>
      <c r="D67" s="437">
        <v>44371</v>
      </c>
      <c r="E67" s="402">
        <v>856.95</v>
      </c>
      <c r="F67" s="402">
        <v>856.66666666666663</v>
      </c>
      <c r="G67" s="403">
        <v>846.58333333333326</v>
      </c>
      <c r="H67" s="403">
        <v>836.21666666666658</v>
      </c>
      <c r="I67" s="403">
        <v>826.13333333333321</v>
      </c>
      <c r="J67" s="403">
        <v>867.0333333333333</v>
      </c>
      <c r="K67" s="403">
        <v>877.11666666666656</v>
      </c>
      <c r="L67" s="403">
        <v>887.48333333333335</v>
      </c>
      <c r="M67" s="404">
        <v>866.75</v>
      </c>
      <c r="N67" s="404">
        <v>846.3</v>
      </c>
      <c r="O67" s="405">
        <v>3929000</v>
      </c>
      <c r="P67" s="406">
        <v>1.019108280254777E-3</v>
      </c>
    </row>
    <row r="68" spans="1:16" ht="14.4">
      <c r="A68" s="254">
        <v>58</v>
      </c>
      <c r="B68" s="343" t="s">
        <v>91</v>
      </c>
      <c r="C68" s="436" t="s">
        <v>244</v>
      </c>
      <c r="D68" s="437">
        <v>44371</v>
      </c>
      <c r="E68" s="288">
        <v>1404.85</v>
      </c>
      <c r="F68" s="288">
        <v>1416.3999999999999</v>
      </c>
      <c r="G68" s="289">
        <v>1383.8999999999996</v>
      </c>
      <c r="H68" s="289">
        <v>1362.9499999999998</v>
      </c>
      <c r="I68" s="289">
        <v>1330.4499999999996</v>
      </c>
      <c r="J68" s="289">
        <v>1437.3499999999997</v>
      </c>
      <c r="K68" s="289">
        <v>1469.8500000000001</v>
      </c>
      <c r="L68" s="289">
        <v>1490.7999999999997</v>
      </c>
      <c r="M68" s="276">
        <v>1448.9</v>
      </c>
      <c r="N68" s="276">
        <v>1395.45</v>
      </c>
      <c r="O68" s="291">
        <v>1691300</v>
      </c>
      <c r="P68" s="292">
        <v>-2.7289719626168225E-2</v>
      </c>
    </row>
    <row r="69" spans="1:16" ht="14.4">
      <c r="A69" s="254">
        <v>59</v>
      </c>
      <c r="B69" s="363" t="s">
        <v>51</v>
      </c>
      <c r="C69" s="436" t="s">
        <v>367</v>
      </c>
      <c r="D69" s="437">
        <v>44371</v>
      </c>
      <c r="E69" s="288">
        <v>334.55</v>
      </c>
      <c r="F69" s="288">
        <v>335.15000000000003</v>
      </c>
      <c r="G69" s="289">
        <v>328.20000000000005</v>
      </c>
      <c r="H69" s="289">
        <v>321.85000000000002</v>
      </c>
      <c r="I69" s="289">
        <v>314.90000000000003</v>
      </c>
      <c r="J69" s="289">
        <v>341.50000000000006</v>
      </c>
      <c r="K69" s="289">
        <v>348.45</v>
      </c>
      <c r="L69" s="289">
        <v>354.80000000000007</v>
      </c>
      <c r="M69" s="276">
        <v>342.1</v>
      </c>
      <c r="N69" s="276">
        <v>328.8</v>
      </c>
      <c r="O69" s="291">
        <v>11693200</v>
      </c>
      <c r="P69" s="292">
        <v>3.4132967786154898E-2</v>
      </c>
    </row>
    <row r="70" spans="1:16" ht="14.4">
      <c r="A70" s="254">
        <v>60</v>
      </c>
      <c r="B70" s="343" t="s">
        <v>37</v>
      </c>
      <c r="C70" s="436" t="s">
        <v>104</v>
      </c>
      <c r="D70" s="437">
        <v>44371</v>
      </c>
      <c r="E70" s="288">
        <v>1494.85</v>
      </c>
      <c r="F70" s="288">
        <v>1504.45</v>
      </c>
      <c r="G70" s="289">
        <v>1477.9</v>
      </c>
      <c r="H70" s="289">
        <v>1460.95</v>
      </c>
      <c r="I70" s="289">
        <v>1434.4</v>
      </c>
      <c r="J70" s="289">
        <v>1521.4</v>
      </c>
      <c r="K70" s="289">
        <v>1547.9499999999998</v>
      </c>
      <c r="L70" s="289">
        <v>1564.9</v>
      </c>
      <c r="M70" s="276">
        <v>1531</v>
      </c>
      <c r="N70" s="276">
        <v>1487.5</v>
      </c>
      <c r="O70" s="291">
        <v>12320550</v>
      </c>
      <c r="P70" s="292">
        <v>-1.2713154689403167E-2</v>
      </c>
    </row>
    <row r="71" spans="1:16" ht="14.4">
      <c r="A71" s="254">
        <v>61</v>
      </c>
      <c r="B71" s="343" t="s">
        <v>72</v>
      </c>
      <c r="C71" s="436" t="s">
        <v>372</v>
      </c>
      <c r="D71" s="437">
        <v>44371</v>
      </c>
      <c r="E71" s="288">
        <v>598.79999999999995</v>
      </c>
      <c r="F71" s="288">
        <v>604.68333333333328</v>
      </c>
      <c r="G71" s="289">
        <v>589.86666666666656</v>
      </c>
      <c r="H71" s="289">
        <v>580.93333333333328</v>
      </c>
      <c r="I71" s="289">
        <v>566.11666666666656</v>
      </c>
      <c r="J71" s="289">
        <v>613.61666666666656</v>
      </c>
      <c r="K71" s="289">
        <v>628.43333333333339</v>
      </c>
      <c r="L71" s="289">
        <v>637.36666666666656</v>
      </c>
      <c r="M71" s="276">
        <v>619.5</v>
      </c>
      <c r="N71" s="276">
        <v>595.75</v>
      </c>
      <c r="O71" s="291">
        <v>1748750</v>
      </c>
      <c r="P71" s="292">
        <v>9.3795093795093799E-3</v>
      </c>
    </row>
    <row r="72" spans="1:16" ht="14.4">
      <c r="A72" s="254">
        <v>62</v>
      </c>
      <c r="B72" s="343" t="s">
        <v>63</v>
      </c>
      <c r="C72" s="436" t="s">
        <v>105</v>
      </c>
      <c r="D72" s="437">
        <v>44371</v>
      </c>
      <c r="E72" s="288">
        <v>1026.9000000000001</v>
      </c>
      <c r="F72" s="288">
        <v>1035.3999999999999</v>
      </c>
      <c r="G72" s="289">
        <v>1013.4999999999998</v>
      </c>
      <c r="H72" s="289">
        <v>1000.0999999999999</v>
      </c>
      <c r="I72" s="289">
        <v>978.19999999999982</v>
      </c>
      <c r="J72" s="289">
        <v>1048.7999999999997</v>
      </c>
      <c r="K72" s="289">
        <v>1070.6999999999998</v>
      </c>
      <c r="L72" s="289">
        <v>1084.0999999999997</v>
      </c>
      <c r="M72" s="276">
        <v>1057.3</v>
      </c>
      <c r="N72" s="276">
        <v>1022</v>
      </c>
      <c r="O72" s="291">
        <v>4178500</v>
      </c>
      <c r="P72" s="292">
        <v>3.8438438438438438E-3</v>
      </c>
    </row>
    <row r="73" spans="1:16" ht="14.4">
      <c r="A73" s="254">
        <v>63</v>
      </c>
      <c r="B73" s="343" t="s">
        <v>106</v>
      </c>
      <c r="C73" s="436" t="s">
        <v>107</v>
      </c>
      <c r="D73" s="437">
        <v>44371</v>
      </c>
      <c r="E73" s="288">
        <v>974.4</v>
      </c>
      <c r="F73" s="288">
        <v>976.6</v>
      </c>
      <c r="G73" s="289">
        <v>964.85</v>
      </c>
      <c r="H73" s="289">
        <v>955.3</v>
      </c>
      <c r="I73" s="289">
        <v>943.55</v>
      </c>
      <c r="J73" s="289">
        <v>986.15000000000009</v>
      </c>
      <c r="K73" s="289">
        <v>997.90000000000009</v>
      </c>
      <c r="L73" s="289">
        <v>1007.4500000000002</v>
      </c>
      <c r="M73" s="276">
        <v>988.35</v>
      </c>
      <c r="N73" s="276">
        <v>967.05</v>
      </c>
      <c r="O73" s="291">
        <v>19914300</v>
      </c>
      <c r="P73" s="292">
        <v>-3.2544378698224852E-2</v>
      </c>
    </row>
    <row r="74" spans="1:16" ht="14.4">
      <c r="A74" s="254">
        <v>64</v>
      </c>
      <c r="B74" s="343" t="s">
        <v>56</v>
      </c>
      <c r="C74" s="436" t="s">
        <v>108</v>
      </c>
      <c r="D74" s="437">
        <v>44371</v>
      </c>
      <c r="E74" s="288">
        <v>2555.4</v>
      </c>
      <c r="F74" s="288">
        <v>2564.0166666666669</v>
      </c>
      <c r="G74" s="289">
        <v>2542.0833333333339</v>
      </c>
      <c r="H74" s="289">
        <v>2528.7666666666669</v>
      </c>
      <c r="I74" s="289">
        <v>2506.8333333333339</v>
      </c>
      <c r="J74" s="289">
        <v>2577.3333333333339</v>
      </c>
      <c r="K74" s="289">
        <v>2599.2666666666673</v>
      </c>
      <c r="L74" s="289">
        <v>2612.5833333333339</v>
      </c>
      <c r="M74" s="276">
        <v>2585.9499999999998</v>
      </c>
      <c r="N74" s="276">
        <v>2550.6999999999998</v>
      </c>
      <c r="O74" s="291">
        <v>15998700</v>
      </c>
      <c r="P74" s="292">
        <v>1.7845737686440996E-3</v>
      </c>
    </row>
    <row r="75" spans="1:16" ht="14.4">
      <c r="A75" s="254">
        <v>65</v>
      </c>
      <c r="B75" s="343" t="s">
        <v>56</v>
      </c>
      <c r="C75" s="436" t="s">
        <v>248</v>
      </c>
      <c r="D75" s="437">
        <v>44371</v>
      </c>
      <c r="E75" s="288">
        <v>3036.45</v>
      </c>
      <c r="F75" s="288">
        <v>3045.75</v>
      </c>
      <c r="G75" s="289">
        <v>3004.4</v>
      </c>
      <c r="H75" s="289">
        <v>2972.35</v>
      </c>
      <c r="I75" s="289">
        <v>2931</v>
      </c>
      <c r="J75" s="289">
        <v>3077.8</v>
      </c>
      <c r="K75" s="289">
        <v>3119.1500000000005</v>
      </c>
      <c r="L75" s="289">
        <v>3151.2000000000003</v>
      </c>
      <c r="M75" s="276">
        <v>3087.1</v>
      </c>
      <c r="N75" s="276">
        <v>3013.7</v>
      </c>
      <c r="O75" s="291">
        <v>561800</v>
      </c>
      <c r="P75" s="292">
        <v>-1.9546247818499129E-2</v>
      </c>
    </row>
    <row r="76" spans="1:16" ht="14.4">
      <c r="A76" s="254">
        <v>66</v>
      </c>
      <c r="B76" s="343" t="s">
        <v>53</v>
      </c>
      <c r="C76" t="s">
        <v>109</v>
      </c>
      <c r="D76" s="437">
        <v>44371</v>
      </c>
      <c r="E76" s="402">
        <v>1487.2</v>
      </c>
      <c r="F76" s="402">
        <v>1490.1500000000003</v>
      </c>
      <c r="G76" s="403">
        <v>1474.2000000000007</v>
      </c>
      <c r="H76" s="403">
        <v>1461.2000000000005</v>
      </c>
      <c r="I76" s="403">
        <v>1445.2500000000009</v>
      </c>
      <c r="J76" s="403">
        <v>1503.1500000000005</v>
      </c>
      <c r="K76" s="403">
        <v>1519.1</v>
      </c>
      <c r="L76" s="403">
        <v>1532.1000000000004</v>
      </c>
      <c r="M76" s="404">
        <v>1506.1</v>
      </c>
      <c r="N76" s="404">
        <v>1477.15</v>
      </c>
      <c r="O76" s="405">
        <v>24574000</v>
      </c>
      <c r="P76" s="406">
        <v>-2.5071461301795807E-2</v>
      </c>
    </row>
    <row r="77" spans="1:16" ht="14.4">
      <c r="A77" s="254">
        <v>67</v>
      </c>
      <c r="B77" s="343" t="s">
        <v>56</v>
      </c>
      <c r="C77" s="436" t="s">
        <v>249</v>
      </c>
      <c r="D77" s="437">
        <v>44371</v>
      </c>
      <c r="E77" s="288">
        <v>686.3</v>
      </c>
      <c r="F77" s="288">
        <v>688.91666666666663</v>
      </c>
      <c r="G77" s="289">
        <v>679.83333333333326</v>
      </c>
      <c r="H77" s="289">
        <v>673.36666666666667</v>
      </c>
      <c r="I77" s="289">
        <v>664.2833333333333</v>
      </c>
      <c r="J77" s="289">
        <v>695.38333333333321</v>
      </c>
      <c r="K77" s="289">
        <v>704.46666666666647</v>
      </c>
      <c r="L77" s="289">
        <v>710.93333333333317</v>
      </c>
      <c r="M77" s="276">
        <v>698</v>
      </c>
      <c r="N77" s="276">
        <v>682.45</v>
      </c>
      <c r="O77" s="291">
        <v>14141600</v>
      </c>
      <c r="P77" s="292">
        <v>-4.6078504118127181E-2</v>
      </c>
    </row>
    <row r="78" spans="1:16" ht="14.4">
      <c r="A78" s="254">
        <v>68</v>
      </c>
      <c r="B78" s="363" t="s">
        <v>43</v>
      </c>
      <c r="C78" s="436" t="s">
        <v>110</v>
      </c>
      <c r="D78" s="437">
        <v>44371</v>
      </c>
      <c r="E78" s="288">
        <v>3036.6</v>
      </c>
      <c r="F78" s="288">
        <v>3051.3666666666668</v>
      </c>
      <c r="G78" s="289">
        <v>3005.2333333333336</v>
      </c>
      <c r="H78" s="289">
        <v>2973.8666666666668</v>
      </c>
      <c r="I78" s="289">
        <v>2927.7333333333336</v>
      </c>
      <c r="J78" s="289">
        <v>3082.7333333333336</v>
      </c>
      <c r="K78" s="289">
        <v>3128.8666666666668</v>
      </c>
      <c r="L78" s="289">
        <v>3160.2333333333336</v>
      </c>
      <c r="M78" s="276">
        <v>3097.5</v>
      </c>
      <c r="N78" s="276">
        <v>3020</v>
      </c>
      <c r="O78" s="291">
        <v>3653100</v>
      </c>
      <c r="P78" s="292">
        <v>-1.4805825242718446E-2</v>
      </c>
    </row>
    <row r="79" spans="1:16" ht="14.4">
      <c r="A79" s="254">
        <v>69</v>
      </c>
      <c r="B79" s="343" t="s">
        <v>111</v>
      </c>
      <c r="C79" s="436" t="s">
        <v>112</v>
      </c>
      <c r="D79" s="437">
        <v>44371</v>
      </c>
      <c r="E79" s="288">
        <v>384.45</v>
      </c>
      <c r="F79" s="288">
        <v>386.56666666666666</v>
      </c>
      <c r="G79" s="289">
        <v>380.58333333333331</v>
      </c>
      <c r="H79" s="289">
        <v>376.71666666666664</v>
      </c>
      <c r="I79" s="289">
        <v>370.73333333333329</v>
      </c>
      <c r="J79" s="289">
        <v>390.43333333333334</v>
      </c>
      <c r="K79" s="289">
        <v>396.41666666666669</v>
      </c>
      <c r="L79" s="289">
        <v>400.28333333333336</v>
      </c>
      <c r="M79" s="276">
        <v>392.55</v>
      </c>
      <c r="N79" s="276">
        <v>382.7</v>
      </c>
      <c r="O79" s="291">
        <v>26569700</v>
      </c>
      <c r="P79" s="292">
        <v>-1.7256461232604374E-2</v>
      </c>
    </row>
    <row r="80" spans="1:16" ht="14.4">
      <c r="A80" s="254">
        <v>70</v>
      </c>
      <c r="B80" s="343" t="s">
        <v>72</v>
      </c>
      <c r="C80" s="436" t="s">
        <v>113</v>
      </c>
      <c r="D80" s="437">
        <v>44371</v>
      </c>
      <c r="E80" s="288">
        <v>300.89999999999998</v>
      </c>
      <c r="F80" s="288">
        <v>302.93333333333334</v>
      </c>
      <c r="G80" s="289">
        <v>296.11666666666667</v>
      </c>
      <c r="H80" s="289">
        <v>291.33333333333331</v>
      </c>
      <c r="I80" s="289">
        <v>284.51666666666665</v>
      </c>
      <c r="J80" s="289">
        <v>307.7166666666667</v>
      </c>
      <c r="K80" s="289">
        <v>314.53333333333342</v>
      </c>
      <c r="L80" s="289">
        <v>319.31666666666672</v>
      </c>
      <c r="M80" s="276">
        <v>309.75</v>
      </c>
      <c r="N80" s="276">
        <v>298.14999999999998</v>
      </c>
      <c r="O80" s="291">
        <v>22083300</v>
      </c>
      <c r="P80" s="292">
        <v>-1.5290151697568023E-2</v>
      </c>
    </row>
    <row r="81" spans="1:16" ht="14.4">
      <c r="A81" s="254">
        <v>71</v>
      </c>
      <c r="B81" s="343" t="s">
        <v>49</v>
      </c>
      <c r="C81" s="436" t="s">
        <v>114</v>
      </c>
      <c r="D81" s="437">
        <v>44371</v>
      </c>
      <c r="E81" s="288">
        <v>2350.1</v>
      </c>
      <c r="F81" s="288">
        <v>2351.0499999999997</v>
      </c>
      <c r="G81" s="289">
        <v>2338.7999999999993</v>
      </c>
      <c r="H81" s="289">
        <v>2327.4999999999995</v>
      </c>
      <c r="I81" s="289">
        <v>2315.2499999999991</v>
      </c>
      <c r="J81" s="289">
        <v>2362.3499999999995</v>
      </c>
      <c r="K81" s="289">
        <v>2374.6000000000004</v>
      </c>
      <c r="L81" s="289">
        <v>2385.8999999999996</v>
      </c>
      <c r="M81" s="276">
        <v>2363.3000000000002</v>
      </c>
      <c r="N81" s="276">
        <v>2339.75</v>
      </c>
      <c r="O81" s="291">
        <v>8185800</v>
      </c>
      <c r="P81" s="292">
        <v>2.401861442618029E-2</v>
      </c>
    </row>
    <row r="82" spans="1:16" ht="14.4">
      <c r="A82" s="254">
        <v>72</v>
      </c>
      <c r="B82" s="343" t="s">
        <v>56</v>
      </c>
      <c r="C82" s="436" t="s">
        <v>115</v>
      </c>
      <c r="D82" s="437">
        <v>44371</v>
      </c>
      <c r="E82" s="288">
        <v>263.5</v>
      </c>
      <c r="F82" s="288">
        <v>264.58333333333331</v>
      </c>
      <c r="G82" s="289">
        <v>252.91666666666663</v>
      </c>
      <c r="H82" s="289">
        <v>242.33333333333331</v>
      </c>
      <c r="I82" s="289">
        <v>230.66666666666663</v>
      </c>
      <c r="J82" s="289">
        <v>275.16666666666663</v>
      </c>
      <c r="K82" s="289">
        <v>286.83333333333326</v>
      </c>
      <c r="L82" s="289">
        <v>297.41666666666663</v>
      </c>
      <c r="M82" s="276">
        <v>276.25</v>
      </c>
      <c r="N82" s="276">
        <v>254</v>
      </c>
      <c r="O82" s="291">
        <v>27059900</v>
      </c>
      <c r="P82" s="292">
        <v>-0.13308173602145199</v>
      </c>
    </row>
    <row r="83" spans="1:16" ht="14.4">
      <c r="A83" s="254">
        <v>73</v>
      </c>
      <c r="B83" s="343" t="s">
        <v>53</v>
      </c>
      <c r="C83" s="436" t="s">
        <v>116</v>
      </c>
      <c r="D83" s="437">
        <v>44371</v>
      </c>
      <c r="E83" s="288">
        <v>638.45000000000005</v>
      </c>
      <c r="F83" s="288">
        <v>638.9666666666667</v>
      </c>
      <c r="G83" s="289">
        <v>629.68333333333339</v>
      </c>
      <c r="H83" s="289">
        <v>620.91666666666674</v>
      </c>
      <c r="I83" s="289">
        <v>611.63333333333344</v>
      </c>
      <c r="J83" s="289">
        <v>647.73333333333335</v>
      </c>
      <c r="K83" s="289">
        <v>657.01666666666665</v>
      </c>
      <c r="L83" s="289">
        <v>665.7833333333333</v>
      </c>
      <c r="M83" s="276">
        <v>648.25</v>
      </c>
      <c r="N83" s="276">
        <v>630.20000000000005</v>
      </c>
      <c r="O83" s="291">
        <v>64438000</v>
      </c>
      <c r="P83" s="292">
        <v>-7.5391783142736129E-3</v>
      </c>
    </row>
    <row r="84" spans="1:16" ht="14.4">
      <c r="A84" s="254">
        <v>74</v>
      </c>
      <c r="B84" s="343" t="s">
        <v>56</v>
      </c>
      <c r="C84" s="436" t="s">
        <v>252</v>
      </c>
      <c r="D84" s="437">
        <v>44371</v>
      </c>
      <c r="E84" s="288">
        <v>1475.45</v>
      </c>
      <c r="F84" s="288">
        <v>1478.55</v>
      </c>
      <c r="G84" s="289">
        <v>1462.3999999999999</v>
      </c>
      <c r="H84" s="289">
        <v>1449.35</v>
      </c>
      <c r="I84" s="289">
        <v>1433.1999999999998</v>
      </c>
      <c r="J84" s="289">
        <v>1491.6</v>
      </c>
      <c r="K84" s="289">
        <v>1507.75</v>
      </c>
      <c r="L84" s="289">
        <v>1520.8</v>
      </c>
      <c r="M84" s="276">
        <v>1494.7</v>
      </c>
      <c r="N84" s="276">
        <v>1465.5</v>
      </c>
      <c r="O84" s="291">
        <v>1315375</v>
      </c>
      <c r="P84" s="292">
        <v>-4.1498916073087644E-2</v>
      </c>
    </row>
    <row r="85" spans="1:16" ht="14.4">
      <c r="A85" s="254">
        <v>75</v>
      </c>
      <c r="B85" s="343" t="s">
        <v>56</v>
      </c>
      <c r="C85" s="436" t="s">
        <v>117</v>
      </c>
      <c r="D85" s="437">
        <v>44371</v>
      </c>
      <c r="E85" s="288">
        <v>571.6</v>
      </c>
      <c r="F85" s="288">
        <v>574.51666666666665</v>
      </c>
      <c r="G85" s="289">
        <v>566.5333333333333</v>
      </c>
      <c r="H85" s="289">
        <v>561.4666666666667</v>
      </c>
      <c r="I85" s="289">
        <v>553.48333333333335</v>
      </c>
      <c r="J85" s="289">
        <v>579.58333333333326</v>
      </c>
      <c r="K85" s="289">
        <v>587.56666666666661</v>
      </c>
      <c r="L85" s="289">
        <v>592.63333333333321</v>
      </c>
      <c r="M85" s="276">
        <v>582.5</v>
      </c>
      <c r="N85" s="276">
        <v>569.45000000000005</v>
      </c>
      <c r="O85" s="291">
        <v>4900500</v>
      </c>
      <c r="P85" s="292">
        <v>-3.2859680284191832E-2</v>
      </c>
    </row>
    <row r="86" spans="1:16" ht="14.4">
      <c r="A86" s="254">
        <v>76</v>
      </c>
      <c r="B86" s="343" t="s">
        <v>67</v>
      </c>
      <c r="C86" s="436" t="s">
        <v>118</v>
      </c>
      <c r="D86" s="437">
        <v>44371</v>
      </c>
      <c r="E86" s="288">
        <v>9.6999999999999993</v>
      </c>
      <c r="F86" s="288">
        <v>9.8166666666666664</v>
      </c>
      <c r="G86" s="289">
        <v>9.4333333333333336</v>
      </c>
      <c r="H86" s="289">
        <v>9.1666666666666679</v>
      </c>
      <c r="I86" s="289">
        <v>8.783333333333335</v>
      </c>
      <c r="J86" s="289">
        <v>10.083333333333332</v>
      </c>
      <c r="K86" s="289">
        <v>10.466666666666665</v>
      </c>
      <c r="L86" s="289">
        <v>10.733333333333331</v>
      </c>
      <c r="M86" s="276">
        <v>10.199999999999999</v>
      </c>
      <c r="N86" s="276">
        <v>9.5500000000000007</v>
      </c>
      <c r="O86" s="291">
        <v>702450000</v>
      </c>
      <c r="P86" s="292">
        <v>1.0675798166985597E-2</v>
      </c>
    </row>
    <row r="87" spans="1:16" ht="14.4">
      <c r="A87" s="254">
        <v>77</v>
      </c>
      <c r="B87" s="343" t="s">
        <v>53</v>
      </c>
      <c r="C87" s="436" t="s">
        <v>119</v>
      </c>
      <c r="D87" s="437">
        <v>44371</v>
      </c>
      <c r="E87" s="288">
        <v>59.95</v>
      </c>
      <c r="F87" s="288">
        <v>60.533333333333331</v>
      </c>
      <c r="G87" s="289">
        <v>58.666666666666664</v>
      </c>
      <c r="H87" s="289">
        <v>57.383333333333333</v>
      </c>
      <c r="I87" s="289">
        <v>55.516666666666666</v>
      </c>
      <c r="J87" s="289">
        <v>61.816666666666663</v>
      </c>
      <c r="K87" s="289">
        <v>63.683333333333337</v>
      </c>
      <c r="L87" s="289">
        <v>64.966666666666669</v>
      </c>
      <c r="M87" s="276">
        <v>62.4</v>
      </c>
      <c r="N87" s="276">
        <v>59.25</v>
      </c>
      <c r="O87" s="291">
        <v>133313500</v>
      </c>
      <c r="P87" s="292">
        <v>2.5729113368905782E-2</v>
      </c>
    </row>
    <row r="88" spans="1:16" ht="14.4">
      <c r="A88" s="254">
        <v>78</v>
      </c>
      <c r="B88" s="343" t="s">
        <v>72</v>
      </c>
      <c r="C88" s="436" t="s">
        <v>120</v>
      </c>
      <c r="D88" s="437">
        <v>44371</v>
      </c>
      <c r="E88" s="288">
        <v>534.79999999999995</v>
      </c>
      <c r="F88" s="288">
        <v>537.38333333333333</v>
      </c>
      <c r="G88" s="289">
        <v>527.06666666666661</v>
      </c>
      <c r="H88" s="289">
        <v>519.33333333333326</v>
      </c>
      <c r="I88" s="289">
        <v>509.01666666666654</v>
      </c>
      <c r="J88" s="289">
        <v>545.11666666666667</v>
      </c>
      <c r="K88" s="289">
        <v>555.43333333333351</v>
      </c>
      <c r="L88" s="289">
        <v>563.16666666666674</v>
      </c>
      <c r="M88" s="276">
        <v>547.70000000000005</v>
      </c>
      <c r="N88" s="276">
        <v>529.65</v>
      </c>
      <c r="O88" s="291">
        <v>8611625</v>
      </c>
      <c r="P88" s="292">
        <v>5.8833474218089606E-2</v>
      </c>
    </row>
    <row r="89" spans="1:16" ht="14.4">
      <c r="A89" s="254">
        <v>79</v>
      </c>
      <c r="B89" s="343" t="s">
        <v>39</v>
      </c>
      <c r="C89" s="436" t="s">
        <v>121</v>
      </c>
      <c r="D89" s="437">
        <v>44371</v>
      </c>
      <c r="E89" s="288">
        <v>1799.15</v>
      </c>
      <c r="F89" s="288">
        <v>1816.7833333333335</v>
      </c>
      <c r="G89" s="289">
        <v>1766.366666666667</v>
      </c>
      <c r="H89" s="289">
        <v>1733.5833333333335</v>
      </c>
      <c r="I89" s="289">
        <v>1683.166666666667</v>
      </c>
      <c r="J89" s="289">
        <v>1849.5666666666671</v>
      </c>
      <c r="K89" s="289">
        <v>1899.9833333333336</v>
      </c>
      <c r="L89" s="289">
        <v>1932.7666666666671</v>
      </c>
      <c r="M89" s="276">
        <v>1867.2</v>
      </c>
      <c r="N89" s="276">
        <v>1784</v>
      </c>
      <c r="O89" s="291">
        <v>3392500</v>
      </c>
      <c r="P89" s="292">
        <v>-2.0075101097631425E-2</v>
      </c>
    </row>
    <row r="90" spans="1:16" ht="14.4">
      <c r="A90" s="254">
        <v>80</v>
      </c>
      <c r="B90" s="343" t="s">
        <v>53</v>
      </c>
      <c r="C90" s="436" t="s">
        <v>122</v>
      </c>
      <c r="D90" s="437">
        <v>44371</v>
      </c>
      <c r="E90" s="288">
        <v>1008.1</v>
      </c>
      <c r="F90" s="288">
        <v>1016.9833333333332</v>
      </c>
      <c r="G90" s="289">
        <v>992.96666666666647</v>
      </c>
      <c r="H90" s="289">
        <v>977.83333333333326</v>
      </c>
      <c r="I90" s="289">
        <v>953.81666666666649</v>
      </c>
      <c r="J90" s="289">
        <v>1032.1166666666663</v>
      </c>
      <c r="K90" s="289">
        <v>1056.1333333333332</v>
      </c>
      <c r="L90" s="289">
        <v>1071.2666666666664</v>
      </c>
      <c r="M90" s="276">
        <v>1041</v>
      </c>
      <c r="N90" s="276">
        <v>1001.85</v>
      </c>
      <c r="O90" s="291">
        <v>18775800</v>
      </c>
      <c r="P90" s="292">
        <v>4.6658639373871165E-2</v>
      </c>
    </row>
    <row r="91" spans="1:16" ht="14.4">
      <c r="A91" s="254">
        <v>81</v>
      </c>
      <c r="B91" s="343" t="s">
        <v>67</v>
      </c>
      <c r="C91" s="436" t="s">
        <v>824</v>
      </c>
      <c r="D91" s="437">
        <v>44371</v>
      </c>
      <c r="E91" s="288">
        <v>252.35</v>
      </c>
      <c r="F91" s="288">
        <v>253.98333333333335</v>
      </c>
      <c r="G91" s="289">
        <v>248.4666666666667</v>
      </c>
      <c r="H91" s="289">
        <v>244.58333333333334</v>
      </c>
      <c r="I91" s="289">
        <v>239.06666666666669</v>
      </c>
      <c r="J91" s="289">
        <v>257.86666666666667</v>
      </c>
      <c r="K91" s="289">
        <v>263.38333333333333</v>
      </c>
      <c r="L91" s="289">
        <v>267.26666666666671</v>
      </c>
      <c r="M91" s="276">
        <v>259.5</v>
      </c>
      <c r="N91" s="276">
        <v>250.1</v>
      </c>
      <c r="O91" s="291">
        <v>9343600</v>
      </c>
      <c r="P91" s="292">
        <v>1.2746585735963581E-2</v>
      </c>
    </row>
    <row r="92" spans="1:16" ht="14.4">
      <c r="A92" s="254">
        <v>82</v>
      </c>
      <c r="B92" s="343" t="s">
        <v>106</v>
      </c>
      <c r="C92" s="436" t="s">
        <v>124</v>
      </c>
      <c r="D92" s="437">
        <v>44371</v>
      </c>
      <c r="E92" s="402">
        <v>1418.65</v>
      </c>
      <c r="F92" s="402">
        <v>1418.75</v>
      </c>
      <c r="G92" s="403">
        <v>1408.65</v>
      </c>
      <c r="H92" s="403">
        <v>1398.65</v>
      </c>
      <c r="I92" s="403">
        <v>1388.5500000000002</v>
      </c>
      <c r="J92" s="403">
        <v>1428.75</v>
      </c>
      <c r="K92" s="403">
        <v>1438.85</v>
      </c>
      <c r="L92" s="403">
        <v>1448.85</v>
      </c>
      <c r="M92" s="404">
        <v>1428.85</v>
      </c>
      <c r="N92" s="404">
        <v>1408.75</v>
      </c>
      <c r="O92" s="405">
        <v>31922400</v>
      </c>
      <c r="P92" s="406">
        <v>-5.6256424633211845E-3</v>
      </c>
    </row>
    <row r="93" spans="1:16" ht="14.4">
      <c r="A93" s="254">
        <v>83</v>
      </c>
      <c r="B93" s="343" t="s">
        <v>72</v>
      </c>
      <c r="C93" s="436" t="s">
        <v>125</v>
      </c>
      <c r="D93" s="437">
        <v>44371</v>
      </c>
      <c r="E93" s="288">
        <v>115.3</v>
      </c>
      <c r="F93" s="288">
        <v>116.01666666666665</v>
      </c>
      <c r="G93" s="289">
        <v>113.93333333333331</v>
      </c>
      <c r="H93" s="289">
        <v>112.56666666666666</v>
      </c>
      <c r="I93" s="289">
        <v>110.48333333333332</v>
      </c>
      <c r="J93" s="289">
        <v>117.3833333333333</v>
      </c>
      <c r="K93" s="289">
        <v>119.46666666666664</v>
      </c>
      <c r="L93" s="289">
        <v>120.83333333333329</v>
      </c>
      <c r="M93" s="276">
        <v>118.1</v>
      </c>
      <c r="N93" s="276">
        <v>114.65</v>
      </c>
      <c r="O93" s="291">
        <v>58389500</v>
      </c>
      <c r="P93" s="292">
        <v>-5.8089545978819337E-2</v>
      </c>
    </row>
    <row r="94" spans="1:16" ht="14.4">
      <c r="A94" s="254">
        <v>84</v>
      </c>
      <c r="B94" s="363" t="s">
        <v>39</v>
      </c>
      <c r="C94" s="436" t="s">
        <v>772</v>
      </c>
      <c r="D94" s="437">
        <v>44371</v>
      </c>
      <c r="E94" s="288">
        <v>2080.25</v>
      </c>
      <c r="F94" s="288">
        <v>2101.8833333333332</v>
      </c>
      <c r="G94" s="289">
        <v>2044.5666666666666</v>
      </c>
      <c r="H94" s="289">
        <v>2008.8833333333332</v>
      </c>
      <c r="I94" s="289">
        <v>1951.5666666666666</v>
      </c>
      <c r="J94" s="289">
        <v>2137.5666666666666</v>
      </c>
      <c r="K94" s="289">
        <v>2194.8833333333332</v>
      </c>
      <c r="L94" s="289">
        <v>2230.5666666666666</v>
      </c>
      <c r="M94" s="276">
        <v>2159.1999999999998</v>
      </c>
      <c r="N94" s="276">
        <v>2066.1999999999998</v>
      </c>
      <c r="O94" s="291">
        <v>2013700</v>
      </c>
      <c r="P94" s="292">
        <v>-3.0571198712791635E-3</v>
      </c>
    </row>
    <row r="95" spans="1:16" ht="14.4">
      <c r="A95" s="254">
        <v>85</v>
      </c>
      <c r="B95" s="343" t="s">
        <v>49</v>
      </c>
      <c r="C95" s="436" t="s">
        <v>126</v>
      </c>
      <c r="D95" s="437">
        <v>44371</v>
      </c>
      <c r="E95" s="288">
        <v>207.85</v>
      </c>
      <c r="F95" s="288">
        <v>208.04999999999998</v>
      </c>
      <c r="G95" s="289">
        <v>206.39999999999998</v>
      </c>
      <c r="H95" s="289">
        <v>204.95</v>
      </c>
      <c r="I95" s="289">
        <v>203.29999999999998</v>
      </c>
      <c r="J95" s="289">
        <v>209.49999999999997</v>
      </c>
      <c r="K95" s="289">
        <v>211.15</v>
      </c>
      <c r="L95" s="289">
        <v>212.59999999999997</v>
      </c>
      <c r="M95" s="276">
        <v>209.7</v>
      </c>
      <c r="N95" s="276">
        <v>206.6</v>
      </c>
      <c r="O95" s="291">
        <v>176262400</v>
      </c>
      <c r="P95" s="292">
        <v>-3.4766761293940351E-2</v>
      </c>
    </row>
    <row r="96" spans="1:16" ht="14.4">
      <c r="A96" s="254">
        <v>86</v>
      </c>
      <c r="B96" s="343" t="s">
        <v>111</v>
      </c>
      <c r="C96" s="436" t="s">
        <v>127</v>
      </c>
      <c r="D96" s="437">
        <v>44371</v>
      </c>
      <c r="E96" s="288">
        <v>399.3</v>
      </c>
      <c r="F96" s="288">
        <v>401.43333333333334</v>
      </c>
      <c r="G96" s="289">
        <v>393.66666666666669</v>
      </c>
      <c r="H96" s="289">
        <v>388.03333333333336</v>
      </c>
      <c r="I96" s="289">
        <v>380.26666666666671</v>
      </c>
      <c r="J96" s="289">
        <v>407.06666666666666</v>
      </c>
      <c r="K96" s="289">
        <v>414.83333333333331</v>
      </c>
      <c r="L96" s="289">
        <v>420.46666666666664</v>
      </c>
      <c r="M96" s="276">
        <v>409.2</v>
      </c>
      <c r="N96" s="276">
        <v>395.8</v>
      </c>
      <c r="O96" s="291">
        <v>33017500</v>
      </c>
      <c r="P96" s="292">
        <v>1.8965255651646185E-3</v>
      </c>
    </row>
    <row r="97" spans="1:16" ht="14.4">
      <c r="A97" s="254">
        <v>87</v>
      </c>
      <c r="B97" s="343" t="s">
        <v>111</v>
      </c>
      <c r="C97" s="436" t="s">
        <v>128</v>
      </c>
      <c r="D97" s="437">
        <v>44371</v>
      </c>
      <c r="E97" s="288">
        <v>701.25</v>
      </c>
      <c r="F97" s="288">
        <v>704.85</v>
      </c>
      <c r="G97" s="289">
        <v>692.90000000000009</v>
      </c>
      <c r="H97" s="289">
        <v>684.55000000000007</v>
      </c>
      <c r="I97" s="289">
        <v>672.60000000000014</v>
      </c>
      <c r="J97" s="289">
        <v>713.2</v>
      </c>
      <c r="K97" s="289">
        <v>725.15000000000009</v>
      </c>
      <c r="L97" s="289">
        <v>733.5</v>
      </c>
      <c r="M97" s="276">
        <v>716.8</v>
      </c>
      <c r="N97" s="276">
        <v>696.5</v>
      </c>
      <c r="O97" s="291">
        <v>36768600</v>
      </c>
      <c r="P97" s="292">
        <v>8.3672713809700115E-3</v>
      </c>
    </row>
    <row r="98" spans="1:16" ht="14.4">
      <c r="A98" s="254">
        <v>88</v>
      </c>
      <c r="B98" s="343" t="s">
        <v>39</v>
      </c>
      <c r="C98" s="436" t="s">
        <v>129</v>
      </c>
      <c r="D98" s="437">
        <v>44371</v>
      </c>
      <c r="E98" s="288">
        <v>3172.7</v>
      </c>
      <c r="F98" s="288">
        <v>3178.1</v>
      </c>
      <c r="G98" s="289">
        <v>3138.6</v>
      </c>
      <c r="H98" s="289">
        <v>3104.5</v>
      </c>
      <c r="I98" s="289">
        <v>3065</v>
      </c>
      <c r="J98" s="289">
        <v>3212.2</v>
      </c>
      <c r="K98" s="289">
        <v>3251.7</v>
      </c>
      <c r="L98" s="289">
        <v>3285.7999999999997</v>
      </c>
      <c r="M98" s="276">
        <v>3217.6</v>
      </c>
      <c r="N98" s="276">
        <v>3144</v>
      </c>
      <c r="O98" s="291">
        <v>1383750</v>
      </c>
      <c r="P98" s="292">
        <v>-6.8185896285663022E-3</v>
      </c>
    </row>
    <row r="99" spans="1:16" ht="14.4">
      <c r="A99" s="254">
        <v>89</v>
      </c>
      <c r="B99" s="343" t="s">
        <v>53</v>
      </c>
      <c r="C99" s="436" t="s">
        <v>131</v>
      </c>
      <c r="D99" s="437">
        <v>44371</v>
      </c>
      <c r="E99" s="288">
        <v>1785.45</v>
      </c>
      <c r="F99" s="288">
        <v>1792.9333333333332</v>
      </c>
      <c r="G99" s="289">
        <v>1769.8666666666663</v>
      </c>
      <c r="H99" s="289">
        <v>1754.2833333333331</v>
      </c>
      <c r="I99" s="289">
        <v>1731.2166666666662</v>
      </c>
      <c r="J99" s="289">
        <v>1808.5166666666664</v>
      </c>
      <c r="K99" s="289">
        <v>1831.5833333333335</v>
      </c>
      <c r="L99" s="289">
        <v>1847.1666666666665</v>
      </c>
      <c r="M99" s="276">
        <v>1816</v>
      </c>
      <c r="N99" s="276">
        <v>1777.35</v>
      </c>
      <c r="O99" s="291">
        <v>12684800</v>
      </c>
      <c r="P99" s="292">
        <v>-6.2672348959639012E-3</v>
      </c>
    </row>
    <row r="100" spans="1:16" ht="14.4">
      <c r="A100" s="254">
        <v>90</v>
      </c>
      <c r="B100" s="343" t="s">
        <v>56</v>
      </c>
      <c r="C100" s="436" t="s">
        <v>132</v>
      </c>
      <c r="D100" s="437">
        <v>44371</v>
      </c>
      <c r="E100" s="288">
        <v>95.2</v>
      </c>
      <c r="F100" s="288">
        <v>95.916666666666671</v>
      </c>
      <c r="G100" s="289">
        <v>93.433333333333337</v>
      </c>
      <c r="H100" s="289">
        <v>91.666666666666671</v>
      </c>
      <c r="I100" s="289">
        <v>89.183333333333337</v>
      </c>
      <c r="J100" s="289">
        <v>97.683333333333337</v>
      </c>
      <c r="K100" s="289">
        <v>100.16666666666666</v>
      </c>
      <c r="L100" s="289">
        <v>101.93333333333334</v>
      </c>
      <c r="M100" s="276">
        <v>98.4</v>
      </c>
      <c r="N100" s="276">
        <v>94.15</v>
      </c>
      <c r="O100" s="291">
        <v>62789264</v>
      </c>
      <c r="P100" s="292">
        <v>4.1290513541512502E-2</v>
      </c>
    </row>
    <row r="101" spans="1:16" ht="14.4">
      <c r="A101" s="254">
        <v>91</v>
      </c>
      <c r="B101" s="343" t="s">
        <v>39</v>
      </c>
      <c r="C101" s="436" t="s">
        <v>348</v>
      </c>
      <c r="D101" s="437">
        <v>44371</v>
      </c>
      <c r="E101" s="288">
        <v>2989.2</v>
      </c>
      <c r="F101" s="288">
        <v>2988.0833333333335</v>
      </c>
      <c r="G101" s="289">
        <v>2941.166666666667</v>
      </c>
      <c r="H101" s="289">
        <v>2893.1333333333337</v>
      </c>
      <c r="I101" s="289">
        <v>2846.2166666666672</v>
      </c>
      <c r="J101" s="289">
        <v>3036.1166666666668</v>
      </c>
      <c r="K101" s="289">
        <v>3083.0333333333338</v>
      </c>
      <c r="L101" s="289">
        <v>3131.0666666666666</v>
      </c>
      <c r="M101" s="276">
        <v>3035</v>
      </c>
      <c r="N101" s="276">
        <v>2940.05</v>
      </c>
      <c r="O101" s="291">
        <v>427000</v>
      </c>
      <c r="P101" s="292">
        <v>-0.10622710622710622</v>
      </c>
    </row>
    <row r="102" spans="1:16" ht="14.4">
      <c r="A102" s="254">
        <v>92</v>
      </c>
      <c r="B102" s="343" t="s">
        <v>56</v>
      </c>
      <c r="C102" s="436" t="s">
        <v>133</v>
      </c>
      <c r="D102" s="437">
        <v>44371</v>
      </c>
      <c r="E102" s="288">
        <v>510.35</v>
      </c>
      <c r="F102" s="288">
        <v>513.86666666666667</v>
      </c>
      <c r="G102" s="289">
        <v>502.73333333333335</v>
      </c>
      <c r="H102" s="289">
        <v>495.11666666666667</v>
      </c>
      <c r="I102" s="289">
        <v>483.98333333333335</v>
      </c>
      <c r="J102" s="289">
        <v>521.48333333333335</v>
      </c>
      <c r="K102" s="289">
        <v>532.61666666666679</v>
      </c>
      <c r="L102" s="289">
        <v>540.23333333333335</v>
      </c>
      <c r="M102" s="276">
        <v>525</v>
      </c>
      <c r="N102" s="276">
        <v>506.25</v>
      </c>
      <c r="O102" s="291">
        <v>8952000</v>
      </c>
      <c r="P102" s="292">
        <v>3.4434943378784375E-2</v>
      </c>
    </row>
    <row r="103" spans="1:16" ht="14.4">
      <c r="A103" s="254">
        <v>93</v>
      </c>
      <c r="B103" s="343" t="s">
        <v>63</v>
      </c>
      <c r="C103" s="436" t="s">
        <v>134</v>
      </c>
      <c r="D103" s="437">
        <v>44371</v>
      </c>
      <c r="E103" s="288">
        <v>1526.75</v>
      </c>
      <c r="F103" s="288">
        <v>1535.6166666666668</v>
      </c>
      <c r="G103" s="289">
        <v>1511.6333333333337</v>
      </c>
      <c r="H103" s="289">
        <v>1496.5166666666669</v>
      </c>
      <c r="I103" s="289">
        <v>1472.5333333333338</v>
      </c>
      <c r="J103" s="289">
        <v>1550.7333333333336</v>
      </c>
      <c r="K103" s="289">
        <v>1574.7166666666667</v>
      </c>
      <c r="L103" s="289">
        <v>1589.8333333333335</v>
      </c>
      <c r="M103" s="276">
        <v>1559.6</v>
      </c>
      <c r="N103" s="276">
        <v>1520.5</v>
      </c>
      <c r="O103" s="291">
        <v>13801725</v>
      </c>
      <c r="P103" s="292">
        <v>1.9495412844036698E-2</v>
      </c>
    </row>
    <row r="104" spans="1:16" ht="14.4">
      <c r="A104" s="254">
        <v>94</v>
      </c>
      <c r="B104" s="343" t="s">
        <v>106</v>
      </c>
      <c r="C104" s="436" t="s">
        <v>260</v>
      </c>
      <c r="D104" s="437">
        <v>44371</v>
      </c>
      <c r="E104" s="288">
        <v>3938.4</v>
      </c>
      <c r="F104" s="288">
        <v>3968.1166666666663</v>
      </c>
      <c r="G104" s="289">
        <v>3876.2333333333327</v>
      </c>
      <c r="H104" s="289">
        <v>3814.0666666666662</v>
      </c>
      <c r="I104" s="289">
        <v>3722.1833333333325</v>
      </c>
      <c r="J104" s="289">
        <v>4030.2833333333328</v>
      </c>
      <c r="K104" s="289">
        <v>4122.166666666667</v>
      </c>
      <c r="L104" s="289">
        <v>4184.333333333333</v>
      </c>
      <c r="M104" s="276">
        <v>4060</v>
      </c>
      <c r="N104" s="276">
        <v>3905.95</v>
      </c>
      <c r="O104" s="291">
        <v>627300</v>
      </c>
      <c r="P104" s="292">
        <v>-1.8770530267480056E-2</v>
      </c>
    </row>
    <row r="105" spans="1:16" ht="14.4">
      <c r="A105" s="254">
        <v>95</v>
      </c>
      <c r="B105" s="343" t="s">
        <v>106</v>
      </c>
      <c r="C105" s="436" t="s">
        <v>259</v>
      </c>
      <c r="D105" s="437">
        <v>44371</v>
      </c>
      <c r="E105" s="288">
        <v>2751.9</v>
      </c>
      <c r="F105" s="288">
        <v>2773.25</v>
      </c>
      <c r="G105" s="289">
        <v>2700.7</v>
      </c>
      <c r="H105" s="289">
        <v>2649.5</v>
      </c>
      <c r="I105" s="289">
        <v>2576.9499999999998</v>
      </c>
      <c r="J105" s="289">
        <v>2824.45</v>
      </c>
      <c r="K105" s="289">
        <v>2897</v>
      </c>
      <c r="L105" s="289">
        <v>2948.2</v>
      </c>
      <c r="M105" s="276">
        <v>2845.8</v>
      </c>
      <c r="N105" s="276">
        <v>2722.05</v>
      </c>
      <c r="O105" s="291">
        <v>502200</v>
      </c>
      <c r="P105" s="292">
        <v>1.783542764491285E-2</v>
      </c>
    </row>
    <row r="106" spans="1:16" ht="14.4">
      <c r="A106" s="254">
        <v>96</v>
      </c>
      <c r="B106" s="343" t="s">
        <v>51</v>
      </c>
      <c r="C106" s="436" t="s">
        <v>135</v>
      </c>
      <c r="D106" s="437">
        <v>44371</v>
      </c>
      <c r="E106" s="288">
        <v>1224.55</v>
      </c>
      <c r="F106" s="288">
        <v>1234.6666666666667</v>
      </c>
      <c r="G106" s="289">
        <v>1207.3333333333335</v>
      </c>
      <c r="H106" s="289">
        <v>1190.1166666666668</v>
      </c>
      <c r="I106" s="289">
        <v>1162.7833333333335</v>
      </c>
      <c r="J106" s="289">
        <v>1251.8833333333334</v>
      </c>
      <c r="K106" s="289">
        <v>1279.2166666666669</v>
      </c>
      <c r="L106" s="289">
        <v>1296.4333333333334</v>
      </c>
      <c r="M106" s="276">
        <v>1262</v>
      </c>
      <c r="N106" s="276">
        <v>1217.45</v>
      </c>
      <c r="O106" s="291">
        <v>7632150</v>
      </c>
      <c r="P106" s="292">
        <v>6.7272115708039018E-3</v>
      </c>
    </row>
    <row r="107" spans="1:16" ht="14.4">
      <c r="A107" s="254">
        <v>97</v>
      </c>
      <c r="B107" s="343" t="s">
        <v>43</v>
      </c>
      <c r="C107" s="436" t="s">
        <v>136</v>
      </c>
      <c r="D107" s="437">
        <v>44371</v>
      </c>
      <c r="E107" s="288">
        <v>807.45</v>
      </c>
      <c r="F107" s="288">
        <v>810.30000000000007</v>
      </c>
      <c r="G107" s="289">
        <v>799.90000000000009</v>
      </c>
      <c r="H107" s="289">
        <v>792.35</v>
      </c>
      <c r="I107" s="289">
        <v>781.95</v>
      </c>
      <c r="J107" s="289">
        <v>817.85000000000014</v>
      </c>
      <c r="K107" s="289">
        <v>828.25</v>
      </c>
      <c r="L107" s="289">
        <v>835.80000000000018</v>
      </c>
      <c r="M107" s="276">
        <v>820.7</v>
      </c>
      <c r="N107" s="276">
        <v>802.75</v>
      </c>
      <c r="O107" s="291">
        <v>8897000</v>
      </c>
      <c r="P107" s="292">
        <v>-3.1914083326986059E-2</v>
      </c>
    </row>
    <row r="108" spans="1:16" ht="14.4">
      <c r="A108" s="254">
        <v>98</v>
      </c>
      <c r="B108" s="343" t="s">
        <v>56</v>
      </c>
      <c r="C108" s="436" t="s">
        <v>137</v>
      </c>
      <c r="D108" s="437">
        <v>44371</v>
      </c>
      <c r="E108" s="288">
        <v>165</v>
      </c>
      <c r="F108" s="288">
        <v>166.75</v>
      </c>
      <c r="G108" s="289">
        <v>161.75</v>
      </c>
      <c r="H108" s="289">
        <v>158.5</v>
      </c>
      <c r="I108" s="289">
        <v>153.5</v>
      </c>
      <c r="J108" s="289">
        <v>170</v>
      </c>
      <c r="K108" s="289">
        <v>175</v>
      </c>
      <c r="L108" s="289">
        <v>178.25</v>
      </c>
      <c r="M108" s="276">
        <v>171.75</v>
      </c>
      <c r="N108" s="276">
        <v>163.5</v>
      </c>
      <c r="O108" s="291">
        <v>44908000</v>
      </c>
      <c r="P108" s="292">
        <v>1.3267148014440433E-2</v>
      </c>
    </row>
    <row r="109" spans="1:16" ht="14.4">
      <c r="A109" s="254">
        <v>99</v>
      </c>
      <c r="B109" s="343" t="s">
        <v>56</v>
      </c>
      <c r="C109" s="436" t="s">
        <v>138</v>
      </c>
      <c r="D109" s="437">
        <v>44371</v>
      </c>
      <c r="E109" s="288">
        <v>163.55000000000001</v>
      </c>
      <c r="F109" s="288">
        <v>164.46666666666667</v>
      </c>
      <c r="G109" s="289">
        <v>161.08333333333334</v>
      </c>
      <c r="H109" s="289">
        <v>158.61666666666667</v>
      </c>
      <c r="I109" s="289">
        <v>155.23333333333335</v>
      </c>
      <c r="J109" s="289">
        <v>166.93333333333334</v>
      </c>
      <c r="K109" s="289">
        <v>170.31666666666666</v>
      </c>
      <c r="L109" s="289">
        <v>172.78333333333333</v>
      </c>
      <c r="M109" s="276">
        <v>167.85</v>
      </c>
      <c r="N109" s="276">
        <v>162</v>
      </c>
      <c r="O109" s="291">
        <v>29832000</v>
      </c>
      <c r="P109" s="292">
        <v>-6.0301507537688446E-4</v>
      </c>
    </row>
    <row r="110" spans="1:16" ht="14.4">
      <c r="A110" s="254">
        <v>100</v>
      </c>
      <c r="B110" s="343" t="s">
        <v>49</v>
      </c>
      <c r="C110" s="436" t="s">
        <v>139</v>
      </c>
      <c r="D110" s="437">
        <v>44371</v>
      </c>
      <c r="E110" s="288">
        <v>488.85</v>
      </c>
      <c r="F110" s="288">
        <v>490.15000000000003</v>
      </c>
      <c r="G110" s="289">
        <v>484.95000000000005</v>
      </c>
      <c r="H110" s="289">
        <v>481.05</v>
      </c>
      <c r="I110" s="289">
        <v>475.85</v>
      </c>
      <c r="J110" s="289">
        <v>494.05000000000007</v>
      </c>
      <c r="K110" s="289">
        <v>499.25</v>
      </c>
      <c r="L110" s="289">
        <v>503.15000000000009</v>
      </c>
      <c r="M110" s="276">
        <v>495.35</v>
      </c>
      <c r="N110" s="276">
        <v>486.25</v>
      </c>
      <c r="O110" s="291">
        <v>5128000</v>
      </c>
      <c r="P110" s="292">
        <v>-7.3557878435927216E-3</v>
      </c>
    </row>
    <row r="111" spans="1:16" ht="14.4">
      <c r="A111" s="254">
        <v>101</v>
      </c>
      <c r="B111" s="343" t="s">
        <v>43</v>
      </c>
      <c r="C111" s="436" t="s">
        <v>140</v>
      </c>
      <c r="D111" s="437">
        <v>44371</v>
      </c>
      <c r="E111" s="288">
        <v>7252.25</v>
      </c>
      <c r="F111" s="288">
        <v>7268.3499999999995</v>
      </c>
      <c r="G111" s="289">
        <v>7189.6999999999989</v>
      </c>
      <c r="H111" s="289">
        <v>7127.15</v>
      </c>
      <c r="I111" s="289">
        <v>7048.4999999999991</v>
      </c>
      <c r="J111" s="289">
        <v>7330.8999999999987</v>
      </c>
      <c r="K111" s="289">
        <v>7409.5499999999984</v>
      </c>
      <c r="L111" s="289">
        <v>7472.0999999999985</v>
      </c>
      <c r="M111" s="276">
        <v>7347</v>
      </c>
      <c r="N111" s="276">
        <v>7205.8</v>
      </c>
      <c r="O111" s="291">
        <v>1881300</v>
      </c>
      <c r="P111" s="292">
        <v>5.6125721616420779E-3</v>
      </c>
    </row>
    <row r="112" spans="1:16" ht="14.4">
      <c r="A112" s="254">
        <v>102</v>
      </c>
      <c r="B112" s="343" t="s">
        <v>49</v>
      </c>
      <c r="C112" s="436" t="s">
        <v>141</v>
      </c>
      <c r="D112" s="437">
        <v>44371</v>
      </c>
      <c r="E112" s="288">
        <v>634.35</v>
      </c>
      <c r="F112" s="288">
        <v>637.7833333333333</v>
      </c>
      <c r="G112" s="289">
        <v>625.81666666666661</v>
      </c>
      <c r="H112" s="289">
        <v>617.2833333333333</v>
      </c>
      <c r="I112" s="289">
        <v>605.31666666666661</v>
      </c>
      <c r="J112" s="289">
        <v>646.31666666666661</v>
      </c>
      <c r="K112" s="289">
        <v>658.2833333333333</v>
      </c>
      <c r="L112" s="289">
        <v>666.81666666666661</v>
      </c>
      <c r="M112" s="276">
        <v>649.75</v>
      </c>
      <c r="N112" s="276">
        <v>629.25</v>
      </c>
      <c r="O112" s="291">
        <v>10638750</v>
      </c>
      <c r="P112" s="292">
        <v>-2.9200410630774495E-2</v>
      </c>
    </row>
    <row r="113" spans="1:16" ht="14.4">
      <c r="A113" s="254">
        <v>103</v>
      </c>
      <c r="B113" s="343" t="s">
        <v>56</v>
      </c>
      <c r="C113" s="436" t="s">
        <v>142</v>
      </c>
      <c r="D113" s="437">
        <v>44371</v>
      </c>
      <c r="E113" s="288">
        <v>1003.25</v>
      </c>
      <c r="F113" s="288">
        <v>1013.7333333333332</v>
      </c>
      <c r="G113" s="289">
        <v>972.96666666666647</v>
      </c>
      <c r="H113" s="289">
        <v>942.68333333333328</v>
      </c>
      <c r="I113" s="289">
        <v>901.91666666666652</v>
      </c>
      <c r="J113" s="289">
        <v>1044.0166666666664</v>
      </c>
      <c r="K113" s="289">
        <v>1084.7833333333331</v>
      </c>
      <c r="L113" s="289">
        <v>1115.0666666666664</v>
      </c>
      <c r="M113" s="276">
        <v>1054.5</v>
      </c>
      <c r="N113" s="276">
        <v>983.45</v>
      </c>
      <c r="O113" s="291">
        <v>2870400</v>
      </c>
      <c r="P113" s="292">
        <v>7.4452554744525543E-2</v>
      </c>
    </row>
    <row r="114" spans="1:16" ht="14.4">
      <c r="A114" s="254">
        <v>104</v>
      </c>
      <c r="B114" s="343" t="s">
        <v>72</v>
      </c>
      <c r="C114" s="436" t="s">
        <v>143</v>
      </c>
      <c r="D114" s="437">
        <v>44371</v>
      </c>
      <c r="E114" s="288">
        <v>1188.4000000000001</v>
      </c>
      <c r="F114" s="288">
        <v>1196.6333333333334</v>
      </c>
      <c r="G114" s="289">
        <v>1171.2666666666669</v>
      </c>
      <c r="H114" s="289">
        <v>1154.1333333333334</v>
      </c>
      <c r="I114" s="289">
        <v>1128.7666666666669</v>
      </c>
      <c r="J114" s="289">
        <v>1213.7666666666669</v>
      </c>
      <c r="K114" s="289">
        <v>1239.1333333333332</v>
      </c>
      <c r="L114" s="289">
        <v>1256.2666666666669</v>
      </c>
      <c r="M114" s="276">
        <v>1222</v>
      </c>
      <c r="N114" s="276">
        <v>1179.5</v>
      </c>
      <c r="O114" s="291">
        <v>1951200</v>
      </c>
      <c r="P114" s="292">
        <v>7.7177873468035771E-2</v>
      </c>
    </row>
    <row r="115" spans="1:16" ht="14.4">
      <c r="A115" s="254">
        <v>105</v>
      </c>
      <c r="B115" s="343" t="s">
        <v>106</v>
      </c>
      <c r="C115" s="436" t="s">
        <v>144</v>
      </c>
      <c r="D115" s="437">
        <v>44371</v>
      </c>
      <c r="E115" s="288">
        <v>2425.4</v>
      </c>
      <c r="F115" s="288">
        <v>2435.1333333333337</v>
      </c>
      <c r="G115" s="289">
        <v>2395.3166666666675</v>
      </c>
      <c r="H115" s="289">
        <v>2365.233333333334</v>
      </c>
      <c r="I115" s="289">
        <v>2325.4166666666679</v>
      </c>
      <c r="J115" s="289">
        <v>2465.2166666666672</v>
      </c>
      <c r="K115" s="289">
        <v>2505.0333333333338</v>
      </c>
      <c r="L115" s="289">
        <v>2535.1166666666668</v>
      </c>
      <c r="M115" s="276">
        <v>2474.9499999999998</v>
      </c>
      <c r="N115" s="276">
        <v>2405.0500000000002</v>
      </c>
      <c r="O115" s="291">
        <v>1761600</v>
      </c>
      <c r="P115" s="292">
        <v>-1.9808591141776095E-2</v>
      </c>
    </row>
    <row r="116" spans="1:16" ht="14.4">
      <c r="A116" s="254">
        <v>106</v>
      </c>
      <c r="B116" s="343" t="s">
        <v>43</v>
      </c>
      <c r="C116" s="436" t="s">
        <v>145</v>
      </c>
      <c r="D116" s="437">
        <v>44371</v>
      </c>
      <c r="E116" s="288">
        <v>247.8</v>
      </c>
      <c r="F116" s="288">
        <v>249.15</v>
      </c>
      <c r="G116" s="289">
        <v>243.55</v>
      </c>
      <c r="H116" s="289">
        <v>239.3</v>
      </c>
      <c r="I116" s="289">
        <v>233.70000000000002</v>
      </c>
      <c r="J116" s="289">
        <v>253.4</v>
      </c>
      <c r="K116" s="289">
        <v>259</v>
      </c>
      <c r="L116" s="289">
        <v>263.25</v>
      </c>
      <c r="M116" s="276">
        <v>254.75</v>
      </c>
      <c r="N116" s="276">
        <v>244.9</v>
      </c>
      <c r="O116" s="291">
        <v>32273500</v>
      </c>
      <c r="P116" s="292">
        <v>2.6380231522707034E-2</v>
      </c>
    </row>
    <row r="117" spans="1:16" ht="14.4">
      <c r="A117" s="254">
        <v>107</v>
      </c>
      <c r="B117" s="343" t="s">
        <v>106</v>
      </c>
      <c r="C117" s="436" t="s">
        <v>262</v>
      </c>
      <c r="D117" s="437">
        <v>44371</v>
      </c>
      <c r="E117" s="288">
        <v>1910</v>
      </c>
      <c r="F117" s="288">
        <v>1929.5166666666667</v>
      </c>
      <c r="G117" s="289">
        <v>1883.4833333333333</v>
      </c>
      <c r="H117" s="289">
        <v>1856.9666666666667</v>
      </c>
      <c r="I117" s="289">
        <v>1810.9333333333334</v>
      </c>
      <c r="J117" s="289">
        <v>1956.0333333333333</v>
      </c>
      <c r="K117" s="289">
        <v>2002.0666666666666</v>
      </c>
      <c r="L117" s="289">
        <v>2028.5833333333333</v>
      </c>
      <c r="M117" s="276">
        <v>1975.55</v>
      </c>
      <c r="N117" s="276">
        <v>1903</v>
      </c>
      <c r="O117" s="291">
        <v>399750</v>
      </c>
      <c r="P117" s="292">
        <v>-0.23412204234122042</v>
      </c>
    </row>
    <row r="118" spans="1:16" ht="14.4">
      <c r="A118" s="254">
        <v>108</v>
      </c>
      <c r="B118" s="343" t="s">
        <v>43</v>
      </c>
      <c r="C118" s="436" t="s">
        <v>146</v>
      </c>
      <c r="D118" s="437">
        <v>44371</v>
      </c>
      <c r="E118" s="288">
        <v>80487.7</v>
      </c>
      <c r="F118" s="288">
        <v>80854.650000000009</v>
      </c>
      <c r="G118" s="289">
        <v>79743.050000000017</v>
      </c>
      <c r="H118" s="289">
        <v>78998.400000000009</v>
      </c>
      <c r="I118" s="289">
        <v>77886.800000000017</v>
      </c>
      <c r="J118" s="289">
        <v>81599.300000000017</v>
      </c>
      <c r="K118" s="289">
        <v>82710.900000000023</v>
      </c>
      <c r="L118" s="289">
        <v>83455.550000000017</v>
      </c>
      <c r="M118" s="276">
        <v>81966.25</v>
      </c>
      <c r="N118" s="276">
        <v>80110</v>
      </c>
      <c r="O118" s="291">
        <v>55280</v>
      </c>
      <c r="P118" s="292">
        <v>4.6969696969696967E-2</v>
      </c>
    </row>
    <row r="119" spans="1:16" ht="14.4">
      <c r="A119" s="254">
        <v>109</v>
      </c>
      <c r="B119" s="343" t="s">
        <v>56</v>
      </c>
      <c r="C119" s="436" t="s">
        <v>147</v>
      </c>
      <c r="D119" s="437">
        <v>44371</v>
      </c>
      <c r="E119" s="288">
        <v>1476.5</v>
      </c>
      <c r="F119" s="288">
        <v>1486.25</v>
      </c>
      <c r="G119" s="289">
        <v>1452.55</v>
      </c>
      <c r="H119" s="289">
        <v>1428.6</v>
      </c>
      <c r="I119" s="289">
        <v>1394.8999999999999</v>
      </c>
      <c r="J119" s="289">
        <v>1510.2</v>
      </c>
      <c r="K119" s="289">
        <v>1543.8999999999999</v>
      </c>
      <c r="L119" s="289">
        <v>1567.8500000000001</v>
      </c>
      <c r="M119" s="276">
        <v>1519.95</v>
      </c>
      <c r="N119" s="276">
        <v>1462.3</v>
      </c>
      <c r="O119" s="291">
        <v>3294000</v>
      </c>
      <c r="P119" s="292">
        <v>5.7039711191335739E-2</v>
      </c>
    </row>
    <row r="120" spans="1:16" ht="14.4">
      <c r="A120" s="254">
        <v>110</v>
      </c>
      <c r="B120" s="343" t="s">
        <v>39</v>
      </c>
      <c r="C120" s="436" t="s">
        <v>790</v>
      </c>
      <c r="D120" s="437">
        <v>44371</v>
      </c>
      <c r="E120" s="288">
        <v>368.65</v>
      </c>
      <c r="F120" s="288">
        <v>371.2</v>
      </c>
      <c r="G120" s="289">
        <v>362.5</v>
      </c>
      <c r="H120" s="289">
        <v>356.35</v>
      </c>
      <c r="I120" s="289">
        <v>347.65000000000003</v>
      </c>
      <c r="J120" s="289">
        <v>377.34999999999997</v>
      </c>
      <c r="K120" s="289">
        <v>386.0499999999999</v>
      </c>
      <c r="L120" s="289">
        <v>392.19999999999993</v>
      </c>
      <c r="M120" s="276">
        <v>379.9</v>
      </c>
      <c r="N120" s="276">
        <v>365.05</v>
      </c>
      <c r="O120" s="291">
        <v>2808000</v>
      </c>
      <c r="P120" s="292">
        <v>-3.8882803943044907E-2</v>
      </c>
    </row>
    <row r="121" spans="1:16" ht="14.4">
      <c r="A121" s="254">
        <v>111</v>
      </c>
      <c r="B121" s="343" t="s">
        <v>111</v>
      </c>
      <c r="C121" s="436" t="s">
        <v>148</v>
      </c>
      <c r="D121" s="437">
        <v>44371</v>
      </c>
      <c r="E121" s="288">
        <v>70.349999999999994</v>
      </c>
      <c r="F121" s="288">
        <v>71.183333333333323</v>
      </c>
      <c r="G121" s="289">
        <v>69.016666666666652</v>
      </c>
      <c r="H121" s="289">
        <v>67.683333333333323</v>
      </c>
      <c r="I121" s="289">
        <v>65.516666666666652</v>
      </c>
      <c r="J121" s="289">
        <v>72.516666666666652</v>
      </c>
      <c r="K121" s="289">
        <v>74.683333333333309</v>
      </c>
      <c r="L121" s="289">
        <v>76.016666666666652</v>
      </c>
      <c r="M121" s="276">
        <v>73.349999999999994</v>
      </c>
      <c r="N121" s="276">
        <v>69.849999999999994</v>
      </c>
      <c r="O121" s="291">
        <v>95200000</v>
      </c>
      <c r="P121" s="292">
        <v>-6.1976549413735343E-2</v>
      </c>
    </row>
    <row r="122" spans="1:16" ht="14.4">
      <c r="A122" s="254">
        <v>112</v>
      </c>
      <c r="B122" s="343" t="s">
        <v>39</v>
      </c>
      <c r="C122" s="436" t="s">
        <v>256</v>
      </c>
      <c r="D122" s="437">
        <v>44371</v>
      </c>
      <c r="E122" s="288">
        <v>4670.25</v>
      </c>
      <c r="F122" s="288">
        <v>4637.5166666666664</v>
      </c>
      <c r="G122" s="289">
        <v>4560.0333333333328</v>
      </c>
      <c r="H122" s="289">
        <v>4449.8166666666666</v>
      </c>
      <c r="I122" s="289">
        <v>4372.333333333333</v>
      </c>
      <c r="J122" s="289">
        <v>4747.7333333333327</v>
      </c>
      <c r="K122" s="289">
        <v>4825.2166666666662</v>
      </c>
      <c r="L122" s="289">
        <v>4935.4333333333325</v>
      </c>
      <c r="M122" s="276">
        <v>4715</v>
      </c>
      <c r="N122" s="276">
        <v>4527.3</v>
      </c>
      <c r="O122" s="291">
        <v>1397875</v>
      </c>
      <c r="P122" s="292">
        <v>-9.361322742745988E-2</v>
      </c>
    </row>
    <row r="123" spans="1:16" ht="14.4">
      <c r="A123" s="254">
        <v>113</v>
      </c>
      <c r="B123" s="343" t="s">
        <v>837</v>
      </c>
      <c r="C123" s="436" t="s">
        <v>450</v>
      </c>
      <c r="D123" s="437">
        <v>44371</v>
      </c>
      <c r="E123" s="288">
        <v>3352.95</v>
      </c>
      <c r="F123" s="288">
        <v>3392.8666666666663</v>
      </c>
      <c r="G123" s="289">
        <v>3297.8833333333328</v>
      </c>
      <c r="H123" s="289">
        <v>3242.8166666666666</v>
      </c>
      <c r="I123" s="289">
        <v>3147.833333333333</v>
      </c>
      <c r="J123" s="289">
        <v>3447.9333333333325</v>
      </c>
      <c r="K123" s="289">
        <v>3542.9166666666661</v>
      </c>
      <c r="L123" s="289">
        <v>3597.9833333333322</v>
      </c>
      <c r="M123" s="276">
        <v>3487.85</v>
      </c>
      <c r="N123" s="276">
        <v>3337.8</v>
      </c>
      <c r="O123" s="291">
        <v>331875</v>
      </c>
      <c r="P123" s="292">
        <v>-0.1369221767115272</v>
      </c>
    </row>
    <row r="124" spans="1:16" ht="14.4">
      <c r="A124" s="254">
        <v>114</v>
      </c>
      <c r="B124" s="343" t="s">
        <v>49</v>
      </c>
      <c r="C124" s="436" t="s">
        <v>151</v>
      </c>
      <c r="D124" s="437">
        <v>44371</v>
      </c>
      <c r="E124" s="288">
        <v>17640.5</v>
      </c>
      <c r="F124" s="288">
        <v>17613.849999999999</v>
      </c>
      <c r="G124" s="289">
        <v>17528.749999999996</v>
      </c>
      <c r="H124" s="289">
        <v>17416.999999999996</v>
      </c>
      <c r="I124" s="289">
        <v>17331.899999999994</v>
      </c>
      <c r="J124" s="289">
        <v>17725.599999999999</v>
      </c>
      <c r="K124" s="289">
        <v>17810.700000000004</v>
      </c>
      <c r="L124" s="289">
        <v>17922.45</v>
      </c>
      <c r="M124" s="276">
        <v>17698.95</v>
      </c>
      <c r="N124" s="276">
        <v>17502.099999999999</v>
      </c>
      <c r="O124" s="291">
        <v>216600</v>
      </c>
      <c r="P124" s="292">
        <v>-1.5454545454545455E-2</v>
      </c>
    </row>
    <row r="125" spans="1:16" ht="14.4">
      <c r="A125" s="254">
        <v>115</v>
      </c>
      <c r="B125" s="343" t="s">
        <v>111</v>
      </c>
      <c r="C125" s="436" t="s">
        <v>152</v>
      </c>
      <c r="D125" s="437">
        <v>44371</v>
      </c>
      <c r="E125" s="288">
        <v>180.4</v>
      </c>
      <c r="F125" s="288">
        <v>180.26666666666668</v>
      </c>
      <c r="G125" s="289">
        <v>177.23333333333335</v>
      </c>
      <c r="H125" s="289">
        <v>174.06666666666666</v>
      </c>
      <c r="I125" s="289">
        <v>171.03333333333333</v>
      </c>
      <c r="J125" s="289">
        <v>183.43333333333337</v>
      </c>
      <c r="K125" s="289">
        <v>186.46666666666673</v>
      </c>
      <c r="L125" s="289">
        <v>189.63333333333338</v>
      </c>
      <c r="M125" s="276">
        <v>183.3</v>
      </c>
      <c r="N125" s="276">
        <v>177.1</v>
      </c>
      <c r="O125" s="291">
        <v>73344900</v>
      </c>
      <c r="P125" s="292">
        <v>8.6611996682944802E-3</v>
      </c>
    </row>
    <row r="126" spans="1:16" ht="14.4">
      <c r="A126" s="254">
        <v>116</v>
      </c>
      <c r="B126" s="343" t="s">
        <v>42</v>
      </c>
      <c r="C126" s="436" t="s">
        <v>153</v>
      </c>
      <c r="D126" s="437">
        <v>44371</v>
      </c>
      <c r="E126" s="288">
        <v>118.65</v>
      </c>
      <c r="F126" s="288">
        <v>118.8</v>
      </c>
      <c r="G126" s="289">
        <v>116.1</v>
      </c>
      <c r="H126" s="289">
        <v>113.55</v>
      </c>
      <c r="I126" s="289">
        <v>110.85</v>
      </c>
      <c r="J126" s="289">
        <v>121.35</v>
      </c>
      <c r="K126" s="289">
        <v>124.05000000000001</v>
      </c>
      <c r="L126" s="289">
        <v>126.6</v>
      </c>
      <c r="M126" s="276">
        <v>121.5</v>
      </c>
      <c r="N126" s="276">
        <v>116.25</v>
      </c>
      <c r="O126" s="291">
        <v>77257800</v>
      </c>
      <c r="P126" s="292">
        <v>3.8939138433236244E-2</v>
      </c>
    </row>
    <row r="127" spans="1:16" ht="14.4">
      <c r="A127" s="254">
        <v>117</v>
      </c>
      <c r="B127" s="343" t="s">
        <v>72</v>
      </c>
      <c r="C127" s="436" t="s">
        <v>155</v>
      </c>
      <c r="D127" s="437">
        <v>44371</v>
      </c>
      <c r="E127" s="288">
        <v>124.55</v>
      </c>
      <c r="F127" s="288">
        <v>125.59999999999998</v>
      </c>
      <c r="G127" s="289">
        <v>122.59999999999997</v>
      </c>
      <c r="H127" s="289">
        <v>120.64999999999999</v>
      </c>
      <c r="I127" s="289">
        <v>117.64999999999998</v>
      </c>
      <c r="J127" s="289">
        <v>127.54999999999995</v>
      </c>
      <c r="K127" s="289">
        <v>130.54999999999998</v>
      </c>
      <c r="L127" s="289">
        <v>132.49999999999994</v>
      </c>
      <c r="M127" s="276">
        <v>128.6</v>
      </c>
      <c r="N127" s="276">
        <v>123.65</v>
      </c>
      <c r="O127" s="291">
        <v>69061300</v>
      </c>
      <c r="P127" s="292">
        <v>3.3652183934539587E-2</v>
      </c>
    </row>
    <row r="128" spans="1:16" ht="14.4">
      <c r="A128" s="254">
        <v>118</v>
      </c>
      <c r="B128" s="343" t="s">
        <v>78</v>
      </c>
      <c r="C128" s="436" t="s">
        <v>156</v>
      </c>
      <c r="D128" s="437">
        <v>44371</v>
      </c>
      <c r="E128" s="288">
        <v>30274.15</v>
      </c>
      <c r="F128" s="288">
        <v>30519.533333333336</v>
      </c>
      <c r="G128" s="289">
        <v>29960.366666666672</v>
      </c>
      <c r="H128" s="289">
        <v>29646.583333333336</v>
      </c>
      <c r="I128" s="289">
        <v>29087.416666666672</v>
      </c>
      <c r="J128" s="289">
        <v>30833.316666666673</v>
      </c>
      <c r="K128" s="289">
        <v>31392.483333333337</v>
      </c>
      <c r="L128" s="289">
        <v>31706.266666666674</v>
      </c>
      <c r="M128" s="276">
        <v>31078.7</v>
      </c>
      <c r="N128" s="276">
        <v>30205.75</v>
      </c>
      <c r="O128" s="291">
        <v>84210</v>
      </c>
      <c r="P128" s="292">
        <v>2.7452415812591509E-2</v>
      </c>
    </row>
    <row r="129" spans="1:16" ht="14.4">
      <c r="A129" s="254">
        <v>119</v>
      </c>
      <c r="B129" s="363" t="s">
        <v>51</v>
      </c>
      <c r="C129" s="436" t="s">
        <v>157</v>
      </c>
      <c r="D129" s="437">
        <v>44371</v>
      </c>
      <c r="E129" s="288">
        <v>2132.9499999999998</v>
      </c>
      <c r="F129" s="288">
        <v>2150.5333333333333</v>
      </c>
      <c r="G129" s="289">
        <v>2098.4166666666665</v>
      </c>
      <c r="H129" s="289">
        <v>2063.8833333333332</v>
      </c>
      <c r="I129" s="289">
        <v>2011.7666666666664</v>
      </c>
      <c r="J129" s="289">
        <v>2185.0666666666666</v>
      </c>
      <c r="K129" s="289">
        <v>2237.1833333333334</v>
      </c>
      <c r="L129" s="289">
        <v>2271.7166666666667</v>
      </c>
      <c r="M129" s="276">
        <v>2202.65</v>
      </c>
      <c r="N129" s="276">
        <v>2116</v>
      </c>
      <c r="O129" s="291">
        <v>3415225</v>
      </c>
      <c r="P129" s="292">
        <v>-4.8498314434569416E-2</v>
      </c>
    </row>
    <row r="130" spans="1:16" ht="14.4">
      <c r="A130" s="254">
        <v>120</v>
      </c>
      <c r="B130" s="343" t="s">
        <v>72</v>
      </c>
      <c r="C130" s="436" t="s">
        <v>158</v>
      </c>
      <c r="D130" s="437">
        <v>44371</v>
      </c>
      <c r="E130" s="288">
        <v>229.1</v>
      </c>
      <c r="F130" s="288">
        <v>234.48333333333335</v>
      </c>
      <c r="G130" s="289">
        <v>222.4666666666667</v>
      </c>
      <c r="H130" s="289">
        <v>215.83333333333334</v>
      </c>
      <c r="I130" s="289">
        <v>203.81666666666669</v>
      </c>
      <c r="J130" s="289">
        <v>241.1166666666667</v>
      </c>
      <c r="K130" s="289">
        <v>253.13333333333335</v>
      </c>
      <c r="L130" s="289">
        <v>259.76666666666671</v>
      </c>
      <c r="M130" s="276">
        <v>246.5</v>
      </c>
      <c r="N130" s="276">
        <v>227.85</v>
      </c>
      <c r="O130" s="291">
        <v>29793000</v>
      </c>
      <c r="P130" s="292">
        <v>0.42912649302057848</v>
      </c>
    </row>
    <row r="131" spans="1:16" ht="14.4">
      <c r="A131" s="254">
        <v>121</v>
      </c>
      <c r="B131" s="343" t="s">
        <v>56</v>
      </c>
      <c r="C131" s="436" t="s">
        <v>159</v>
      </c>
      <c r="D131" s="437">
        <v>44371</v>
      </c>
      <c r="E131" s="288">
        <v>130</v>
      </c>
      <c r="F131" s="288">
        <v>129.33333333333334</v>
      </c>
      <c r="G131" s="289">
        <v>125.26666666666668</v>
      </c>
      <c r="H131" s="289">
        <v>120.53333333333333</v>
      </c>
      <c r="I131" s="289">
        <v>116.46666666666667</v>
      </c>
      <c r="J131" s="289">
        <v>134.06666666666669</v>
      </c>
      <c r="K131" s="289">
        <v>138.13333333333335</v>
      </c>
      <c r="L131" s="289">
        <v>142.8666666666667</v>
      </c>
      <c r="M131" s="276">
        <v>133.4</v>
      </c>
      <c r="N131" s="276">
        <v>124.6</v>
      </c>
      <c r="O131" s="291">
        <v>42079400</v>
      </c>
      <c r="P131" s="292">
        <v>2.4916943521594685E-2</v>
      </c>
    </row>
    <row r="132" spans="1:16" ht="14.4">
      <c r="A132" s="254">
        <v>122</v>
      </c>
      <c r="B132" s="343" t="s">
        <v>51</v>
      </c>
      <c r="C132" s="436" t="s">
        <v>269</v>
      </c>
      <c r="D132" s="437">
        <v>44371</v>
      </c>
      <c r="E132" s="288">
        <v>5409.2</v>
      </c>
      <c r="F132" s="288">
        <v>5443.0666666666666</v>
      </c>
      <c r="G132" s="289">
        <v>5341.1333333333332</v>
      </c>
      <c r="H132" s="289">
        <v>5273.0666666666666</v>
      </c>
      <c r="I132" s="289">
        <v>5171.1333333333332</v>
      </c>
      <c r="J132" s="289">
        <v>5511.1333333333332</v>
      </c>
      <c r="K132" s="289">
        <v>5613.0666666666657</v>
      </c>
      <c r="L132" s="289">
        <v>5681.1333333333332</v>
      </c>
      <c r="M132" s="276">
        <v>5545</v>
      </c>
      <c r="N132" s="276">
        <v>5375</v>
      </c>
      <c r="O132" s="291">
        <v>324125</v>
      </c>
      <c r="P132" s="292">
        <v>0.14279418245923314</v>
      </c>
    </row>
    <row r="133" spans="1:16" ht="14.4">
      <c r="A133" s="254">
        <v>123</v>
      </c>
      <c r="B133" s="343" t="s">
        <v>49</v>
      </c>
      <c r="C133" s="436" t="s">
        <v>160</v>
      </c>
      <c r="D133" s="437">
        <v>44371</v>
      </c>
      <c r="E133" s="288">
        <v>2085.5</v>
      </c>
      <c r="F133" s="288">
        <v>2089.25</v>
      </c>
      <c r="G133" s="289">
        <v>2075.25</v>
      </c>
      <c r="H133" s="289">
        <v>2065</v>
      </c>
      <c r="I133" s="289">
        <v>2051</v>
      </c>
      <c r="J133" s="289">
        <v>2099.5</v>
      </c>
      <c r="K133" s="289">
        <v>2113.5</v>
      </c>
      <c r="L133" s="289">
        <v>2123.75</v>
      </c>
      <c r="M133" s="276">
        <v>2103.25</v>
      </c>
      <c r="N133" s="276">
        <v>2079</v>
      </c>
      <c r="O133" s="291">
        <v>2317000</v>
      </c>
      <c r="P133" s="292">
        <v>-3.4985422740524783E-2</v>
      </c>
    </row>
    <row r="134" spans="1:16" ht="14.4">
      <c r="A134" s="254">
        <v>124</v>
      </c>
      <c r="B134" s="343" t="s">
        <v>837</v>
      </c>
      <c r="C134" s="436" t="s">
        <v>267</v>
      </c>
      <c r="D134" s="437">
        <v>44371</v>
      </c>
      <c r="E134" s="288">
        <v>2813.05</v>
      </c>
      <c r="F134" s="288">
        <v>2807.9666666666667</v>
      </c>
      <c r="G134" s="289">
        <v>2762.9333333333334</v>
      </c>
      <c r="H134" s="289">
        <v>2712.8166666666666</v>
      </c>
      <c r="I134" s="289">
        <v>2667.7833333333333</v>
      </c>
      <c r="J134" s="289">
        <v>2858.0833333333335</v>
      </c>
      <c r="K134" s="289">
        <v>2903.1166666666672</v>
      </c>
      <c r="L134" s="289">
        <v>2953.2333333333336</v>
      </c>
      <c r="M134" s="276">
        <v>2853</v>
      </c>
      <c r="N134" s="276">
        <v>2757.85</v>
      </c>
      <c r="O134" s="291">
        <v>636000</v>
      </c>
      <c r="P134" s="292">
        <v>-5.216095380029806E-2</v>
      </c>
    </row>
    <row r="135" spans="1:16" ht="14.4">
      <c r="A135" s="254">
        <v>125</v>
      </c>
      <c r="B135" s="343" t="s">
        <v>53</v>
      </c>
      <c r="C135" s="436" t="s">
        <v>161</v>
      </c>
      <c r="D135" s="437">
        <v>44371</v>
      </c>
      <c r="E135" s="288">
        <v>40.700000000000003</v>
      </c>
      <c r="F135" s="288">
        <v>40.93333333333333</v>
      </c>
      <c r="G135" s="289">
        <v>39.566666666666663</v>
      </c>
      <c r="H135" s="289">
        <v>38.43333333333333</v>
      </c>
      <c r="I135" s="289">
        <v>37.066666666666663</v>
      </c>
      <c r="J135" s="289">
        <v>42.066666666666663</v>
      </c>
      <c r="K135" s="289">
        <v>43.433333333333323</v>
      </c>
      <c r="L135" s="289">
        <v>44.566666666666663</v>
      </c>
      <c r="M135" s="276">
        <v>42.3</v>
      </c>
      <c r="N135" s="276">
        <v>39.799999999999997</v>
      </c>
      <c r="O135" s="291">
        <v>286832000</v>
      </c>
      <c r="P135" s="292">
        <v>-4.0875287571558505E-2</v>
      </c>
    </row>
    <row r="136" spans="1:16" ht="14.4">
      <c r="A136" s="254">
        <v>126</v>
      </c>
      <c r="B136" s="343" t="s">
        <v>42</v>
      </c>
      <c r="C136" s="436" t="s">
        <v>162</v>
      </c>
      <c r="D136" s="437">
        <v>44371</v>
      </c>
      <c r="E136" s="288">
        <v>242.75</v>
      </c>
      <c r="F136" s="288">
        <v>241.13333333333335</v>
      </c>
      <c r="G136" s="289">
        <v>235.91666666666671</v>
      </c>
      <c r="H136" s="289">
        <v>229.08333333333337</v>
      </c>
      <c r="I136" s="289">
        <v>223.86666666666673</v>
      </c>
      <c r="J136" s="289">
        <v>247.9666666666667</v>
      </c>
      <c r="K136" s="289">
        <v>253.18333333333334</v>
      </c>
      <c r="L136" s="289">
        <v>260.01666666666665</v>
      </c>
      <c r="M136" s="276">
        <v>246.35</v>
      </c>
      <c r="N136" s="276">
        <v>234.3</v>
      </c>
      <c r="O136" s="291">
        <v>18848000</v>
      </c>
      <c r="P136" s="292">
        <v>8.3965953531170923E-2</v>
      </c>
    </row>
    <row r="137" spans="1:16" ht="14.4">
      <c r="A137" s="254">
        <v>127</v>
      </c>
      <c r="B137" s="343" t="s">
        <v>88</v>
      </c>
      <c r="C137" s="436" t="s">
        <v>163</v>
      </c>
      <c r="D137" s="437">
        <v>44371</v>
      </c>
      <c r="E137" s="288">
        <v>1418.2</v>
      </c>
      <c r="F137" s="288">
        <v>1427.8666666666668</v>
      </c>
      <c r="G137" s="289">
        <v>1401.8333333333335</v>
      </c>
      <c r="H137" s="289">
        <v>1385.4666666666667</v>
      </c>
      <c r="I137" s="289">
        <v>1359.4333333333334</v>
      </c>
      <c r="J137" s="289">
        <v>1444.2333333333336</v>
      </c>
      <c r="K137" s="289">
        <v>1470.2666666666669</v>
      </c>
      <c r="L137" s="289">
        <v>1486.6333333333337</v>
      </c>
      <c r="M137" s="276">
        <v>1453.9</v>
      </c>
      <c r="N137" s="276">
        <v>1411.5</v>
      </c>
      <c r="O137" s="291">
        <v>1644687</v>
      </c>
      <c r="P137" s="292">
        <v>-2.3677216719014255E-2</v>
      </c>
    </row>
    <row r="138" spans="1:16" ht="14.4">
      <c r="A138" s="254">
        <v>128</v>
      </c>
      <c r="B138" s="343" t="s">
        <v>37</v>
      </c>
      <c r="C138" s="436" t="s">
        <v>164</v>
      </c>
      <c r="D138" s="437">
        <v>44371</v>
      </c>
      <c r="E138" s="288">
        <v>975.95</v>
      </c>
      <c r="F138" s="288">
        <v>985.36666666666679</v>
      </c>
      <c r="G138" s="289">
        <v>961.78333333333353</v>
      </c>
      <c r="H138" s="289">
        <v>947.61666666666679</v>
      </c>
      <c r="I138" s="289">
        <v>924.03333333333353</v>
      </c>
      <c r="J138" s="289">
        <v>999.53333333333353</v>
      </c>
      <c r="K138" s="289">
        <v>1023.1166666666668</v>
      </c>
      <c r="L138" s="289">
        <v>1037.2833333333335</v>
      </c>
      <c r="M138" s="276">
        <v>1008.95</v>
      </c>
      <c r="N138" s="276">
        <v>971.2</v>
      </c>
      <c r="O138" s="291">
        <v>1841100</v>
      </c>
      <c r="P138" s="292">
        <v>-7.3170731707317069E-2</v>
      </c>
    </row>
    <row r="139" spans="1:16" ht="14.4">
      <c r="A139" s="254">
        <v>129</v>
      </c>
      <c r="B139" s="343" t="s">
        <v>53</v>
      </c>
      <c r="C139" s="436" t="s">
        <v>165</v>
      </c>
      <c r="D139" s="437">
        <v>44371</v>
      </c>
      <c r="E139" s="288">
        <v>214.1</v>
      </c>
      <c r="F139" s="288">
        <v>215.73333333333335</v>
      </c>
      <c r="G139" s="289">
        <v>210.4666666666667</v>
      </c>
      <c r="H139" s="289">
        <v>206.83333333333334</v>
      </c>
      <c r="I139" s="289">
        <v>201.56666666666669</v>
      </c>
      <c r="J139" s="289">
        <v>219.3666666666667</v>
      </c>
      <c r="K139" s="289">
        <v>224.63333333333335</v>
      </c>
      <c r="L139" s="289">
        <v>228.26666666666671</v>
      </c>
      <c r="M139" s="276">
        <v>221</v>
      </c>
      <c r="N139" s="276">
        <v>212.1</v>
      </c>
      <c r="O139" s="291">
        <v>27381800</v>
      </c>
      <c r="P139" s="292">
        <v>3.1011137803013757E-2</v>
      </c>
    </row>
    <row r="140" spans="1:16" ht="14.4">
      <c r="A140" s="254">
        <v>130</v>
      </c>
      <c r="B140" s="343" t="s">
        <v>42</v>
      </c>
      <c r="C140" s="436" t="s">
        <v>166</v>
      </c>
      <c r="D140" s="437">
        <v>44371</v>
      </c>
      <c r="E140" s="288">
        <v>164.7</v>
      </c>
      <c r="F140" s="288">
        <v>162.25</v>
      </c>
      <c r="G140" s="289">
        <v>156</v>
      </c>
      <c r="H140" s="289">
        <v>147.30000000000001</v>
      </c>
      <c r="I140" s="289">
        <v>141.05000000000001</v>
      </c>
      <c r="J140" s="289">
        <v>170.95</v>
      </c>
      <c r="K140" s="289">
        <v>177.2</v>
      </c>
      <c r="L140" s="289">
        <v>185.89999999999998</v>
      </c>
      <c r="M140" s="276">
        <v>168.5</v>
      </c>
      <c r="N140" s="276">
        <v>153.55000000000001</v>
      </c>
      <c r="O140" s="291">
        <v>18372000</v>
      </c>
      <c r="P140" s="292">
        <v>0.18223938223938224</v>
      </c>
    </row>
    <row r="141" spans="1:16" ht="14.4">
      <c r="A141" s="254">
        <v>131</v>
      </c>
      <c r="B141" s="343" t="s">
        <v>72</v>
      </c>
      <c r="C141" s="436" t="s">
        <v>167</v>
      </c>
      <c r="D141" s="437">
        <v>44371</v>
      </c>
      <c r="E141" s="288">
        <v>2178.85</v>
      </c>
      <c r="F141" s="288">
        <v>2187.7833333333333</v>
      </c>
      <c r="G141" s="289">
        <v>2152.6166666666668</v>
      </c>
      <c r="H141" s="289">
        <v>2126.3833333333337</v>
      </c>
      <c r="I141" s="289">
        <v>2091.2166666666672</v>
      </c>
      <c r="J141" s="289">
        <v>2214.0166666666664</v>
      </c>
      <c r="K141" s="289">
        <v>2249.1833333333334</v>
      </c>
      <c r="L141" s="289">
        <v>2275.4166666666661</v>
      </c>
      <c r="M141" s="276">
        <v>2222.9499999999998</v>
      </c>
      <c r="N141" s="276">
        <v>2161.5500000000002</v>
      </c>
      <c r="O141" s="291">
        <v>31573000</v>
      </c>
      <c r="P141" s="292">
        <v>7.0409619724262212E-3</v>
      </c>
    </row>
    <row r="142" spans="1:16" ht="14.4">
      <c r="A142" s="254">
        <v>132</v>
      </c>
      <c r="B142" s="343" t="s">
        <v>111</v>
      </c>
      <c r="C142" s="436" t="s">
        <v>168</v>
      </c>
      <c r="D142" s="437">
        <v>44371</v>
      </c>
      <c r="E142" s="288">
        <v>124.65</v>
      </c>
      <c r="F142" s="288">
        <v>124.08333333333333</v>
      </c>
      <c r="G142" s="289">
        <v>122.56666666666666</v>
      </c>
      <c r="H142" s="289">
        <v>120.48333333333333</v>
      </c>
      <c r="I142" s="289">
        <v>118.96666666666667</v>
      </c>
      <c r="J142" s="289">
        <v>126.16666666666666</v>
      </c>
      <c r="K142" s="289">
        <v>127.68333333333334</v>
      </c>
      <c r="L142" s="289">
        <v>129.76666666666665</v>
      </c>
      <c r="M142" s="276">
        <v>125.6</v>
      </c>
      <c r="N142" s="276">
        <v>122</v>
      </c>
      <c r="O142" s="291">
        <v>163153000</v>
      </c>
      <c r="P142" s="292">
        <v>-3.7763334827431647E-2</v>
      </c>
    </row>
    <row r="143" spans="1:16" ht="14.4">
      <c r="A143" s="254">
        <v>133</v>
      </c>
      <c r="B143" s="343" t="s">
        <v>56</v>
      </c>
      <c r="C143" s="436" t="s">
        <v>274</v>
      </c>
      <c r="D143" s="437">
        <v>44371</v>
      </c>
      <c r="E143" s="288">
        <v>999.45</v>
      </c>
      <c r="F143" s="288">
        <v>997.46666666666658</v>
      </c>
      <c r="G143" s="289">
        <v>985.78333333333319</v>
      </c>
      <c r="H143" s="289">
        <v>972.11666666666656</v>
      </c>
      <c r="I143" s="289">
        <v>960.43333333333317</v>
      </c>
      <c r="J143" s="289">
        <v>1011.1333333333332</v>
      </c>
      <c r="K143" s="289">
        <v>1022.8166666666666</v>
      </c>
      <c r="L143" s="289">
        <v>1036.4833333333331</v>
      </c>
      <c r="M143" s="276">
        <v>1009.15</v>
      </c>
      <c r="N143" s="276">
        <v>983.8</v>
      </c>
      <c r="O143" s="291">
        <v>5873250</v>
      </c>
      <c r="P143" s="292">
        <v>-4.0906307409675442E-2</v>
      </c>
    </row>
    <row r="144" spans="1:16" ht="14.4">
      <c r="A144" s="254">
        <v>134</v>
      </c>
      <c r="B144" s="343" t="s">
        <v>53</v>
      </c>
      <c r="C144" s="436" t="s">
        <v>169</v>
      </c>
      <c r="D144" s="437">
        <v>44371</v>
      </c>
      <c r="E144" s="288">
        <v>422.55</v>
      </c>
      <c r="F144" s="288">
        <v>425.09999999999997</v>
      </c>
      <c r="G144" s="289">
        <v>416.19999999999993</v>
      </c>
      <c r="H144" s="289">
        <v>409.84999999999997</v>
      </c>
      <c r="I144" s="289">
        <v>400.94999999999993</v>
      </c>
      <c r="J144" s="289">
        <v>431.44999999999993</v>
      </c>
      <c r="K144" s="289">
        <v>440.34999999999991</v>
      </c>
      <c r="L144" s="289">
        <v>446.69999999999993</v>
      </c>
      <c r="M144" s="276">
        <v>434</v>
      </c>
      <c r="N144" s="276">
        <v>418.75</v>
      </c>
      <c r="O144" s="291">
        <v>83746500</v>
      </c>
      <c r="P144" s="292">
        <v>-1.6852151863069664E-2</v>
      </c>
    </row>
    <row r="145" spans="1:16" ht="14.4">
      <c r="A145" s="254">
        <v>135</v>
      </c>
      <c r="B145" s="343" t="s">
        <v>37</v>
      </c>
      <c r="C145" s="436" t="s">
        <v>170</v>
      </c>
      <c r="D145" s="437">
        <v>44371</v>
      </c>
      <c r="E145" s="288">
        <v>28522.799999999999</v>
      </c>
      <c r="F145" s="288">
        <v>28622.833333333332</v>
      </c>
      <c r="G145" s="289">
        <v>28315.966666666664</v>
      </c>
      <c r="H145" s="289">
        <v>28109.133333333331</v>
      </c>
      <c r="I145" s="289">
        <v>27802.266666666663</v>
      </c>
      <c r="J145" s="289">
        <v>28829.666666666664</v>
      </c>
      <c r="K145" s="289">
        <v>29136.533333333333</v>
      </c>
      <c r="L145" s="289">
        <v>29343.366666666665</v>
      </c>
      <c r="M145" s="276">
        <v>28929.7</v>
      </c>
      <c r="N145" s="276">
        <v>28416</v>
      </c>
      <c r="O145" s="291">
        <v>134700</v>
      </c>
      <c r="P145" s="292">
        <v>2.3167489555639954E-2</v>
      </c>
    </row>
    <row r="146" spans="1:16" ht="14.4">
      <c r="A146" s="254">
        <v>136</v>
      </c>
      <c r="B146" s="343" t="s">
        <v>63</v>
      </c>
      <c r="C146" s="436" t="s">
        <v>171</v>
      </c>
      <c r="D146" s="437">
        <v>44371</v>
      </c>
      <c r="E146" s="288">
        <v>2087.9</v>
      </c>
      <c r="F146" s="288">
        <v>2101.4166666666665</v>
      </c>
      <c r="G146" s="289">
        <v>2065.8833333333332</v>
      </c>
      <c r="H146" s="289">
        <v>2043.8666666666668</v>
      </c>
      <c r="I146" s="289">
        <v>2008.3333333333335</v>
      </c>
      <c r="J146" s="289">
        <v>2123.4333333333329</v>
      </c>
      <c r="K146" s="289">
        <v>2158.9666666666667</v>
      </c>
      <c r="L146" s="289">
        <v>2180.9833333333327</v>
      </c>
      <c r="M146" s="276">
        <v>2136.9499999999998</v>
      </c>
      <c r="N146" s="276">
        <v>2079.4</v>
      </c>
      <c r="O146" s="291">
        <v>957000</v>
      </c>
      <c r="P146" s="292">
        <v>-5.409078553954879E-2</v>
      </c>
    </row>
    <row r="147" spans="1:16" ht="14.4">
      <c r="A147" s="254">
        <v>137</v>
      </c>
      <c r="B147" s="343" t="s">
        <v>78</v>
      </c>
      <c r="C147" s="436" t="s">
        <v>172</v>
      </c>
      <c r="D147" s="437">
        <v>44371</v>
      </c>
      <c r="E147" s="288">
        <v>6993.3</v>
      </c>
      <c r="F147" s="288">
        <v>7001.75</v>
      </c>
      <c r="G147" s="289">
        <v>6906.5</v>
      </c>
      <c r="H147" s="289">
        <v>6819.7</v>
      </c>
      <c r="I147" s="289">
        <v>6724.45</v>
      </c>
      <c r="J147" s="289">
        <v>7088.55</v>
      </c>
      <c r="K147" s="289">
        <v>7183.8</v>
      </c>
      <c r="L147" s="289">
        <v>7270.6</v>
      </c>
      <c r="M147" s="276">
        <v>7097</v>
      </c>
      <c r="N147" s="276">
        <v>6914.95</v>
      </c>
      <c r="O147" s="291">
        <v>314500</v>
      </c>
      <c r="P147" s="292">
        <v>-0.12941176470588237</v>
      </c>
    </row>
    <row r="148" spans="1:16" ht="14.4">
      <c r="A148" s="254">
        <v>138</v>
      </c>
      <c r="B148" s="343" t="s">
        <v>56</v>
      </c>
      <c r="C148" s="436" t="s">
        <v>173</v>
      </c>
      <c r="D148" s="437">
        <v>44371</v>
      </c>
      <c r="E148" s="288">
        <v>1432.05</v>
      </c>
      <c r="F148" s="288">
        <v>1445.9499999999998</v>
      </c>
      <c r="G148" s="289">
        <v>1404.0499999999997</v>
      </c>
      <c r="H148" s="289">
        <v>1376.05</v>
      </c>
      <c r="I148" s="289">
        <v>1334.1499999999999</v>
      </c>
      <c r="J148" s="289">
        <v>1473.9499999999996</v>
      </c>
      <c r="K148" s="289">
        <v>1515.8499999999997</v>
      </c>
      <c r="L148" s="289">
        <v>1543.8499999999995</v>
      </c>
      <c r="M148" s="276">
        <v>1487.85</v>
      </c>
      <c r="N148" s="276">
        <v>1417.95</v>
      </c>
      <c r="O148" s="291">
        <v>4674000</v>
      </c>
      <c r="P148" s="292">
        <v>4.5637583892617448E-2</v>
      </c>
    </row>
    <row r="149" spans="1:16" ht="14.4">
      <c r="A149" s="254">
        <v>139</v>
      </c>
      <c r="B149" s="343" t="s">
        <v>51</v>
      </c>
      <c r="C149" s="436" t="s">
        <v>175</v>
      </c>
      <c r="D149" s="437">
        <v>44371</v>
      </c>
      <c r="E149" s="288">
        <v>675.55</v>
      </c>
      <c r="F149" s="288">
        <v>677.49999999999989</v>
      </c>
      <c r="G149" s="289">
        <v>668.3499999999998</v>
      </c>
      <c r="H149" s="289">
        <v>661.14999999999986</v>
      </c>
      <c r="I149" s="289">
        <v>651.99999999999977</v>
      </c>
      <c r="J149" s="289">
        <v>684.69999999999982</v>
      </c>
      <c r="K149" s="289">
        <v>693.84999999999991</v>
      </c>
      <c r="L149" s="289">
        <v>701.04999999999984</v>
      </c>
      <c r="M149" s="276">
        <v>686.65</v>
      </c>
      <c r="N149" s="276">
        <v>670.3</v>
      </c>
      <c r="O149" s="291">
        <v>38627400</v>
      </c>
      <c r="P149" s="292">
        <v>-1.4495379597753217E-4</v>
      </c>
    </row>
    <row r="150" spans="1:16" ht="14.4">
      <c r="A150" s="254">
        <v>140</v>
      </c>
      <c r="B150" s="343" t="s">
        <v>88</v>
      </c>
      <c r="C150" s="436" t="s">
        <v>176</v>
      </c>
      <c r="D150" s="437">
        <v>44371</v>
      </c>
      <c r="E150" s="288">
        <v>517.65</v>
      </c>
      <c r="F150" s="288">
        <v>522.63333333333333</v>
      </c>
      <c r="G150" s="289">
        <v>510.4666666666667</v>
      </c>
      <c r="H150" s="289">
        <v>503.28333333333342</v>
      </c>
      <c r="I150" s="289">
        <v>491.11666666666679</v>
      </c>
      <c r="J150" s="289">
        <v>529.81666666666661</v>
      </c>
      <c r="K150" s="289">
        <v>541.98333333333335</v>
      </c>
      <c r="L150" s="289">
        <v>549.16666666666652</v>
      </c>
      <c r="M150" s="276">
        <v>534.79999999999995</v>
      </c>
      <c r="N150" s="276">
        <v>515.45000000000005</v>
      </c>
      <c r="O150" s="291">
        <v>13543500</v>
      </c>
      <c r="P150" s="292">
        <v>-1.9546096210229125E-2</v>
      </c>
    </row>
    <row r="151" spans="1:16" ht="14.4">
      <c r="A151" s="254">
        <v>141</v>
      </c>
      <c r="B151" s="343" t="s">
        <v>837</v>
      </c>
      <c r="C151" s="436" t="s">
        <v>177</v>
      </c>
      <c r="D151" s="437">
        <v>44371</v>
      </c>
      <c r="E151" s="288">
        <v>730.1</v>
      </c>
      <c r="F151" s="288">
        <v>735.18333333333339</v>
      </c>
      <c r="G151" s="289">
        <v>716.66666666666674</v>
      </c>
      <c r="H151" s="289">
        <v>703.23333333333335</v>
      </c>
      <c r="I151" s="289">
        <v>684.7166666666667</v>
      </c>
      <c r="J151" s="289">
        <v>748.61666666666679</v>
      </c>
      <c r="K151" s="289">
        <v>767.13333333333344</v>
      </c>
      <c r="L151" s="289">
        <v>780.56666666666683</v>
      </c>
      <c r="M151" s="276">
        <v>753.7</v>
      </c>
      <c r="N151" s="276">
        <v>721.75</v>
      </c>
      <c r="O151" s="291">
        <v>9545000</v>
      </c>
      <c r="P151" s="292">
        <v>2.1292531564305585E-2</v>
      </c>
    </row>
    <row r="152" spans="1:16" ht="14.4">
      <c r="A152" s="254">
        <v>142</v>
      </c>
      <c r="B152" s="343" t="s">
        <v>49</v>
      </c>
      <c r="C152" s="436" t="s">
        <v>804</v>
      </c>
      <c r="D152" s="437">
        <v>44371</v>
      </c>
      <c r="E152" s="288">
        <v>702.05</v>
      </c>
      <c r="F152" s="288">
        <v>704</v>
      </c>
      <c r="G152" s="289">
        <v>696.65</v>
      </c>
      <c r="H152" s="289">
        <v>691.25</v>
      </c>
      <c r="I152" s="289">
        <v>683.9</v>
      </c>
      <c r="J152" s="289">
        <v>709.4</v>
      </c>
      <c r="K152" s="289">
        <v>716.74999999999989</v>
      </c>
      <c r="L152" s="289">
        <v>722.15</v>
      </c>
      <c r="M152" s="276">
        <v>711.35</v>
      </c>
      <c r="N152" s="276">
        <v>698.6</v>
      </c>
      <c r="O152" s="291">
        <v>7294050</v>
      </c>
      <c r="P152" s="292">
        <v>-2.8237410071942446E-2</v>
      </c>
    </row>
    <row r="153" spans="1:16" ht="14.4">
      <c r="A153" s="254">
        <v>143</v>
      </c>
      <c r="B153" s="343" t="s">
        <v>43</v>
      </c>
      <c r="C153" s="436" t="s">
        <v>179</v>
      </c>
      <c r="D153" s="437">
        <v>44371</v>
      </c>
      <c r="E153" s="288">
        <v>344.35</v>
      </c>
      <c r="F153" s="288">
        <v>348.36666666666662</v>
      </c>
      <c r="G153" s="289">
        <v>336.23333333333323</v>
      </c>
      <c r="H153" s="289">
        <v>328.11666666666662</v>
      </c>
      <c r="I153" s="289">
        <v>315.98333333333323</v>
      </c>
      <c r="J153" s="289">
        <v>356.48333333333323</v>
      </c>
      <c r="K153" s="289">
        <v>368.61666666666656</v>
      </c>
      <c r="L153" s="289">
        <v>376.73333333333323</v>
      </c>
      <c r="M153" s="276">
        <v>360.5</v>
      </c>
      <c r="N153" s="276">
        <v>340.25</v>
      </c>
      <c r="O153" s="291">
        <v>90761100</v>
      </c>
      <c r="P153" s="292">
        <v>-3.5232815292798932E-2</v>
      </c>
    </row>
    <row r="154" spans="1:16" ht="14.4">
      <c r="A154" s="254">
        <v>144</v>
      </c>
      <c r="B154" s="343" t="s">
        <v>42</v>
      </c>
      <c r="C154" s="436" t="s">
        <v>181</v>
      </c>
      <c r="D154" s="437">
        <v>44371</v>
      </c>
      <c r="E154" s="288">
        <v>123.8</v>
      </c>
      <c r="F154" s="288">
        <v>124.2</v>
      </c>
      <c r="G154" s="289">
        <v>117.15</v>
      </c>
      <c r="H154" s="289">
        <v>110.5</v>
      </c>
      <c r="I154" s="289">
        <v>103.45</v>
      </c>
      <c r="J154" s="289">
        <v>130.85000000000002</v>
      </c>
      <c r="K154" s="289">
        <v>137.89999999999998</v>
      </c>
      <c r="L154" s="289">
        <v>144.55000000000001</v>
      </c>
      <c r="M154" s="276">
        <v>131.25</v>
      </c>
      <c r="N154" s="276">
        <v>117.55</v>
      </c>
      <c r="O154" s="291">
        <v>151355250</v>
      </c>
      <c r="P154" s="292">
        <v>1.9366277219620857E-2</v>
      </c>
    </row>
    <row r="155" spans="1:16" ht="14.4">
      <c r="A155" s="254">
        <v>145</v>
      </c>
      <c r="B155" s="343" t="s">
        <v>111</v>
      </c>
      <c r="C155" s="436" t="s">
        <v>182</v>
      </c>
      <c r="D155" s="437">
        <v>44371</v>
      </c>
      <c r="E155" s="288">
        <v>1081.0999999999999</v>
      </c>
      <c r="F155" s="288">
        <v>1087.8</v>
      </c>
      <c r="G155" s="289">
        <v>1066.6999999999998</v>
      </c>
      <c r="H155" s="289">
        <v>1052.3</v>
      </c>
      <c r="I155" s="289">
        <v>1031.1999999999998</v>
      </c>
      <c r="J155" s="289">
        <v>1102.1999999999998</v>
      </c>
      <c r="K155" s="289">
        <v>1123.2999999999997</v>
      </c>
      <c r="L155" s="289">
        <v>1137.6999999999998</v>
      </c>
      <c r="M155" s="276">
        <v>1108.9000000000001</v>
      </c>
      <c r="N155" s="276">
        <v>1073.4000000000001</v>
      </c>
      <c r="O155" s="291">
        <v>49731800</v>
      </c>
      <c r="P155" s="292">
        <v>2.2652590365657553E-2</v>
      </c>
    </row>
    <row r="156" spans="1:16" ht="14.4">
      <c r="A156" s="254">
        <v>146</v>
      </c>
      <c r="B156" s="343" t="s">
        <v>106</v>
      </c>
      <c r="C156" s="436" t="s">
        <v>183</v>
      </c>
      <c r="D156" s="437">
        <v>44371</v>
      </c>
      <c r="E156" s="288">
        <v>3215.35</v>
      </c>
      <c r="F156" s="288">
        <v>3227.65</v>
      </c>
      <c r="G156" s="289">
        <v>3188.7000000000003</v>
      </c>
      <c r="H156" s="289">
        <v>3162.05</v>
      </c>
      <c r="I156" s="289">
        <v>3123.1000000000004</v>
      </c>
      <c r="J156" s="289">
        <v>3254.3</v>
      </c>
      <c r="K156" s="289">
        <v>3293.25</v>
      </c>
      <c r="L156" s="289">
        <v>3319.9</v>
      </c>
      <c r="M156" s="276">
        <v>3266.6</v>
      </c>
      <c r="N156" s="276">
        <v>3201</v>
      </c>
      <c r="O156" s="291">
        <v>7489800</v>
      </c>
      <c r="P156" s="292">
        <v>2.3238657322021395E-2</v>
      </c>
    </row>
    <row r="157" spans="1:16" ht="14.4">
      <c r="A157" s="254">
        <v>147</v>
      </c>
      <c r="B157" s="343" t="s">
        <v>106</v>
      </c>
      <c r="C157" s="436" t="s">
        <v>184</v>
      </c>
      <c r="D157" s="437">
        <v>44371</v>
      </c>
      <c r="E157" s="288">
        <v>1057.4000000000001</v>
      </c>
      <c r="F157" s="288">
        <v>1059.0833333333333</v>
      </c>
      <c r="G157" s="289">
        <v>1049.4166666666665</v>
      </c>
      <c r="H157" s="289">
        <v>1041.4333333333332</v>
      </c>
      <c r="I157" s="289">
        <v>1031.7666666666664</v>
      </c>
      <c r="J157" s="289">
        <v>1067.0666666666666</v>
      </c>
      <c r="K157" s="289">
        <v>1076.7333333333331</v>
      </c>
      <c r="L157" s="289">
        <v>1084.7166666666667</v>
      </c>
      <c r="M157" s="276">
        <v>1068.75</v>
      </c>
      <c r="N157" s="276">
        <v>1051.0999999999999</v>
      </c>
      <c r="O157" s="291">
        <v>10708800</v>
      </c>
      <c r="P157" s="292">
        <v>1.1791383219954649E-2</v>
      </c>
    </row>
    <row r="158" spans="1:16" ht="14.4">
      <c r="A158" s="254">
        <v>148</v>
      </c>
      <c r="B158" s="343" t="s">
        <v>49</v>
      </c>
      <c r="C158" s="436" t="s">
        <v>185</v>
      </c>
      <c r="D158" s="437">
        <v>44371</v>
      </c>
      <c r="E158" s="288">
        <v>1730.4</v>
      </c>
      <c r="F158" s="288">
        <v>1722.8</v>
      </c>
      <c r="G158" s="289">
        <v>1708</v>
      </c>
      <c r="H158" s="289">
        <v>1685.6000000000001</v>
      </c>
      <c r="I158" s="289">
        <v>1670.8000000000002</v>
      </c>
      <c r="J158" s="289">
        <v>1745.1999999999998</v>
      </c>
      <c r="K158" s="289">
        <v>1759.9999999999995</v>
      </c>
      <c r="L158" s="289">
        <v>1782.3999999999996</v>
      </c>
      <c r="M158" s="276">
        <v>1737.6</v>
      </c>
      <c r="N158" s="276">
        <v>1700.4</v>
      </c>
      <c r="O158" s="291">
        <v>4088625</v>
      </c>
      <c r="P158" s="292">
        <v>-4.2083992268494116E-2</v>
      </c>
    </row>
    <row r="159" spans="1:16" ht="14.4">
      <c r="A159" s="254">
        <v>149</v>
      </c>
      <c r="B159" s="343" t="s">
        <v>51</v>
      </c>
      <c r="C159" s="436" t="s">
        <v>186</v>
      </c>
      <c r="D159" s="437">
        <v>44371</v>
      </c>
      <c r="E159" s="288">
        <v>2797.75</v>
      </c>
      <c r="F159" s="288">
        <v>2822.25</v>
      </c>
      <c r="G159" s="289">
        <v>2744.5</v>
      </c>
      <c r="H159" s="289">
        <v>2691.25</v>
      </c>
      <c r="I159" s="289">
        <v>2613.5</v>
      </c>
      <c r="J159" s="289">
        <v>2875.5</v>
      </c>
      <c r="K159" s="289">
        <v>2953.25</v>
      </c>
      <c r="L159" s="289">
        <v>3006.5</v>
      </c>
      <c r="M159" s="276">
        <v>2900</v>
      </c>
      <c r="N159" s="276">
        <v>2769</v>
      </c>
      <c r="O159" s="291">
        <v>783750</v>
      </c>
      <c r="P159" s="292">
        <v>3.6706349206349208E-2</v>
      </c>
    </row>
    <row r="160" spans="1:16" ht="14.4">
      <c r="A160" s="254">
        <v>150</v>
      </c>
      <c r="B160" s="343" t="s">
        <v>42</v>
      </c>
      <c r="C160" s="436" t="s">
        <v>187</v>
      </c>
      <c r="D160" s="437">
        <v>44371</v>
      </c>
      <c r="E160" s="288">
        <v>472.1</v>
      </c>
      <c r="F160" s="288">
        <v>480.01666666666665</v>
      </c>
      <c r="G160" s="289">
        <v>453.13333333333333</v>
      </c>
      <c r="H160" s="289">
        <v>434.16666666666669</v>
      </c>
      <c r="I160" s="289">
        <v>407.28333333333336</v>
      </c>
      <c r="J160" s="289">
        <v>498.98333333333329</v>
      </c>
      <c r="K160" s="289">
        <v>525.86666666666656</v>
      </c>
      <c r="L160" s="289">
        <v>544.83333333333326</v>
      </c>
      <c r="M160" s="276">
        <v>506.9</v>
      </c>
      <c r="N160" s="276">
        <v>461.05</v>
      </c>
      <c r="O160" s="291">
        <v>4447500</v>
      </c>
      <c r="P160" s="292">
        <v>0.60617551462621888</v>
      </c>
    </row>
    <row r="161" spans="1:16" ht="14.4">
      <c r="A161" s="254">
        <v>151</v>
      </c>
      <c r="B161" s="343" t="s">
        <v>39</v>
      </c>
      <c r="C161" s="436" t="s">
        <v>510</v>
      </c>
      <c r="D161" s="437">
        <v>44371</v>
      </c>
      <c r="E161" s="288">
        <v>849.15</v>
      </c>
      <c r="F161" s="288">
        <v>856.08333333333337</v>
      </c>
      <c r="G161" s="289">
        <v>838.16666666666674</v>
      </c>
      <c r="H161" s="289">
        <v>827.18333333333339</v>
      </c>
      <c r="I161" s="289">
        <v>809.26666666666677</v>
      </c>
      <c r="J161" s="289">
        <v>867.06666666666672</v>
      </c>
      <c r="K161" s="289">
        <v>884.98333333333346</v>
      </c>
      <c r="L161" s="289">
        <v>895.9666666666667</v>
      </c>
      <c r="M161" s="276">
        <v>874</v>
      </c>
      <c r="N161" s="276">
        <v>845.1</v>
      </c>
      <c r="O161" s="291">
        <v>917850</v>
      </c>
      <c r="P161" s="292">
        <v>1.5822784810126582E-3</v>
      </c>
    </row>
    <row r="162" spans="1:16" ht="14.4">
      <c r="A162" s="254">
        <v>152</v>
      </c>
      <c r="B162" s="343" t="s">
        <v>43</v>
      </c>
      <c r="C162" s="436" t="s">
        <v>188</v>
      </c>
      <c r="D162" s="437">
        <v>44371</v>
      </c>
      <c r="E162" s="288">
        <v>637.45000000000005</v>
      </c>
      <c r="F162" s="288">
        <v>640.58333333333337</v>
      </c>
      <c r="G162" s="289">
        <v>628.81666666666672</v>
      </c>
      <c r="H162" s="289">
        <v>620.18333333333339</v>
      </c>
      <c r="I162" s="289">
        <v>608.41666666666674</v>
      </c>
      <c r="J162" s="289">
        <v>649.2166666666667</v>
      </c>
      <c r="K162" s="289">
        <v>660.98333333333335</v>
      </c>
      <c r="L162" s="289">
        <v>669.61666666666667</v>
      </c>
      <c r="M162" s="276">
        <v>652.35</v>
      </c>
      <c r="N162" s="276">
        <v>631.95000000000005</v>
      </c>
      <c r="O162" s="291">
        <v>6538000</v>
      </c>
      <c r="P162" s="292">
        <v>-2.5630072618539087E-3</v>
      </c>
    </row>
    <row r="163" spans="1:16" ht="14.4">
      <c r="A163" s="254">
        <v>153</v>
      </c>
      <c r="B163" s="343" t="s">
        <v>49</v>
      </c>
      <c r="C163" s="436" t="s">
        <v>189</v>
      </c>
      <c r="D163" s="437">
        <v>44371</v>
      </c>
      <c r="E163" s="288">
        <v>1382.95</v>
      </c>
      <c r="F163" s="288">
        <v>1384.8</v>
      </c>
      <c r="G163" s="289">
        <v>1364.6</v>
      </c>
      <c r="H163" s="289">
        <v>1346.25</v>
      </c>
      <c r="I163" s="289">
        <v>1326.05</v>
      </c>
      <c r="J163" s="289">
        <v>1403.1499999999999</v>
      </c>
      <c r="K163" s="289">
        <v>1423.3500000000001</v>
      </c>
      <c r="L163" s="289">
        <v>1441.6999999999998</v>
      </c>
      <c r="M163" s="276">
        <v>1405</v>
      </c>
      <c r="N163" s="276">
        <v>1366.45</v>
      </c>
      <c r="O163" s="291">
        <v>1804600</v>
      </c>
      <c r="P163" s="292">
        <v>-3.9851024208566108E-2</v>
      </c>
    </row>
    <row r="164" spans="1:16" ht="14.4">
      <c r="A164" s="254">
        <v>154</v>
      </c>
      <c r="B164" s="343" t="s">
        <v>37</v>
      </c>
      <c r="C164" s="436" t="s">
        <v>191</v>
      </c>
      <c r="D164" s="437">
        <v>44371</v>
      </c>
      <c r="E164" s="288">
        <v>6736.2</v>
      </c>
      <c r="F164" s="288">
        <v>6745.333333333333</v>
      </c>
      <c r="G164" s="289">
        <v>6676.1166666666659</v>
      </c>
      <c r="H164" s="289">
        <v>6616.0333333333328</v>
      </c>
      <c r="I164" s="289">
        <v>6546.8166666666657</v>
      </c>
      <c r="J164" s="289">
        <v>6805.4166666666661</v>
      </c>
      <c r="K164" s="289">
        <v>6874.6333333333332</v>
      </c>
      <c r="L164" s="289">
        <v>6934.7166666666662</v>
      </c>
      <c r="M164" s="276">
        <v>6814.55</v>
      </c>
      <c r="N164" s="276">
        <v>6685.25</v>
      </c>
      <c r="O164" s="291">
        <v>2162500</v>
      </c>
      <c r="P164" s="292">
        <v>4.9725810948972951E-3</v>
      </c>
    </row>
    <row r="165" spans="1:16" ht="14.4">
      <c r="A165" s="254">
        <v>155</v>
      </c>
      <c r="B165" s="343" t="s">
        <v>837</v>
      </c>
      <c r="C165" s="436" t="s">
        <v>193</v>
      </c>
      <c r="D165" s="437">
        <v>44371</v>
      </c>
      <c r="E165" s="288">
        <v>845.7</v>
      </c>
      <c r="F165" s="288">
        <v>849.25</v>
      </c>
      <c r="G165" s="289">
        <v>834.6</v>
      </c>
      <c r="H165" s="289">
        <v>823.5</v>
      </c>
      <c r="I165" s="289">
        <v>808.85</v>
      </c>
      <c r="J165" s="289">
        <v>860.35</v>
      </c>
      <c r="K165" s="289">
        <v>875.00000000000011</v>
      </c>
      <c r="L165" s="289">
        <v>886.1</v>
      </c>
      <c r="M165" s="276">
        <v>863.9</v>
      </c>
      <c r="N165" s="276">
        <v>838.15</v>
      </c>
      <c r="O165" s="291">
        <v>17836000</v>
      </c>
      <c r="P165" s="292">
        <v>-2.6052388727195286E-2</v>
      </c>
    </row>
    <row r="166" spans="1:16" ht="14.4">
      <c r="A166" s="254">
        <v>156</v>
      </c>
      <c r="B166" s="343" t="s">
        <v>111</v>
      </c>
      <c r="C166" s="436" t="s">
        <v>194</v>
      </c>
      <c r="D166" s="437">
        <v>44371</v>
      </c>
      <c r="E166" s="288">
        <v>270.89999999999998</v>
      </c>
      <c r="F166" s="288">
        <v>272.59999999999997</v>
      </c>
      <c r="G166" s="289">
        <v>266.54999999999995</v>
      </c>
      <c r="H166" s="289">
        <v>262.2</v>
      </c>
      <c r="I166" s="289">
        <v>256.14999999999998</v>
      </c>
      <c r="J166" s="289">
        <v>276.94999999999993</v>
      </c>
      <c r="K166" s="289">
        <v>283</v>
      </c>
      <c r="L166" s="289">
        <v>287.34999999999991</v>
      </c>
      <c r="M166" s="276">
        <v>278.64999999999998</v>
      </c>
      <c r="N166" s="276">
        <v>268.25</v>
      </c>
      <c r="O166" s="291">
        <v>122226800</v>
      </c>
      <c r="P166" s="292">
        <v>6.0986501314144277E-3</v>
      </c>
    </row>
    <row r="167" spans="1:16" ht="14.4">
      <c r="A167" s="254">
        <v>157</v>
      </c>
      <c r="B167" s="343" t="s">
        <v>63</v>
      </c>
      <c r="C167" s="436" t="s">
        <v>195</v>
      </c>
      <c r="D167" s="437">
        <v>44371</v>
      </c>
      <c r="E167" s="288">
        <v>1051.05</v>
      </c>
      <c r="F167" s="288">
        <v>1059.6666666666667</v>
      </c>
      <c r="G167" s="289">
        <v>1039.3833333333334</v>
      </c>
      <c r="H167" s="289">
        <v>1027.7166666666667</v>
      </c>
      <c r="I167" s="289">
        <v>1007.4333333333334</v>
      </c>
      <c r="J167" s="289">
        <v>1071.3333333333335</v>
      </c>
      <c r="K167" s="289">
        <v>1091.6166666666668</v>
      </c>
      <c r="L167" s="289">
        <v>1103.2833333333335</v>
      </c>
      <c r="M167" s="276">
        <v>1079.95</v>
      </c>
      <c r="N167" s="276">
        <v>1048</v>
      </c>
      <c r="O167" s="291">
        <v>2721500</v>
      </c>
      <c r="P167" s="292">
        <v>0.12761549616739176</v>
      </c>
    </row>
    <row r="168" spans="1:16" ht="14.4">
      <c r="A168" s="254">
        <v>158</v>
      </c>
      <c r="B168" s="343" t="s">
        <v>106</v>
      </c>
      <c r="C168" s="436" t="s">
        <v>196</v>
      </c>
      <c r="D168" s="437">
        <v>44371</v>
      </c>
      <c r="E168" s="288">
        <v>546.45000000000005</v>
      </c>
      <c r="F168" s="288">
        <v>548.30000000000007</v>
      </c>
      <c r="G168" s="289">
        <v>542.50000000000011</v>
      </c>
      <c r="H168" s="289">
        <v>538.55000000000007</v>
      </c>
      <c r="I168" s="289">
        <v>532.75000000000011</v>
      </c>
      <c r="J168" s="289">
        <v>552.25000000000011</v>
      </c>
      <c r="K168" s="289">
        <v>558.05000000000007</v>
      </c>
      <c r="L168" s="289">
        <v>562.00000000000011</v>
      </c>
      <c r="M168" s="276">
        <v>554.1</v>
      </c>
      <c r="N168" s="276">
        <v>544.35</v>
      </c>
      <c r="O168" s="291">
        <v>30822400</v>
      </c>
      <c r="P168" s="292">
        <v>-1.7593961956244582E-2</v>
      </c>
    </row>
    <row r="169" spans="1:16" ht="14.4">
      <c r="A169" s="254">
        <v>159</v>
      </c>
      <c r="B169" s="343" t="s">
        <v>88</v>
      </c>
      <c r="C169" s="436" t="s">
        <v>198</v>
      </c>
      <c r="D169" s="437">
        <v>44371</v>
      </c>
      <c r="E169" s="288">
        <v>217</v>
      </c>
      <c r="F169" s="288">
        <v>219.6</v>
      </c>
      <c r="G169" s="289">
        <v>212</v>
      </c>
      <c r="H169" s="289">
        <v>207</v>
      </c>
      <c r="I169" s="289">
        <v>199.4</v>
      </c>
      <c r="J169" s="289">
        <v>224.6</v>
      </c>
      <c r="K169" s="289">
        <v>232.19999999999996</v>
      </c>
      <c r="L169" s="289">
        <v>237.2</v>
      </c>
      <c r="M169" s="276">
        <v>227.2</v>
      </c>
      <c r="N169" s="276">
        <v>214.6</v>
      </c>
      <c r="O169" s="291">
        <v>75528000</v>
      </c>
      <c r="P169" s="292">
        <v>-1.3090562894204451E-3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9.33203125" defaultRowHeight="13.2"/>
  <cols>
    <col min="1" max="1" width="5.88671875" style="8" customWidth="1"/>
    <col min="2" max="2" width="14.33203125" style="8" customWidth="1"/>
    <col min="3" max="3" width="9" style="8" customWidth="1"/>
    <col min="4" max="4" width="9.5546875" style="8" customWidth="1"/>
    <col min="5" max="11" width="9.88671875" style="8" customWidth="1"/>
    <col min="12" max="12" width="9.88671875" style="271" customWidth="1"/>
    <col min="13" max="13" width="12.6640625" style="8" customWidth="1"/>
    <col min="14" max="16384" width="9.332031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44357</v>
      </c>
    </row>
    <row r="7" spans="1:15">
      <c r="A7"/>
    </row>
    <row r="8" spans="1:15" ht="28.5" customHeight="1">
      <c r="A8" s="512" t="s">
        <v>16</v>
      </c>
      <c r="B8" s="513"/>
      <c r="C8" s="511" t="s">
        <v>19</v>
      </c>
      <c r="D8" s="511" t="s">
        <v>20</v>
      </c>
      <c r="E8" s="511" t="s">
        <v>21</v>
      </c>
      <c r="F8" s="511"/>
      <c r="G8" s="511"/>
      <c r="H8" s="511" t="s">
        <v>22</v>
      </c>
      <c r="I8" s="511"/>
      <c r="J8" s="511"/>
      <c r="K8" s="251"/>
      <c r="L8" s="259"/>
      <c r="M8" s="259"/>
    </row>
    <row r="9" spans="1:15" ht="36" customHeight="1">
      <c r="A9" s="507"/>
      <c r="B9" s="509"/>
      <c r="C9" s="514" t="s">
        <v>23</v>
      </c>
      <c r="D9" s="514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15635.35</v>
      </c>
      <c r="D10" s="275">
        <v>15667.566666666668</v>
      </c>
      <c r="E10" s="275">
        <v>15534.683333333334</v>
      </c>
      <c r="F10" s="275">
        <v>15434.016666666666</v>
      </c>
      <c r="G10" s="275">
        <v>15301.133333333333</v>
      </c>
      <c r="H10" s="275">
        <v>15768.233333333335</v>
      </c>
      <c r="I10" s="275">
        <v>15901.11666666667</v>
      </c>
      <c r="J10" s="275">
        <v>16001.783333333336</v>
      </c>
      <c r="K10" s="274">
        <v>15800.45</v>
      </c>
      <c r="L10" s="274">
        <v>15566.9</v>
      </c>
      <c r="M10" s="279"/>
    </row>
    <row r="11" spans="1:15">
      <c r="A11" s="273">
        <v>2</v>
      </c>
      <c r="B11" s="254" t="s">
        <v>216</v>
      </c>
      <c r="C11" s="276">
        <v>34800.5</v>
      </c>
      <c r="D11" s="256">
        <v>34948.049999999996</v>
      </c>
      <c r="E11" s="256">
        <v>34493.649999999994</v>
      </c>
      <c r="F11" s="256">
        <v>34186.799999999996</v>
      </c>
      <c r="G11" s="256">
        <v>33732.399999999994</v>
      </c>
      <c r="H11" s="256">
        <v>35254.899999999994</v>
      </c>
      <c r="I11" s="256">
        <v>35709.300000000003</v>
      </c>
      <c r="J11" s="256">
        <v>36016.149999999994</v>
      </c>
      <c r="K11" s="276">
        <v>35402.449999999997</v>
      </c>
      <c r="L11" s="276">
        <v>34641.199999999997</v>
      </c>
      <c r="M11" s="279"/>
    </row>
    <row r="12" spans="1:15">
      <c r="A12" s="273">
        <v>3</v>
      </c>
      <c r="B12" s="262" t="s">
        <v>217</v>
      </c>
      <c r="C12" s="276">
        <v>2072.9499999999998</v>
      </c>
      <c r="D12" s="256">
        <v>2082.4333333333334</v>
      </c>
      <c r="E12" s="256">
        <v>2050.0666666666666</v>
      </c>
      <c r="F12" s="256">
        <v>2027.1833333333334</v>
      </c>
      <c r="G12" s="256">
        <v>1994.8166666666666</v>
      </c>
      <c r="H12" s="256">
        <v>2105.3166666666666</v>
      </c>
      <c r="I12" s="256">
        <v>2137.6833333333334</v>
      </c>
      <c r="J12" s="256">
        <v>2160.5666666666666</v>
      </c>
      <c r="K12" s="276">
        <v>2114.8000000000002</v>
      </c>
      <c r="L12" s="276">
        <v>2059.5500000000002</v>
      </c>
      <c r="M12" s="279"/>
    </row>
    <row r="13" spans="1:15">
      <c r="A13" s="273">
        <v>4</v>
      </c>
      <c r="B13" s="254" t="s">
        <v>218</v>
      </c>
      <c r="C13" s="276">
        <v>4455.7</v>
      </c>
      <c r="D13" s="256">
        <v>4471.7833333333338</v>
      </c>
      <c r="E13" s="256">
        <v>4413.5666666666675</v>
      </c>
      <c r="F13" s="256">
        <v>4371.4333333333334</v>
      </c>
      <c r="G13" s="256">
        <v>4313.2166666666672</v>
      </c>
      <c r="H13" s="256">
        <v>4513.9166666666679</v>
      </c>
      <c r="I13" s="256">
        <v>4572.1333333333332</v>
      </c>
      <c r="J13" s="256">
        <v>4614.2666666666682</v>
      </c>
      <c r="K13" s="276">
        <v>4530</v>
      </c>
      <c r="L13" s="276">
        <v>4429.6499999999996</v>
      </c>
      <c r="M13" s="279"/>
    </row>
    <row r="14" spans="1:15">
      <c r="A14" s="273">
        <v>5</v>
      </c>
      <c r="B14" s="254" t="s">
        <v>219</v>
      </c>
      <c r="C14" s="276">
        <v>27539</v>
      </c>
      <c r="D14" s="256">
        <v>27589.716666666664</v>
      </c>
      <c r="E14" s="256">
        <v>27385.633333333328</v>
      </c>
      <c r="F14" s="256">
        <v>27232.266666666663</v>
      </c>
      <c r="G14" s="256">
        <v>27028.183333333327</v>
      </c>
      <c r="H14" s="256">
        <v>27743.083333333328</v>
      </c>
      <c r="I14" s="256">
        <v>27947.166666666664</v>
      </c>
      <c r="J14" s="256">
        <v>28100.533333333329</v>
      </c>
      <c r="K14" s="276">
        <v>27793.8</v>
      </c>
      <c r="L14" s="276">
        <v>27436.35</v>
      </c>
      <c r="M14" s="279"/>
    </row>
    <row r="15" spans="1:15">
      <c r="A15" s="273">
        <v>6</v>
      </c>
      <c r="B15" s="254" t="s">
        <v>220</v>
      </c>
      <c r="C15" s="276">
        <v>3698.7</v>
      </c>
      <c r="D15" s="256">
        <v>3710.9</v>
      </c>
      <c r="E15" s="256">
        <v>3655.75</v>
      </c>
      <c r="F15" s="256">
        <v>3612.7999999999997</v>
      </c>
      <c r="G15" s="256">
        <v>3557.6499999999996</v>
      </c>
      <c r="H15" s="256">
        <v>3753.8500000000004</v>
      </c>
      <c r="I15" s="256">
        <v>3809.0000000000009</v>
      </c>
      <c r="J15" s="256">
        <v>3851.9500000000007</v>
      </c>
      <c r="K15" s="276">
        <v>3766.05</v>
      </c>
      <c r="L15" s="276">
        <v>3667.95</v>
      </c>
      <c r="M15" s="279"/>
    </row>
    <row r="16" spans="1:15">
      <c r="A16" s="273">
        <v>7</v>
      </c>
      <c r="B16" s="254" t="s">
        <v>221</v>
      </c>
      <c r="C16" s="276">
        <v>7469.7</v>
      </c>
      <c r="D16" s="256">
        <v>7503.2333333333336</v>
      </c>
      <c r="E16" s="256">
        <v>7379.7666666666673</v>
      </c>
      <c r="F16" s="256">
        <v>7289.8333333333339</v>
      </c>
      <c r="G16" s="256">
        <v>7166.3666666666677</v>
      </c>
      <c r="H16" s="256">
        <v>7593.166666666667</v>
      </c>
      <c r="I16" s="256">
        <v>7716.6333333333341</v>
      </c>
      <c r="J16" s="256">
        <v>7806.5666666666666</v>
      </c>
      <c r="K16" s="276">
        <v>7626.7</v>
      </c>
      <c r="L16" s="276">
        <v>7413.3</v>
      </c>
      <c r="M16" s="279"/>
    </row>
    <row r="17" spans="1:13">
      <c r="A17" s="273">
        <v>8</v>
      </c>
      <c r="B17" s="254" t="s">
        <v>38</v>
      </c>
      <c r="C17" s="254">
        <v>2004.4</v>
      </c>
      <c r="D17" s="256">
        <v>2013.5</v>
      </c>
      <c r="E17" s="256">
        <v>1981.6</v>
      </c>
      <c r="F17" s="256">
        <v>1958.8</v>
      </c>
      <c r="G17" s="256">
        <v>1926.8999999999999</v>
      </c>
      <c r="H17" s="256">
        <v>2036.3</v>
      </c>
      <c r="I17" s="256">
        <v>2068.1999999999998</v>
      </c>
      <c r="J17" s="256">
        <v>2091</v>
      </c>
      <c r="K17" s="254">
        <v>2045.4</v>
      </c>
      <c r="L17" s="254">
        <v>1990.7</v>
      </c>
      <c r="M17" s="254">
        <v>4.7013100000000003</v>
      </c>
    </row>
    <row r="18" spans="1:13">
      <c r="A18" s="273">
        <v>9</v>
      </c>
      <c r="B18" s="254" t="s">
        <v>222</v>
      </c>
      <c r="C18" s="254">
        <v>995.8</v>
      </c>
      <c r="D18" s="256">
        <v>999.01666666666677</v>
      </c>
      <c r="E18" s="256">
        <v>978.03333333333353</v>
      </c>
      <c r="F18" s="256">
        <v>960.26666666666677</v>
      </c>
      <c r="G18" s="256">
        <v>939.28333333333353</v>
      </c>
      <c r="H18" s="256">
        <v>1016.7833333333335</v>
      </c>
      <c r="I18" s="256">
        <v>1037.7666666666669</v>
      </c>
      <c r="J18" s="256">
        <v>1055.5333333333335</v>
      </c>
      <c r="K18" s="254">
        <v>1020</v>
      </c>
      <c r="L18" s="254">
        <v>981.25</v>
      </c>
      <c r="M18" s="254">
        <v>9.9229599999999998</v>
      </c>
    </row>
    <row r="19" spans="1:13">
      <c r="A19" s="273">
        <v>10</v>
      </c>
      <c r="B19" s="254" t="s">
        <v>735</v>
      </c>
      <c r="C19" s="255">
        <v>1813.45</v>
      </c>
      <c r="D19" s="256">
        <v>1811.8833333333332</v>
      </c>
      <c r="E19" s="256">
        <v>1773.7666666666664</v>
      </c>
      <c r="F19" s="256">
        <v>1734.0833333333333</v>
      </c>
      <c r="G19" s="256">
        <v>1695.9666666666665</v>
      </c>
      <c r="H19" s="256">
        <v>1851.5666666666664</v>
      </c>
      <c r="I19" s="256">
        <v>1889.6833333333332</v>
      </c>
      <c r="J19" s="256">
        <v>1929.3666666666663</v>
      </c>
      <c r="K19" s="254">
        <v>1850</v>
      </c>
      <c r="L19" s="254">
        <v>1772.2</v>
      </c>
      <c r="M19" s="254">
        <v>23.38635</v>
      </c>
    </row>
    <row r="20" spans="1:13">
      <c r="A20" s="273">
        <v>11</v>
      </c>
      <c r="B20" s="254" t="s">
        <v>288</v>
      </c>
      <c r="C20" s="254">
        <v>16076.95</v>
      </c>
      <c r="D20" s="256">
        <v>16075.65</v>
      </c>
      <c r="E20" s="256">
        <v>15871.3</v>
      </c>
      <c r="F20" s="256">
        <v>15665.65</v>
      </c>
      <c r="G20" s="256">
        <v>15461.3</v>
      </c>
      <c r="H20" s="256">
        <v>16281.3</v>
      </c>
      <c r="I20" s="256">
        <v>16485.650000000001</v>
      </c>
      <c r="J20" s="256">
        <v>16691.3</v>
      </c>
      <c r="K20" s="254">
        <v>16280</v>
      </c>
      <c r="L20" s="254">
        <v>15870</v>
      </c>
      <c r="M20" s="254">
        <v>0.32790999999999998</v>
      </c>
    </row>
    <row r="21" spans="1:13">
      <c r="A21" s="273">
        <v>12</v>
      </c>
      <c r="B21" s="254" t="s">
        <v>40</v>
      </c>
      <c r="C21" s="254">
        <v>1594.65</v>
      </c>
      <c r="D21" s="256">
        <v>1605.3166666666668</v>
      </c>
      <c r="E21" s="256">
        <v>1561.1833333333336</v>
      </c>
      <c r="F21" s="256">
        <v>1527.7166666666667</v>
      </c>
      <c r="G21" s="256">
        <v>1483.5833333333335</v>
      </c>
      <c r="H21" s="256">
        <v>1638.7833333333338</v>
      </c>
      <c r="I21" s="256">
        <v>1682.916666666667</v>
      </c>
      <c r="J21" s="256">
        <v>1716.3833333333339</v>
      </c>
      <c r="K21" s="254">
        <v>1649.45</v>
      </c>
      <c r="L21" s="254">
        <v>1571.85</v>
      </c>
      <c r="M21" s="254">
        <v>116.14666</v>
      </c>
    </row>
    <row r="22" spans="1:13">
      <c r="A22" s="273">
        <v>13</v>
      </c>
      <c r="B22" s="254" t="s">
        <v>289</v>
      </c>
      <c r="C22" s="254">
        <v>1239.1500000000001</v>
      </c>
      <c r="D22" s="256">
        <v>1245.7166666666667</v>
      </c>
      <c r="E22" s="256">
        <v>1221.4333333333334</v>
      </c>
      <c r="F22" s="256">
        <v>1203.7166666666667</v>
      </c>
      <c r="G22" s="256">
        <v>1179.4333333333334</v>
      </c>
      <c r="H22" s="256">
        <v>1263.4333333333334</v>
      </c>
      <c r="I22" s="256">
        <v>1287.7166666666667</v>
      </c>
      <c r="J22" s="256">
        <v>1305.4333333333334</v>
      </c>
      <c r="K22" s="254">
        <v>1270</v>
      </c>
      <c r="L22" s="254">
        <v>1228</v>
      </c>
      <c r="M22" s="254">
        <v>3.0053100000000001</v>
      </c>
    </row>
    <row r="23" spans="1:13">
      <c r="A23" s="273">
        <v>14</v>
      </c>
      <c r="B23" s="254" t="s">
        <v>41</v>
      </c>
      <c r="C23" s="254">
        <v>852.6</v>
      </c>
      <c r="D23" s="256">
        <v>861.63333333333321</v>
      </c>
      <c r="E23" s="256">
        <v>822.26666666666642</v>
      </c>
      <c r="F23" s="256">
        <v>791.93333333333317</v>
      </c>
      <c r="G23" s="256">
        <v>752.56666666666638</v>
      </c>
      <c r="H23" s="256">
        <v>891.96666666666647</v>
      </c>
      <c r="I23" s="256">
        <v>931.33333333333326</v>
      </c>
      <c r="J23" s="256">
        <v>961.66666666666652</v>
      </c>
      <c r="K23" s="254">
        <v>901</v>
      </c>
      <c r="L23" s="254">
        <v>831.3</v>
      </c>
      <c r="M23" s="254">
        <v>312.25441000000001</v>
      </c>
    </row>
    <row r="24" spans="1:13">
      <c r="A24" s="273">
        <v>15</v>
      </c>
      <c r="B24" s="254" t="s">
        <v>828</v>
      </c>
      <c r="C24" s="254">
        <v>1588.2</v>
      </c>
      <c r="D24" s="256">
        <v>1606.3999999999999</v>
      </c>
      <c r="E24" s="256">
        <v>1562.7999999999997</v>
      </c>
      <c r="F24" s="256">
        <v>1537.3999999999999</v>
      </c>
      <c r="G24" s="256">
        <v>1493.7999999999997</v>
      </c>
      <c r="H24" s="256">
        <v>1631.7999999999997</v>
      </c>
      <c r="I24" s="256">
        <v>1675.3999999999996</v>
      </c>
      <c r="J24" s="256">
        <v>1700.7999999999997</v>
      </c>
      <c r="K24" s="254">
        <v>1650</v>
      </c>
      <c r="L24" s="254">
        <v>1581</v>
      </c>
      <c r="M24" s="254">
        <v>8.4894999999999996</v>
      </c>
    </row>
    <row r="25" spans="1:13">
      <c r="A25" s="273">
        <v>16</v>
      </c>
      <c r="B25" s="254" t="s">
        <v>290</v>
      </c>
      <c r="C25" s="254">
        <v>1571.5</v>
      </c>
      <c r="D25" s="256">
        <v>1573.1666666666667</v>
      </c>
      <c r="E25" s="256">
        <v>1511.3333333333335</v>
      </c>
      <c r="F25" s="256">
        <v>1451.1666666666667</v>
      </c>
      <c r="G25" s="256">
        <v>1389.3333333333335</v>
      </c>
      <c r="H25" s="256">
        <v>1633.3333333333335</v>
      </c>
      <c r="I25" s="256">
        <v>1695.166666666667</v>
      </c>
      <c r="J25" s="256">
        <v>1755.3333333333335</v>
      </c>
      <c r="K25" s="254">
        <v>1635</v>
      </c>
      <c r="L25" s="254">
        <v>1513</v>
      </c>
      <c r="M25" s="254">
        <v>2.2758799999999999</v>
      </c>
    </row>
    <row r="26" spans="1:13">
      <c r="A26" s="273">
        <v>17</v>
      </c>
      <c r="B26" s="254" t="s">
        <v>223</v>
      </c>
      <c r="C26" s="254">
        <v>125.35</v>
      </c>
      <c r="D26" s="256">
        <v>125.8</v>
      </c>
      <c r="E26" s="256">
        <v>123.15</v>
      </c>
      <c r="F26" s="256">
        <v>120.95</v>
      </c>
      <c r="G26" s="256">
        <v>118.30000000000001</v>
      </c>
      <c r="H26" s="256">
        <v>128</v>
      </c>
      <c r="I26" s="256">
        <v>130.65</v>
      </c>
      <c r="J26" s="256">
        <v>132.85</v>
      </c>
      <c r="K26" s="254">
        <v>128.44999999999999</v>
      </c>
      <c r="L26" s="254">
        <v>123.6</v>
      </c>
      <c r="M26" s="254">
        <v>68.082700000000003</v>
      </c>
    </row>
    <row r="27" spans="1:13">
      <c r="A27" s="273">
        <v>18</v>
      </c>
      <c r="B27" s="254" t="s">
        <v>224</v>
      </c>
      <c r="C27" s="254">
        <v>203.55</v>
      </c>
      <c r="D27" s="256">
        <v>206.1</v>
      </c>
      <c r="E27" s="256">
        <v>198.6</v>
      </c>
      <c r="F27" s="256">
        <v>193.65</v>
      </c>
      <c r="G27" s="256">
        <v>186.15</v>
      </c>
      <c r="H27" s="256">
        <v>211.04999999999998</v>
      </c>
      <c r="I27" s="256">
        <v>218.54999999999998</v>
      </c>
      <c r="J27" s="256">
        <v>223.49999999999997</v>
      </c>
      <c r="K27" s="254">
        <v>213.6</v>
      </c>
      <c r="L27" s="254">
        <v>201.15</v>
      </c>
      <c r="M27" s="254">
        <v>56.944020000000002</v>
      </c>
    </row>
    <row r="28" spans="1:13">
      <c r="A28" s="273">
        <v>19</v>
      </c>
      <c r="B28" s="254" t="s">
        <v>225</v>
      </c>
      <c r="C28" s="254">
        <v>1921.45</v>
      </c>
      <c r="D28" s="256">
        <v>1951.6833333333332</v>
      </c>
      <c r="E28" s="256">
        <v>1878.3666666666663</v>
      </c>
      <c r="F28" s="256">
        <v>1835.2833333333331</v>
      </c>
      <c r="G28" s="256">
        <v>1761.9666666666662</v>
      </c>
      <c r="H28" s="256">
        <v>1994.7666666666664</v>
      </c>
      <c r="I28" s="256">
        <v>2068.0833333333335</v>
      </c>
      <c r="J28" s="256">
        <v>2111.1666666666665</v>
      </c>
      <c r="K28" s="254">
        <v>2025</v>
      </c>
      <c r="L28" s="254">
        <v>1908.6</v>
      </c>
      <c r="M28" s="254">
        <v>2.3887900000000002</v>
      </c>
    </row>
    <row r="29" spans="1:13">
      <c r="A29" s="273">
        <v>20</v>
      </c>
      <c r="B29" s="254" t="s">
        <v>294</v>
      </c>
      <c r="C29" s="254">
        <v>965.7</v>
      </c>
      <c r="D29" s="256">
        <v>972.81666666666661</v>
      </c>
      <c r="E29" s="256">
        <v>950.08333333333326</v>
      </c>
      <c r="F29" s="256">
        <v>934.4666666666667</v>
      </c>
      <c r="G29" s="256">
        <v>911.73333333333335</v>
      </c>
      <c r="H29" s="256">
        <v>988.43333333333317</v>
      </c>
      <c r="I29" s="256">
        <v>1011.1666666666665</v>
      </c>
      <c r="J29" s="256">
        <v>1026.7833333333331</v>
      </c>
      <c r="K29" s="254">
        <v>995.55</v>
      </c>
      <c r="L29" s="254">
        <v>957.2</v>
      </c>
      <c r="M29" s="254">
        <v>4.7408200000000003</v>
      </c>
    </row>
    <row r="30" spans="1:13">
      <c r="A30" s="273">
        <v>21</v>
      </c>
      <c r="B30" s="254" t="s">
        <v>226</v>
      </c>
      <c r="C30" s="254">
        <v>3101.05</v>
      </c>
      <c r="D30" s="256">
        <v>3128.0666666666671</v>
      </c>
      <c r="E30" s="256">
        <v>3031.1333333333341</v>
      </c>
      <c r="F30" s="256">
        <v>2961.2166666666672</v>
      </c>
      <c r="G30" s="256">
        <v>2864.2833333333342</v>
      </c>
      <c r="H30" s="256">
        <v>3197.983333333334</v>
      </c>
      <c r="I30" s="256">
        <v>3294.9166666666674</v>
      </c>
      <c r="J30" s="256">
        <v>3364.8333333333339</v>
      </c>
      <c r="K30" s="254">
        <v>3225</v>
      </c>
      <c r="L30" s="254">
        <v>3058.15</v>
      </c>
      <c r="M30" s="254">
        <v>3.3491499999999998</v>
      </c>
    </row>
    <row r="31" spans="1:13">
      <c r="A31" s="273">
        <v>22</v>
      </c>
      <c r="B31" s="254" t="s">
        <v>44</v>
      </c>
      <c r="C31" s="254">
        <v>755.05</v>
      </c>
      <c r="D31" s="256">
        <v>757.43333333333339</v>
      </c>
      <c r="E31" s="256">
        <v>747.91666666666674</v>
      </c>
      <c r="F31" s="256">
        <v>740.7833333333333</v>
      </c>
      <c r="G31" s="256">
        <v>731.26666666666665</v>
      </c>
      <c r="H31" s="256">
        <v>764.56666666666683</v>
      </c>
      <c r="I31" s="256">
        <v>774.08333333333348</v>
      </c>
      <c r="J31" s="256">
        <v>781.21666666666692</v>
      </c>
      <c r="K31" s="254">
        <v>766.95</v>
      </c>
      <c r="L31" s="254">
        <v>750.3</v>
      </c>
      <c r="M31" s="254">
        <v>15.19938</v>
      </c>
    </row>
    <row r="32" spans="1:13">
      <c r="A32" s="273">
        <v>23</v>
      </c>
      <c r="B32" s="254" t="s">
        <v>45</v>
      </c>
      <c r="C32" s="254">
        <v>334.35</v>
      </c>
      <c r="D32" s="256">
        <v>336.06666666666666</v>
      </c>
      <c r="E32" s="256">
        <v>330.5333333333333</v>
      </c>
      <c r="F32" s="256">
        <v>326.71666666666664</v>
      </c>
      <c r="G32" s="256">
        <v>321.18333333333328</v>
      </c>
      <c r="H32" s="256">
        <v>339.88333333333333</v>
      </c>
      <c r="I32" s="256">
        <v>345.41666666666674</v>
      </c>
      <c r="J32" s="256">
        <v>349.23333333333335</v>
      </c>
      <c r="K32" s="254">
        <v>341.6</v>
      </c>
      <c r="L32" s="254">
        <v>332.25</v>
      </c>
      <c r="M32" s="254">
        <v>24.849869999999999</v>
      </c>
    </row>
    <row r="33" spans="1:13">
      <c r="A33" s="273">
        <v>24</v>
      </c>
      <c r="B33" s="254" t="s">
        <v>46</v>
      </c>
      <c r="C33" s="254">
        <v>3305.9</v>
      </c>
      <c r="D33" s="256">
        <v>3296.1666666666665</v>
      </c>
      <c r="E33" s="256">
        <v>3260.7333333333331</v>
      </c>
      <c r="F33" s="256">
        <v>3215.5666666666666</v>
      </c>
      <c r="G33" s="256">
        <v>3180.1333333333332</v>
      </c>
      <c r="H33" s="256">
        <v>3341.333333333333</v>
      </c>
      <c r="I33" s="256">
        <v>3376.7666666666664</v>
      </c>
      <c r="J33" s="256">
        <v>3421.9333333333329</v>
      </c>
      <c r="K33" s="254">
        <v>3331.6</v>
      </c>
      <c r="L33" s="254">
        <v>3251</v>
      </c>
      <c r="M33" s="254">
        <v>5.8752800000000001</v>
      </c>
    </row>
    <row r="34" spans="1:13">
      <c r="A34" s="273">
        <v>25</v>
      </c>
      <c r="B34" s="254" t="s">
        <v>47</v>
      </c>
      <c r="C34" s="254">
        <v>235.55</v>
      </c>
      <c r="D34" s="256">
        <v>236.56666666666669</v>
      </c>
      <c r="E34" s="256">
        <v>232.03333333333339</v>
      </c>
      <c r="F34" s="256">
        <v>228.51666666666671</v>
      </c>
      <c r="G34" s="256">
        <v>223.98333333333341</v>
      </c>
      <c r="H34" s="256">
        <v>240.08333333333337</v>
      </c>
      <c r="I34" s="256">
        <v>244.61666666666667</v>
      </c>
      <c r="J34" s="256">
        <v>248.13333333333335</v>
      </c>
      <c r="K34" s="254">
        <v>241.1</v>
      </c>
      <c r="L34" s="254">
        <v>233.05</v>
      </c>
      <c r="M34" s="254">
        <v>55.396470000000001</v>
      </c>
    </row>
    <row r="35" spans="1:13">
      <c r="A35" s="273">
        <v>26</v>
      </c>
      <c r="B35" s="254" t="s">
        <v>48</v>
      </c>
      <c r="C35" s="254">
        <v>126.65</v>
      </c>
      <c r="D35" s="256">
        <v>127.68333333333335</v>
      </c>
      <c r="E35" s="256">
        <v>124.56666666666669</v>
      </c>
      <c r="F35" s="256">
        <v>122.48333333333333</v>
      </c>
      <c r="G35" s="256">
        <v>119.36666666666667</v>
      </c>
      <c r="H35" s="256">
        <v>129.76666666666671</v>
      </c>
      <c r="I35" s="256">
        <v>132.88333333333335</v>
      </c>
      <c r="J35" s="256">
        <v>134.96666666666673</v>
      </c>
      <c r="K35" s="254">
        <v>130.80000000000001</v>
      </c>
      <c r="L35" s="254">
        <v>125.6</v>
      </c>
      <c r="M35" s="254">
        <v>121.93089000000001</v>
      </c>
    </row>
    <row r="36" spans="1:13">
      <c r="A36" s="273">
        <v>27</v>
      </c>
      <c r="B36" s="254" t="s">
        <v>50</v>
      </c>
      <c r="C36" s="254">
        <v>2943.55</v>
      </c>
      <c r="D36" s="256">
        <v>2942.7166666666667</v>
      </c>
      <c r="E36" s="256">
        <v>2920.4333333333334</v>
      </c>
      <c r="F36" s="256">
        <v>2897.3166666666666</v>
      </c>
      <c r="G36" s="256">
        <v>2875.0333333333333</v>
      </c>
      <c r="H36" s="256">
        <v>2965.8333333333335</v>
      </c>
      <c r="I36" s="256">
        <v>2988.1166666666672</v>
      </c>
      <c r="J36" s="256">
        <v>3011.2333333333336</v>
      </c>
      <c r="K36" s="254">
        <v>2965</v>
      </c>
      <c r="L36" s="254">
        <v>2919.6</v>
      </c>
      <c r="M36" s="254">
        <v>13.40352</v>
      </c>
    </row>
    <row r="37" spans="1:13">
      <c r="A37" s="273">
        <v>28</v>
      </c>
      <c r="B37" s="254" t="s">
        <v>52</v>
      </c>
      <c r="C37" s="254">
        <v>958.95</v>
      </c>
      <c r="D37" s="256">
        <v>964.4666666666667</v>
      </c>
      <c r="E37" s="256">
        <v>946.93333333333339</v>
      </c>
      <c r="F37" s="256">
        <v>934.91666666666674</v>
      </c>
      <c r="G37" s="256">
        <v>917.38333333333344</v>
      </c>
      <c r="H37" s="256">
        <v>976.48333333333335</v>
      </c>
      <c r="I37" s="256">
        <v>994.01666666666665</v>
      </c>
      <c r="J37" s="256">
        <v>1006.0333333333333</v>
      </c>
      <c r="K37" s="254">
        <v>982</v>
      </c>
      <c r="L37" s="254">
        <v>952.45</v>
      </c>
      <c r="M37" s="254">
        <v>28.111830000000001</v>
      </c>
    </row>
    <row r="38" spans="1:13">
      <c r="A38" s="273">
        <v>29</v>
      </c>
      <c r="B38" s="254" t="s">
        <v>227</v>
      </c>
      <c r="C38" s="254">
        <v>3194.7</v>
      </c>
      <c r="D38" s="256">
        <v>3203.0333333333333</v>
      </c>
      <c r="E38" s="256">
        <v>3151.6666666666665</v>
      </c>
      <c r="F38" s="256">
        <v>3108.6333333333332</v>
      </c>
      <c r="G38" s="256">
        <v>3057.2666666666664</v>
      </c>
      <c r="H38" s="256">
        <v>3246.0666666666666</v>
      </c>
      <c r="I38" s="256">
        <v>3297.4333333333334</v>
      </c>
      <c r="J38" s="256">
        <v>3340.4666666666667</v>
      </c>
      <c r="K38" s="254">
        <v>3254.4</v>
      </c>
      <c r="L38" s="254">
        <v>3160</v>
      </c>
      <c r="M38" s="254">
        <v>3.9734799999999999</v>
      </c>
    </row>
    <row r="39" spans="1:13">
      <c r="A39" s="273">
        <v>30</v>
      </c>
      <c r="B39" s="254" t="s">
        <v>54</v>
      </c>
      <c r="C39" s="254">
        <v>736.75</v>
      </c>
      <c r="D39" s="256">
        <v>739.38333333333333</v>
      </c>
      <c r="E39" s="256">
        <v>727.51666666666665</v>
      </c>
      <c r="F39" s="256">
        <v>718.2833333333333</v>
      </c>
      <c r="G39" s="256">
        <v>706.41666666666663</v>
      </c>
      <c r="H39" s="256">
        <v>748.61666666666667</v>
      </c>
      <c r="I39" s="256">
        <v>760.48333333333323</v>
      </c>
      <c r="J39" s="256">
        <v>769.7166666666667</v>
      </c>
      <c r="K39" s="254">
        <v>751.25</v>
      </c>
      <c r="L39" s="254">
        <v>730.15</v>
      </c>
      <c r="M39" s="254">
        <v>80.047259999999994</v>
      </c>
    </row>
    <row r="40" spans="1:13">
      <c r="A40" s="273">
        <v>31</v>
      </c>
      <c r="B40" s="254" t="s">
        <v>55</v>
      </c>
      <c r="C40" s="254">
        <v>4224.5</v>
      </c>
      <c r="D40" s="256">
        <v>4232.666666666667</v>
      </c>
      <c r="E40" s="256">
        <v>4192.8333333333339</v>
      </c>
      <c r="F40" s="256">
        <v>4161.166666666667</v>
      </c>
      <c r="G40" s="256">
        <v>4121.3333333333339</v>
      </c>
      <c r="H40" s="256">
        <v>4264.3333333333339</v>
      </c>
      <c r="I40" s="256">
        <v>4304.1666666666679</v>
      </c>
      <c r="J40" s="256">
        <v>4335.8333333333339</v>
      </c>
      <c r="K40" s="254">
        <v>4272.5</v>
      </c>
      <c r="L40" s="254">
        <v>4201</v>
      </c>
      <c r="M40" s="254">
        <v>2.6261700000000001</v>
      </c>
    </row>
    <row r="41" spans="1:13">
      <c r="A41" s="273">
        <v>32</v>
      </c>
      <c r="B41" s="254" t="s">
        <v>58</v>
      </c>
      <c r="C41" s="254">
        <v>5674.5</v>
      </c>
      <c r="D41" s="256">
        <v>5698.9333333333334</v>
      </c>
      <c r="E41" s="256">
        <v>5602.8666666666668</v>
      </c>
      <c r="F41" s="256">
        <v>5531.2333333333336</v>
      </c>
      <c r="G41" s="256">
        <v>5435.166666666667</v>
      </c>
      <c r="H41" s="256">
        <v>5770.5666666666666</v>
      </c>
      <c r="I41" s="256">
        <v>5866.6333333333341</v>
      </c>
      <c r="J41" s="256">
        <v>5938.2666666666664</v>
      </c>
      <c r="K41" s="254">
        <v>5795</v>
      </c>
      <c r="L41" s="254">
        <v>5627.3</v>
      </c>
      <c r="M41" s="254">
        <v>15.381119999999999</v>
      </c>
    </row>
    <row r="42" spans="1:13">
      <c r="A42" s="273">
        <v>33</v>
      </c>
      <c r="B42" s="254" t="s">
        <v>57</v>
      </c>
      <c r="C42" s="254">
        <v>11558.85</v>
      </c>
      <c r="D42" s="256">
        <v>11609.116666666667</v>
      </c>
      <c r="E42" s="256">
        <v>11380.233333333334</v>
      </c>
      <c r="F42" s="256">
        <v>11201.616666666667</v>
      </c>
      <c r="G42" s="256">
        <v>10972.733333333334</v>
      </c>
      <c r="H42" s="256">
        <v>11787.733333333334</v>
      </c>
      <c r="I42" s="256">
        <v>12016.616666666669</v>
      </c>
      <c r="J42" s="256">
        <v>12195.233333333334</v>
      </c>
      <c r="K42" s="254">
        <v>11838</v>
      </c>
      <c r="L42" s="254">
        <v>11430.5</v>
      </c>
      <c r="M42" s="254">
        <v>3.0828600000000002</v>
      </c>
    </row>
    <row r="43" spans="1:13">
      <c r="A43" s="273">
        <v>34</v>
      </c>
      <c r="B43" s="254" t="s">
        <v>228</v>
      </c>
      <c r="C43" s="254">
        <v>3482.45</v>
      </c>
      <c r="D43" s="256">
        <v>3482.4833333333336</v>
      </c>
      <c r="E43" s="256">
        <v>3454.9666666666672</v>
      </c>
      <c r="F43" s="256">
        <v>3427.4833333333336</v>
      </c>
      <c r="G43" s="256">
        <v>3399.9666666666672</v>
      </c>
      <c r="H43" s="256">
        <v>3509.9666666666672</v>
      </c>
      <c r="I43" s="256">
        <v>3537.4833333333336</v>
      </c>
      <c r="J43" s="256">
        <v>3564.9666666666672</v>
      </c>
      <c r="K43" s="254">
        <v>3510</v>
      </c>
      <c r="L43" s="254">
        <v>3455</v>
      </c>
      <c r="M43" s="254">
        <v>0.28033000000000002</v>
      </c>
    </row>
    <row r="44" spans="1:13">
      <c r="A44" s="273">
        <v>35</v>
      </c>
      <c r="B44" s="254" t="s">
        <v>59</v>
      </c>
      <c r="C44" s="254">
        <v>2248.75</v>
      </c>
      <c r="D44" s="256">
        <v>2247.5833333333335</v>
      </c>
      <c r="E44" s="256">
        <v>2222.166666666667</v>
      </c>
      <c r="F44" s="256">
        <v>2195.5833333333335</v>
      </c>
      <c r="G44" s="256">
        <v>2170.166666666667</v>
      </c>
      <c r="H44" s="256">
        <v>2274.166666666667</v>
      </c>
      <c r="I44" s="256">
        <v>2299.5833333333339</v>
      </c>
      <c r="J44" s="256">
        <v>2326.166666666667</v>
      </c>
      <c r="K44" s="254">
        <v>2273</v>
      </c>
      <c r="L44" s="254">
        <v>2221</v>
      </c>
      <c r="M44" s="254">
        <v>3.7160299999999999</v>
      </c>
    </row>
    <row r="45" spans="1:13">
      <c r="A45" s="273">
        <v>36</v>
      </c>
      <c r="B45" s="254" t="s">
        <v>229</v>
      </c>
      <c r="C45" s="254">
        <v>317.5</v>
      </c>
      <c r="D45" s="256">
        <v>319.48333333333335</v>
      </c>
      <c r="E45" s="256">
        <v>313.76666666666671</v>
      </c>
      <c r="F45" s="256">
        <v>310.03333333333336</v>
      </c>
      <c r="G45" s="256">
        <v>304.31666666666672</v>
      </c>
      <c r="H45" s="256">
        <v>323.2166666666667</v>
      </c>
      <c r="I45" s="256">
        <v>328.93333333333339</v>
      </c>
      <c r="J45" s="256">
        <v>332.66666666666669</v>
      </c>
      <c r="K45" s="254">
        <v>325.2</v>
      </c>
      <c r="L45" s="254">
        <v>315.75</v>
      </c>
      <c r="M45" s="254">
        <v>80.748580000000004</v>
      </c>
    </row>
    <row r="46" spans="1:13">
      <c r="A46" s="273">
        <v>37</v>
      </c>
      <c r="B46" s="254" t="s">
        <v>60</v>
      </c>
      <c r="C46" s="254">
        <v>81.849999999999994</v>
      </c>
      <c r="D46" s="256">
        <v>83.083333333333329</v>
      </c>
      <c r="E46" s="256">
        <v>79.916666666666657</v>
      </c>
      <c r="F46" s="256">
        <v>77.983333333333334</v>
      </c>
      <c r="G46" s="256">
        <v>74.816666666666663</v>
      </c>
      <c r="H46" s="256">
        <v>85.016666666666652</v>
      </c>
      <c r="I46" s="256">
        <v>88.183333333333309</v>
      </c>
      <c r="J46" s="256">
        <v>90.116666666666646</v>
      </c>
      <c r="K46" s="254">
        <v>86.25</v>
      </c>
      <c r="L46" s="254">
        <v>81.150000000000006</v>
      </c>
      <c r="M46" s="254">
        <v>1031.3630000000001</v>
      </c>
    </row>
    <row r="47" spans="1:13">
      <c r="A47" s="273">
        <v>38</v>
      </c>
      <c r="B47" s="254" t="s">
        <v>61</v>
      </c>
      <c r="C47" s="254">
        <v>80.25</v>
      </c>
      <c r="D47" s="256">
        <v>81.066666666666663</v>
      </c>
      <c r="E47" s="256">
        <v>78.683333333333323</v>
      </c>
      <c r="F47" s="256">
        <v>77.11666666666666</v>
      </c>
      <c r="G47" s="256">
        <v>74.73333333333332</v>
      </c>
      <c r="H47" s="256">
        <v>82.633333333333326</v>
      </c>
      <c r="I47" s="256">
        <v>85.016666666666652</v>
      </c>
      <c r="J47" s="256">
        <v>86.583333333333329</v>
      </c>
      <c r="K47" s="254">
        <v>83.45</v>
      </c>
      <c r="L47" s="254">
        <v>79.5</v>
      </c>
      <c r="M47" s="254">
        <v>80.193749999999994</v>
      </c>
    </row>
    <row r="48" spans="1:13">
      <c r="A48" s="273">
        <v>39</v>
      </c>
      <c r="B48" s="254" t="s">
        <v>62</v>
      </c>
      <c r="C48" s="254">
        <v>1557.85</v>
      </c>
      <c r="D48" s="256">
        <v>1564.55</v>
      </c>
      <c r="E48" s="256">
        <v>1544.3</v>
      </c>
      <c r="F48" s="256">
        <v>1530.75</v>
      </c>
      <c r="G48" s="256">
        <v>1510.5</v>
      </c>
      <c r="H48" s="256">
        <v>1578.1</v>
      </c>
      <c r="I48" s="256">
        <v>1598.35</v>
      </c>
      <c r="J48" s="256">
        <v>1611.8999999999999</v>
      </c>
      <c r="K48" s="254">
        <v>1584.8</v>
      </c>
      <c r="L48" s="254">
        <v>1551</v>
      </c>
      <c r="M48" s="254">
        <v>4.2951699999999997</v>
      </c>
    </row>
    <row r="49" spans="1:13">
      <c r="A49" s="273">
        <v>40</v>
      </c>
      <c r="B49" s="254" t="s">
        <v>65</v>
      </c>
      <c r="C49" s="254">
        <v>802.5</v>
      </c>
      <c r="D49" s="256">
        <v>805.2166666666667</v>
      </c>
      <c r="E49" s="256">
        <v>794.93333333333339</v>
      </c>
      <c r="F49" s="256">
        <v>787.36666666666667</v>
      </c>
      <c r="G49" s="256">
        <v>777.08333333333337</v>
      </c>
      <c r="H49" s="256">
        <v>812.78333333333342</v>
      </c>
      <c r="I49" s="256">
        <v>823.06666666666672</v>
      </c>
      <c r="J49" s="256">
        <v>830.63333333333344</v>
      </c>
      <c r="K49" s="254">
        <v>815.5</v>
      </c>
      <c r="L49" s="254">
        <v>797.65</v>
      </c>
      <c r="M49" s="254">
        <v>4.8768500000000001</v>
      </c>
    </row>
    <row r="50" spans="1:13">
      <c r="A50" s="273">
        <v>41</v>
      </c>
      <c r="B50" s="254" t="s">
        <v>64</v>
      </c>
      <c r="C50" s="254">
        <v>150.69999999999999</v>
      </c>
      <c r="D50" s="256">
        <v>151.91666666666666</v>
      </c>
      <c r="E50" s="256">
        <v>148.33333333333331</v>
      </c>
      <c r="F50" s="256">
        <v>145.96666666666667</v>
      </c>
      <c r="G50" s="256">
        <v>142.38333333333333</v>
      </c>
      <c r="H50" s="256">
        <v>154.2833333333333</v>
      </c>
      <c r="I50" s="256">
        <v>157.86666666666662</v>
      </c>
      <c r="J50" s="256">
        <v>160.23333333333329</v>
      </c>
      <c r="K50" s="254">
        <v>155.5</v>
      </c>
      <c r="L50" s="254">
        <v>149.55000000000001</v>
      </c>
      <c r="M50" s="254">
        <v>103.38977</v>
      </c>
    </row>
    <row r="51" spans="1:13">
      <c r="A51" s="273">
        <v>42</v>
      </c>
      <c r="B51" s="254" t="s">
        <v>66</v>
      </c>
      <c r="C51" s="254">
        <v>756.3</v>
      </c>
      <c r="D51" s="256">
        <v>758.73333333333323</v>
      </c>
      <c r="E51" s="256">
        <v>748.06666666666649</v>
      </c>
      <c r="F51" s="256">
        <v>739.83333333333326</v>
      </c>
      <c r="G51" s="256">
        <v>729.16666666666652</v>
      </c>
      <c r="H51" s="256">
        <v>766.96666666666647</v>
      </c>
      <c r="I51" s="256">
        <v>777.63333333333321</v>
      </c>
      <c r="J51" s="256">
        <v>785.86666666666645</v>
      </c>
      <c r="K51" s="254">
        <v>769.4</v>
      </c>
      <c r="L51" s="254">
        <v>750.5</v>
      </c>
      <c r="M51" s="254">
        <v>29.50131</v>
      </c>
    </row>
    <row r="52" spans="1:13">
      <c r="A52" s="273">
        <v>43</v>
      </c>
      <c r="B52" s="254" t="s">
        <v>69</v>
      </c>
      <c r="C52" s="254">
        <v>74.8</v>
      </c>
      <c r="D52" s="256">
        <v>76.033333333333331</v>
      </c>
      <c r="E52" s="256">
        <v>72.516666666666666</v>
      </c>
      <c r="F52" s="256">
        <v>70.233333333333334</v>
      </c>
      <c r="G52" s="256">
        <v>66.716666666666669</v>
      </c>
      <c r="H52" s="256">
        <v>78.316666666666663</v>
      </c>
      <c r="I52" s="256">
        <v>81.833333333333314</v>
      </c>
      <c r="J52" s="256">
        <v>84.11666666666666</v>
      </c>
      <c r="K52" s="254">
        <v>79.55</v>
      </c>
      <c r="L52" s="254">
        <v>73.75</v>
      </c>
      <c r="M52" s="254">
        <v>1511.0497600000001</v>
      </c>
    </row>
    <row r="53" spans="1:13">
      <c r="A53" s="273">
        <v>44</v>
      </c>
      <c r="B53" s="254" t="s">
        <v>73</v>
      </c>
      <c r="C53" s="254">
        <v>485.05</v>
      </c>
      <c r="D53" s="256">
        <v>486.81666666666666</v>
      </c>
      <c r="E53" s="256">
        <v>479.73333333333335</v>
      </c>
      <c r="F53" s="256">
        <v>474.41666666666669</v>
      </c>
      <c r="G53" s="256">
        <v>467.33333333333337</v>
      </c>
      <c r="H53" s="256">
        <v>492.13333333333333</v>
      </c>
      <c r="I53" s="256">
        <v>499.2166666666667</v>
      </c>
      <c r="J53" s="256">
        <v>504.5333333333333</v>
      </c>
      <c r="K53" s="254">
        <v>493.9</v>
      </c>
      <c r="L53" s="254">
        <v>481.5</v>
      </c>
      <c r="M53" s="254">
        <v>94.901809999999998</v>
      </c>
    </row>
    <row r="54" spans="1:13">
      <c r="A54" s="273">
        <v>45</v>
      </c>
      <c r="B54" s="254" t="s">
        <v>68</v>
      </c>
      <c r="C54" s="254">
        <v>540</v>
      </c>
      <c r="D54" s="256">
        <v>542.2833333333333</v>
      </c>
      <c r="E54" s="256">
        <v>533.06666666666661</v>
      </c>
      <c r="F54" s="256">
        <v>526.13333333333333</v>
      </c>
      <c r="G54" s="256">
        <v>516.91666666666663</v>
      </c>
      <c r="H54" s="256">
        <v>549.21666666666658</v>
      </c>
      <c r="I54" s="256">
        <v>558.43333333333328</v>
      </c>
      <c r="J54" s="256">
        <v>565.36666666666656</v>
      </c>
      <c r="K54" s="254">
        <v>551.5</v>
      </c>
      <c r="L54" s="254">
        <v>535.35</v>
      </c>
      <c r="M54" s="254">
        <v>124.40819</v>
      </c>
    </row>
    <row r="55" spans="1:13">
      <c r="A55" s="273">
        <v>46</v>
      </c>
      <c r="B55" s="254" t="s">
        <v>70</v>
      </c>
      <c r="C55" s="254">
        <v>404.5</v>
      </c>
      <c r="D55" s="256">
        <v>406.93333333333334</v>
      </c>
      <c r="E55" s="256">
        <v>398.2166666666667</v>
      </c>
      <c r="F55" s="256">
        <v>391.93333333333334</v>
      </c>
      <c r="G55" s="256">
        <v>383.2166666666667</v>
      </c>
      <c r="H55" s="256">
        <v>413.2166666666667</v>
      </c>
      <c r="I55" s="256">
        <v>421.93333333333328</v>
      </c>
      <c r="J55" s="256">
        <v>428.2166666666667</v>
      </c>
      <c r="K55" s="254">
        <v>415.65</v>
      </c>
      <c r="L55" s="254">
        <v>400.65</v>
      </c>
      <c r="M55" s="254">
        <v>96.358429999999998</v>
      </c>
    </row>
    <row r="56" spans="1:13">
      <c r="A56" s="273">
        <v>47</v>
      </c>
      <c r="B56" s="254" t="s">
        <v>230</v>
      </c>
      <c r="C56" s="254">
        <v>1290.5999999999999</v>
      </c>
      <c r="D56" s="256">
        <v>1307.1499999999999</v>
      </c>
      <c r="E56" s="256">
        <v>1267.2999999999997</v>
      </c>
      <c r="F56" s="256">
        <v>1243.9999999999998</v>
      </c>
      <c r="G56" s="256">
        <v>1204.1499999999996</v>
      </c>
      <c r="H56" s="256">
        <v>1330.4499999999998</v>
      </c>
      <c r="I56" s="256">
        <v>1370.2999999999997</v>
      </c>
      <c r="J56" s="256">
        <v>1393.6</v>
      </c>
      <c r="K56" s="254">
        <v>1347</v>
      </c>
      <c r="L56" s="254">
        <v>1283.8499999999999</v>
      </c>
      <c r="M56" s="254">
        <v>1.26766</v>
      </c>
    </row>
    <row r="57" spans="1:13">
      <c r="A57" s="273">
        <v>48</v>
      </c>
      <c r="B57" s="254" t="s">
        <v>71</v>
      </c>
      <c r="C57" s="254">
        <v>15827.5</v>
      </c>
      <c r="D57" s="256">
        <v>15892.5</v>
      </c>
      <c r="E57" s="256">
        <v>15585</v>
      </c>
      <c r="F57" s="256">
        <v>15342.5</v>
      </c>
      <c r="G57" s="256">
        <v>15035</v>
      </c>
      <c r="H57" s="256">
        <v>16135</v>
      </c>
      <c r="I57" s="256">
        <v>16442.5</v>
      </c>
      <c r="J57" s="256">
        <v>16685</v>
      </c>
      <c r="K57" s="254">
        <v>16200</v>
      </c>
      <c r="L57" s="254">
        <v>15650</v>
      </c>
      <c r="M57" s="254">
        <v>0.53500999999999999</v>
      </c>
    </row>
    <row r="58" spans="1:13">
      <c r="A58" s="273">
        <v>49</v>
      </c>
      <c r="B58" s="254" t="s">
        <v>74</v>
      </c>
      <c r="C58" s="254">
        <v>3574.7</v>
      </c>
      <c r="D58" s="256">
        <v>3580.0499999999997</v>
      </c>
      <c r="E58" s="256">
        <v>3551.7499999999995</v>
      </c>
      <c r="F58" s="256">
        <v>3528.7999999999997</v>
      </c>
      <c r="G58" s="256">
        <v>3500.4999999999995</v>
      </c>
      <c r="H58" s="256">
        <v>3602.9999999999995</v>
      </c>
      <c r="I58" s="256">
        <v>3631.2999999999997</v>
      </c>
      <c r="J58" s="256">
        <v>3654.2499999999995</v>
      </c>
      <c r="K58" s="254">
        <v>3608.35</v>
      </c>
      <c r="L58" s="254">
        <v>3557.1</v>
      </c>
      <c r="M58" s="254">
        <v>5.4620199999999999</v>
      </c>
    </row>
    <row r="59" spans="1:13">
      <c r="A59" s="273">
        <v>50</v>
      </c>
      <c r="B59" s="254" t="s">
        <v>80</v>
      </c>
      <c r="C59" s="254">
        <v>763</v>
      </c>
      <c r="D59" s="256">
        <v>773.19999999999993</v>
      </c>
      <c r="E59" s="256">
        <v>746.39999999999986</v>
      </c>
      <c r="F59" s="256">
        <v>729.8</v>
      </c>
      <c r="G59" s="256">
        <v>702.99999999999989</v>
      </c>
      <c r="H59" s="256">
        <v>789.79999999999984</v>
      </c>
      <c r="I59" s="256">
        <v>816.5999999999998</v>
      </c>
      <c r="J59" s="256">
        <v>833.19999999999982</v>
      </c>
      <c r="K59" s="254">
        <v>800</v>
      </c>
      <c r="L59" s="254">
        <v>756.6</v>
      </c>
      <c r="M59" s="254">
        <v>21.813559999999999</v>
      </c>
    </row>
    <row r="60" spans="1:13">
      <c r="A60" s="273">
        <v>51</v>
      </c>
      <c r="B60" s="254" t="s">
        <v>75</v>
      </c>
      <c r="C60" s="254">
        <v>636.25</v>
      </c>
      <c r="D60" s="256">
        <v>638.73333333333335</v>
      </c>
      <c r="E60" s="256">
        <v>627.51666666666665</v>
      </c>
      <c r="F60" s="256">
        <v>618.7833333333333</v>
      </c>
      <c r="G60" s="256">
        <v>607.56666666666661</v>
      </c>
      <c r="H60" s="256">
        <v>647.4666666666667</v>
      </c>
      <c r="I60" s="256">
        <v>658.68333333333339</v>
      </c>
      <c r="J60" s="256">
        <v>667.41666666666674</v>
      </c>
      <c r="K60" s="254">
        <v>649.95000000000005</v>
      </c>
      <c r="L60" s="254">
        <v>630</v>
      </c>
      <c r="M60" s="254">
        <v>68.357560000000007</v>
      </c>
    </row>
    <row r="61" spans="1:13">
      <c r="A61" s="273">
        <v>52</v>
      </c>
      <c r="B61" s="254" t="s">
        <v>76</v>
      </c>
      <c r="C61" s="254">
        <v>155.75</v>
      </c>
      <c r="D61" s="256">
        <v>157.11666666666667</v>
      </c>
      <c r="E61" s="256">
        <v>151.98333333333335</v>
      </c>
      <c r="F61" s="256">
        <v>148.21666666666667</v>
      </c>
      <c r="G61" s="256">
        <v>143.08333333333334</v>
      </c>
      <c r="H61" s="256">
        <v>160.88333333333335</v>
      </c>
      <c r="I61" s="256">
        <v>166.01666666666668</v>
      </c>
      <c r="J61" s="256">
        <v>169.78333333333336</v>
      </c>
      <c r="K61" s="254">
        <v>162.25</v>
      </c>
      <c r="L61" s="254">
        <v>153.35</v>
      </c>
      <c r="M61" s="254">
        <v>216.46053000000001</v>
      </c>
    </row>
    <row r="62" spans="1:13">
      <c r="A62" s="273">
        <v>53</v>
      </c>
      <c r="B62" s="254" t="s">
        <v>77</v>
      </c>
      <c r="C62" s="254">
        <v>147.15</v>
      </c>
      <c r="D62" s="256">
        <v>148.25</v>
      </c>
      <c r="E62" s="256">
        <v>144.55000000000001</v>
      </c>
      <c r="F62" s="256">
        <v>141.95000000000002</v>
      </c>
      <c r="G62" s="256">
        <v>138.25000000000003</v>
      </c>
      <c r="H62" s="256">
        <v>150.85</v>
      </c>
      <c r="I62" s="256">
        <v>154.54999999999998</v>
      </c>
      <c r="J62" s="256">
        <v>157.14999999999998</v>
      </c>
      <c r="K62" s="254">
        <v>151.94999999999999</v>
      </c>
      <c r="L62" s="254">
        <v>145.65</v>
      </c>
      <c r="M62" s="254">
        <v>28.701080000000001</v>
      </c>
    </row>
    <row r="63" spans="1:13">
      <c r="A63" s="273">
        <v>54</v>
      </c>
      <c r="B63" s="254" t="s">
        <v>81</v>
      </c>
      <c r="C63" s="254">
        <v>555.79999999999995</v>
      </c>
      <c r="D63" s="256">
        <v>559.5</v>
      </c>
      <c r="E63" s="256">
        <v>546.75</v>
      </c>
      <c r="F63" s="256">
        <v>537.70000000000005</v>
      </c>
      <c r="G63" s="256">
        <v>524.95000000000005</v>
      </c>
      <c r="H63" s="256">
        <v>568.54999999999995</v>
      </c>
      <c r="I63" s="256">
        <v>581.29999999999995</v>
      </c>
      <c r="J63" s="256">
        <v>590.34999999999991</v>
      </c>
      <c r="K63" s="254">
        <v>572.25</v>
      </c>
      <c r="L63" s="254">
        <v>550.45000000000005</v>
      </c>
      <c r="M63" s="254">
        <v>47.614289999999997</v>
      </c>
    </row>
    <row r="64" spans="1:13">
      <c r="A64" s="273">
        <v>55</v>
      </c>
      <c r="B64" s="254" t="s">
        <v>82</v>
      </c>
      <c r="C64" s="254">
        <v>958.65</v>
      </c>
      <c r="D64" s="256">
        <v>961.28333333333342</v>
      </c>
      <c r="E64" s="256">
        <v>947.56666666666683</v>
      </c>
      <c r="F64" s="256">
        <v>936.48333333333346</v>
      </c>
      <c r="G64" s="256">
        <v>922.76666666666688</v>
      </c>
      <c r="H64" s="256">
        <v>972.36666666666679</v>
      </c>
      <c r="I64" s="256">
        <v>986.08333333333326</v>
      </c>
      <c r="J64" s="256">
        <v>997.16666666666674</v>
      </c>
      <c r="K64" s="254">
        <v>975</v>
      </c>
      <c r="L64" s="254">
        <v>950.2</v>
      </c>
      <c r="M64" s="254">
        <v>54.988570000000003</v>
      </c>
    </row>
    <row r="65" spans="1:13">
      <c r="A65" s="273">
        <v>56</v>
      </c>
      <c r="B65" s="254" t="s">
        <v>231</v>
      </c>
      <c r="C65" s="254">
        <v>164.2</v>
      </c>
      <c r="D65" s="256">
        <v>165.06666666666663</v>
      </c>
      <c r="E65" s="256">
        <v>162.53333333333327</v>
      </c>
      <c r="F65" s="256">
        <v>160.86666666666665</v>
      </c>
      <c r="G65" s="256">
        <v>158.33333333333329</v>
      </c>
      <c r="H65" s="256">
        <v>166.73333333333326</v>
      </c>
      <c r="I65" s="256">
        <v>169.26666666666662</v>
      </c>
      <c r="J65" s="256">
        <v>170.93333333333325</v>
      </c>
      <c r="K65" s="254">
        <v>167.6</v>
      </c>
      <c r="L65" s="254">
        <v>163.4</v>
      </c>
      <c r="M65" s="254">
        <v>15.548249999999999</v>
      </c>
    </row>
    <row r="66" spans="1:13">
      <c r="A66" s="273">
        <v>57</v>
      </c>
      <c r="B66" s="254" t="s">
        <v>83</v>
      </c>
      <c r="C66" s="254">
        <v>156.4</v>
      </c>
      <c r="D66" s="256">
        <v>157.66666666666666</v>
      </c>
      <c r="E66" s="256">
        <v>153.93333333333331</v>
      </c>
      <c r="F66" s="256">
        <v>151.46666666666664</v>
      </c>
      <c r="G66" s="256">
        <v>147.73333333333329</v>
      </c>
      <c r="H66" s="256">
        <v>160.13333333333333</v>
      </c>
      <c r="I66" s="256">
        <v>163.86666666666667</v>
      </c>
      <c r="J66" s="256">
        <v>166.33333333333334</v>
      </c>
      <c r="K66" s="254">
        <v>161.4</v>
      </c>
      <c r="L66" s="254">
        <v>155.19999999999999</v>
      </c>
      <c r="M66" s="254">
        <v>304.43113</v>
      </c>
    </row>
    <row r="67" spans="1:13">
      <c r="A67" s="273">
        <v>58</v>
      </c>
      <c r="B67" s="254" t="s">
        <v>821</v>
      </c>
      <c r="C67" s="254">
        <v>3848.55</v>
      </c>
      <c r="D67" s="256">
        <v>3882.8333333333335</v>
      </c>
      <c r="E67" s="256">
        <v>3797.666666666667</v>
      </c>
      <c r="F67" s="256">
        <v>3746.7833333333333</v>
      </c>
      <c r="G67" s="256">
        <v>3661.6166666666668</v>
      </c>
      <c r="H67" s="256">
        <v>3933.7166666666672</v>
      </c>
      <c r="I67" s="256">
        <v>4018.8833333333341</v>
      </c>
      <c r="J67" s="256">
        <v>4069.7666666666673</v>
      </c>
      <c r="K67" s="254">
        <v>3968</v>
      </c>
      <c r="L67" s="254">
        <v>3831.95</v>
      </c>
      <c r="M67" s="254">
        <v>11.03959</v>
      </c>
    </row>
    <row r="68" spans="1:13">
      <c r="A68" s="273">
        <v>59</v>
      </c>
      <c r="B68" s="254" t="s">
        <v>84</v>
      </c>
      <c r="C68" s="254">
        <v>1700.25</v>
      </c>
      <c r="D68" s="256">
        <v>1701.95</v>
      </c>
      <c r="E68" s="256">
        <v>1688.9</v>
      </c>
      <c r="F68" s="256">
        <v>1677.55</v>
      </c>
      <c r="G68" s="256">
        <v>1664.5</v>
      </c>
      <c r="H68" s="256">
        <v>1713.3000000000002</v>
      </c>
      <c r="I68" s="256">
        <v>1726.35</v>
      </c>
      <c r="J68" s="256">
        <v>1737.7000000000003</v>
      </c>
      <c r="K68" s="254">
        <v>1715</v>
      </c>
      <c r="L68" s="254">
        <v>1690.6</v>
      </c>
      <c r="M68" s="254">
        <v>3.3819599999999999</v>
      </c>
    </row>
    <row r="69" spans="1:13">
      <c r="A69" s="273">
        <v>60</v>
      </c>
      <c r="B69" s="254" t="s">
        <v>85</v>
      </c>
      <c r="C69" s="254">
        <v>706.8</v>
      </c>
      <c r="D69" s="256">
        <v>708.98333333333323</v>
      </c>
      <c r="E69" s="256">
        <v>695.16666666666652</v>
      </c>
      <c r="F69" s="256">
        <v>683.5333333333333</v>
      </c>
      <c r="G69" s="256">
        <v>669.71666666666658</v>
      </c>
      <c r="H69" s="256">
        <v>720.61666666666645</v>
      </c>
      <c r="I69" s="256">
        <v>734.43333333333328</v>
      </c>
      <c r="J69" s="256">
        <v>746.06666666666638</v>
      </c>
      <c r="K69" s="254">
        <v>722.8</v>
      </c>
      <c r="L69" s="254">
        <v>697.35</v>
      </c>
      <c r="M69" s="254">
        <v>15.233739999999999</v>
      </c>
    </row>
    <row r="70" spans="1:13">
      <c r="A70" s="273">
        <v>61</v>
      </c>
      <c r="B70" s="254" t="s">
        <v>232</v>
      </c>
      <c r="C70" s="254">
        <v>845.4</v>
      </c>
      <c r="D70" s="256">
        <v>847.69999999999993</v>
      </c>
      <c r="E70" s="256">
        <v>834.29999999999984</v>
      </c>
      <c r="F70" s="256">
        <v>823.19999999999993</v>
      </c>
      <c r="G70" s="256">
        <v>809.79999999999984</v>
      </c>
      <c r="H70" s="256">
        <v>858.79999999999984</v>
      </c>
      <c r="I70" s="256">
        <v>872.19999999999993</v>
      </c>
      <c r="J70" s="256">
        <v>883.29999999999984</v>
      </c>
      <c r="K70" s="254">
        <v>861.1</v>
      </c>
      <c r="L70" s="254">
        <v>836.6</v>
      </c>
      <c r="M70" s="254">
        <v>3.14724</v>
      </c>
    </row>
    <row r="71" spans="1:13">
      <c r="A71" s="273">
        <v>62</v>
      </c>
      <c r="B71" s="254" t="s">
        <v>233</v>
      </c>
      <c r="C71" s="254">
        <v>423.25</v>
      </c>
      <c r="D71" s="256">
        <v>423.75</v>
      </c>
      <c r="E71" s="256">
        <v>411.5</v>
      </c>
      <c r="F71" s="256">
        <v>399.75</v>
      </c>
      <c r="G71" s="256">
        <v>387.5</v>
      </c>
      <c r="H71" s="256">
        <v>435.5</v>
      </c>
      <c r="I71" s="256">
        <v>447.75</v>
      </c>
      <c r="J71" s="256">
        <v>459.5</v>
      </c>
      <c r="K71" s="254">
        <v>436</v>
      </c>
      <c r="L71" s="254">
        <v>412</v>
      </c>
      <c r="M71" s="254">
        <v>45.903320000000001</v>
      </c>
    </row>
    <row r="72" spans="1:13">
      <c r="A72" s="273">
        <v>63</v>
      </c>
      <c r="B72" s="254" t="s">
        <v>86</v>
      </c>
      <c r="C72" s="254">
        <v>825.55</v>
      </c>
      <c r="D72" s="256">
        <v>827.55000000000007</v>
      </c>
      <c r="E72" s="256">
        <v>811.10000000000014</v>
      </c>
      <c r="F72" s="256">
        <v>796.65000000000009</v>
      </c>
      <c r="G72" s="256">
        <v>780.20000000000016</v>
      </c>
      <c r="H72" s="256">
        <v>842.00000000000011</v>
      </c>
      <c r="I72" s="256">
        <v>858.45000000000016</v>
      </c>
      <c r="J72" s="256">
        <v>872.90000000000009</v>
      </c>
      <c r="K72" s="254">
        <v>844</v>
      </c>
      <c r="L72" s="254">
        <v>813.1</v>
      </c>
      <c r="M72" s="254">
        <v>22.75027</v>
      </c>
    </row>
    <row r="73" spans="1:13">
      <c r="A73" s="273">
        <v>64</v>
      </c>
      <c r="B73" s="254" t="s">
        <v>92</v>
      </c>
      <c r="C73" s="254">
        <v>297.85000000000002</v>
      </c>
      <c r="D73" s="256">
        <v>300.2166666666667</v>
      </c>
      <c r="E73" s="256">
        <v>292.43333333333339</v>
      </c>
      <c r="F73" s="256">
        <v>287.01666666666671</v>
      </c>
      <c r="G73" s="256">
        <v>279.23333333333341</v>
      </c>
      <c r="H73" s="256">
        <v>305.63333333333338</v>
      </c>
      <c r="I73" s="256">
        <v>313.41666666666669</v>
      </c>
      <c r="J73" s="256">
        <v>318.83333333333337</v>
      </c>
      <c r="K73" s="254">
        <v>308</v>
      </c>
      <c r="L73" s="254">
        <v>294.8</v>
      </c>
      <c r="M73" s="254">
        <v>77.267529999999994</v>
      </c>
    </row>
    <row r="74" spans="1:13">
      <c r="A74" s="273">
        <v>65</v>
      </c>
      <c r="B74" s="254" t="s">
        <v>87</v>
      </c>
      <c r="C74" s="254">
        <v>558.6</v>
      </c>
      <c r="D74" s="256">
        <v>558.11666666666667</v>
      </c>
      <c r="E74" s="256">
        <v>554.73333333333335</v>
      </c>
      <c r="F74" s="256">
        <v>550.86666666666667</v>
      </c>
      <c r="G74" s="256">
        <v>547.48333333333335</v>
      </c>
      <c r="H74" s="256">
        <v>561.98333333333335</v>
      </c>
      <c r="I74" s="256">
        <v>565.36666666666679</v>
      </c>
      <c r="J74" s="256">
        <v>569.23333333333335</v>
      </c>
      <c r="K74" s="254">
        <v>561.5</v>
      </c>
      <c r="L74" s="254">
        <v>554.25</v>
      </c>
      <c r="M74" s="254">
        <v>24.520009999999999</v>
      </c>
    </row>
    <row r="75" spans="1:13">
      <c r="A75" s="273">
        <v>66</v>
      </c>
      <c r="B75" s="254" t="s">
        <v>234</v>
      </c>
      <c r="C75" s="254">
        <v>1756.2</v>
      </c>
      <c r="D75" s="256">
        <v>1779.1333333333332</v>
      </c>
      <c r="E75" s="256">
        <v>1728.2666666666664</v>
      </c>
      <c r="F75" s="256">
        <v>1700.3333333333333</v>
      </c>
      <c r="G75" s="256">
        <v>1649.4666666666665</v>
      </c>
      <c r="H75" s="256">
        <v>1807.0666666666664</v>
      </c>
      <c r="I75" s="256">
        <v>1857.9333333333332</v>
      </c>
      <c r="J75" s="256">
        <v>1885.8666666666663</v>
      </c>
      <c r="K75" s="254">
        <v>1830</v>
      </c>
      <c r="L75" s="254">
        <v>1751.2</v>
      </c>
      <c r="M75" s="254">
        <v>0.33825</v>
      </c>
    </row>
    <row r="76" spans="1:13">
      <c r="A76" s="273">
        <v>67</v>
      </c>
      <c r="B76" s="254" t="s">
        <v>830</v>
      </c>
      <c r="C76" s="254">
        <v>195.7</v>
      </c>
      <c r="D76" s="256">
        <v>201.83333333333334</v>
      </c>
      <c r="E76" s="256">
        <v>188.86666666666667</v>
      </c>
      <c r="F76" s="256">
        <v>182.03333333333333</v>
      </c>
      <c r="G76" s="256">
        <v>169.06666666666666</v>
      </c>
      <c r="H76" s="256">
        <v>208.66666666666669</v>
      </c>
      <c r="I76" s="256">
        <v>221.63333333333333</v>
      </c>
      <c r="J76" s="256">
        <v>228.4666666666667</v>
      </c>
      <c r="K76" s="254">
        <v>214.8</v>
      </c>
      <c r="L76" s="254">
        <v>195</v>
      </c>
      <c r="M76" s="254">
        <v>27.97475</v>
      </c>
    </row>
    <row r="77" spans="1:13">
      <c r="A77" s="273">
        <v>68</v>
      </c>
      <c r="B77" s="254" t="s">
        <v>90</v>
      </c>
      <c r="C77" s="254">
        <v>4267.45</v>
      </c>
      <c r="D77" s="256">
        <v>4270.8833333333341</v>
      </c>
      <c r="E77" s="256">
        <v>4226.7666666666682</v>
      </c>
      <c r="F77" s="256">
        <v>4186.0833333333339</v>
      </c>
      <c r="G77" s="256">
        <v>4141.9666666666681</v>
      </c>
      <c r="H77" s="256">
        <v>4311.5666666666684</v>
      </c>
      <c r="I77" s="256">
        <v>4355.6833333333352</v>
      </c>
      <c r="J77" s="256">
        <v>4396.3666666666686</v>
      </c>
      <c r="K77" s="254">
        <v>4315</v>
      </c>
      <c r="L77" s="254">
        <v>4230.2</v>
      </c>
      <c r="M77" s="254">
        <v>4.8078700000000003</v>
      </c>
    </row>
    <row r="78" spans="1:13">
      <c r="A78" s="273">
        <v>69</v>
      </c>
      <c r="B78" s="254" t="s">
        <v>348</v>
      </c>
      <c r="C78" s="254">
        <v>2994.5</v>
      </c>
      <c r="D78" s="256">
        <v>2992.8333333333335</v>
      </c>
      <c r="E78" s="256">
        <v>2951.666666666667</v>
      </c>
      <c r="F78" s="256">
        <v>2908.8333333333335</v>
      </c>
      <c r="G78" s="256">
        <v>2867.666666666667</v>
      </c>
      <c r="H78" s="256">
        <v>3035.666666666667</v>
      </c>
      <c r="I78" s="256">
        <v>3076.8333333333339</v>
      </c>
      <c r="J78" s="256">
        <v>3119.666666666667</v>
      </c>
      <c r="K78" s="254">
        <v>3034</v>
      </c>
      <c r="L78" s="254">
        <v>2950</v>
      </c>
      <c r="M78" s="254">
        <v>4.0660499999999997</v>
      </c>
    </row>
    <row r="79" spans="1:13">
      <c r="A79" s="273">
        <v>70</v>
      </c>
      <c r="B79" s="254" t="s">
        <v>93</v>
      </c>
      <c r="C79" s="254">
        <v>5222.8</v>
      </c>
      <c r="D79" s="256">
        <v>5246.95</v>
      </c>
      <c r="E79" s="256">
        <v>5183.8999999999996</v>
      </c>
      <c r="F79" s="256">
        <v>5145</v>
      </c>
      <c r="G79" s="256">
        <v>5081.95</v>
      </c>
      <c r="H79" s="256">
        <v>5285.8499999999995</v>
      </c>
      <c r="I79" s="256">
        <v>5348.9000000000005</v>
      </c>
      <c r="J79" s="256">
        <v>5387.7999999999993</v>
      </c>
      <c r="K79" s="254">
        <v>5310</v>
      </c>
      <c r="L79" s="254">
        <v>5208.05</v>
      </c>
      <c r="M79" s="254">
        <v>4.7310499999999998</v>
      </c>
    </row>
    <row r="80" spans="1:13">
      <c r="A80" s="273">
        <v>71</v>
      </c>
      <c r="B80" s="254" t="s">
        <v>235</v>
      </c>
      <c r="C80" s="254">
        <v>70.599999999999994</v>
      </c>
      <c r="D80" s="256">
        <v>71.633333333333326</v>
      </c>
      <c r="E80" s="256">
        <v>66.966666666666654</v>
      </c>
      <c r="F80" s="256">
        <v>63.333333333333329</v>
      </c>
      <c r="G80" s="256">
        <v>58.666666666666657</v>
      </c>
      <c r="H80" s="256">
        <v>75.266666666666652</v>
      </c>
      <c r="I80" s="256">
        <v>79.933333333333337</v>
      </c>
      <c r="J80" s="256">
        <v>83.566666666666649</v>
      </c>
      <c r="K80" s="254">
        <v>76.3</v>
      </c>
      <c r="L80" s="254">
        <v>68</v>
      </c>
      <c r="M80" s="254">
        <v>39.548949999999998</v>
      </c>
    </row>
    <row r="81" spans="1:13">
      <c r="A81" s="273">
        <v>72</v>
      </c>
      <c r="B81" s="254" t="s">
        <v>94</v>
      </c>
      <c r="C81" s="254">
        <v>2729.05</v>
      </c>
      <c r="D81" s="256">
        <v>2740.5333333333333</v>
      </c>
      <c r="E81" s="256">
        <v>2706.6166666666668</v>
      </c>
      <c r="F81" s="256">
        <v>2684.1833333333334</v>
      </c>
      <c r="G81" s="256">
        <v>2650.2666666666669</v>
      </c>
      <c r="H81" s="256">
        <v>2762.9666666666667</v>
      </c>
      <c r="I81" s="256">
        <v>2796.8833333333337</v>
      </c>
      <c r="J81" s="256">
        <v>2819.3166666666666</v>
      </c>
      <c r="K81" s="254">
        <v>2774.45</v>
      </c>
      <c r="L81" s="254">
        <v>2718.1</v>
      </c>
      <c r="M81" s="254">
        <v>4.7176</v>
      </c>
    </row>
    <row r="82" spans="1:13">
      <c r="A82" s="273">
        <v>73</v>
      </c>
      <c r="B82" s="254" t="s">
        <v>236</v>
      </c>
      <c r="C82" s="254">
        <v>539.70000000000005</v>
      </c>
      <c r="D82" s="256">
        <v>547.65</v>
      </c>
      <c r="E82" s="256">
        <v>529</v>
      </c>
      <c r="F82" s="256">
        <v>518.30000000000007</v>
      </c>
      <c r="G82" s="256">
        <v>499.65000000000009</v>
      </c>
      <c r="H82" s="256">
        <v>558.34999999999991</v>
      </c>
      <c r="I82" s="256">
        <v>576.99999999999977</v>
      </c>
      <c r="J82" s="256">
        <v>587.69999999999982</v>
      </c>
      <c r="K82" s="254">
        <v>566.29999999999995</v>
      </c>
      <c r="L82" s="254">
        <v>536.95000000000005</v>
      </c>
      <c r="M82" s="254">
        <v>6.5871500000000003</v>
      </c>
    </row>
    <row r="83" spans="1:13">
      <c r="A83" s="273">
        <v>74</v>
      </c>
      <c r="B83" s="254" t="s">
        <v>237</v>
      </c>
      <c r="C83" s="254">
        <v>1489.5</v>
      </c>
      <c r="D83" s="256">
        <v>1492.8333333333333</v>
      </c>
      <c r="E83" s="256">
        <v>1476.6666666666665</v>
      </c>
      <c r="F83" s="256">
        <v>1463.8333333333333</v>
      </c>
      <c r="G83" s="256">
        <v>1447.6666666666665</v>
      </c>
      <c r="H83" s="256">
        <v>1505.6666666666665</v>
      </c>
      <c r="I83" s="256">
        <v>1521.833333333333</v>
      </c>
      <c r="J83" s="256">
        <v>1534.6666666666665</v>
      </c>
      <c r="K83" s="254">
        <v>1509</v>
      </c>
      <c r="L83" s="254">
        <v>1480</v>
      </c>
      <c r="M83" s="254">
        <v>0.61470000000000002</v>
      </c>
    </row>
    <row r="84" spans="1:13">
      <c r="A84" s="273">
        <v>75</v>
      </c>
      <c r="B84" s="254" t="s">
        <v>96</v>
      </c>
      <c r="C84" s="254">
        <v>1198.1500000000001</v>
      </c>
      <c r="D84" s="256">
        <v>1203.3500000000001</v>
      </c>
      <c r="E84" s="256">
        <v>1180.8000000000002</v>
      </c>
      <c r="F84" s="256">
        <v>1163.45</v>
      </c>
      <c r="G84" s="256">
        <v>1140.9000000000001</v>
      </c>
      <c r="H84" s="256">
        <v>1220.7000000000003</v>
      </c>
      <c r="I84" s="256">
        <v>1243.25</v>
      </c>
      <c r="J84" s="256">
        <v>1260.6000000000004</v>
      </c>
      <c r="K84" s="254">
        <v>1225.9000000000001</v>
      </c>
      <c r="L84" s="254">
        <v>1186</v>
      </c>
      <c r="M84" s="254">
        <v>16.126760000000001</v>
      </c>
    </row>
    <row r="85" spans="1:13">
      <c r="A85" s="273">
        <v>76</v>
      </c>
      <c r="B85" s="254" t="s">
        <v>97</v>
      </c>
      <c r="C85" s="254">
        <v>194</v>
      </c>
      <c r="D85" s="256">
        <v>195.20000000000002</v>
      </c>
      <c r="E85" s="256">
        <v>191.60000000000002</v>
      </c>
      <c r="F85" s="256">
        <v>189.20000000000002</v>
      </c>
      <c r="G85" s="256">
        <v>185.60000000000002</v>
      </c>
      <c r="H85" s="256">
        <v>197.60000000000002</v>
      </c>
      <c r="I85" s="256">
        <v>201.2</v>
      </c>
      <c r="J85" s="256">
        <v>203.60000000000002</v>
      </c>
      <c r="K85" s="254">
        <v>198.8</v>
      </c>
      <c r="L85" s="254">
        <v>192.8</v>
      </c>
      <c r="M85" s="254">
        <v>28.115020000000001</v>
      </c>
    </row>
    <row r="86" spans="1:13">
      <c r="A86" s="273">
        <v>77</v>
      </c>
      <c r="B86" s="254" t="s">
        <v>98</v>
      </c>
      <c r="C86" s="254">
        <v>84.5</v>
      </c>
      <c r="D86" s="256">
        <v>85.2</v>
      </c>
      <c r="E86" s="256">
        <v>82.800000000000011</v>
      </c>
      <c r="F86" s="256">
        <v>81.100000000000009</v>
      </c>
      <c r="G86" s="256">
        <v>78.700000000000017</v>
      </c>
      <c r="H86" s="256">
        <v>86.9</v>
      </c>
      <c r="I86" s="256">
        <v>89.300000000000011</v>
      </c>
      <c r="J86" s="256">
        <v>91</v>
      </c>
      <c r="K86" s="254">
        <v>87.6</v>
      </c>
      <c r="L86" s="254">
        <v>83.5</v>
      </c>
      <c r="M86" s="254">
        <v>250.76526000000001</v>
      </c>
    </row>
    <row r="87" spans="1:13">
      <c r="A87" s="273">
        <v>78</v>
      </c>
      <c r="B87" s="254" t="s">
        <v>359</v>
      </c>
      <c r="C87" s="254">
        <v>230.85</v>
      </c>
      <c r="D87" s="256">
        <v>232.69999999999996</v>
      </c>
      <c r="E87" s="256">
        <v>227.44999999999993</v>
      </c>
      <c r="F87" s="256">
        <v>224.04999999999998</v>
      </c>
      <c r="G87" s="256">
        <v>218.79999999999995</v>
      </c>
      <c r="H87" s="256">
        <v>236.09999999999991</v>
      </c>
      <c r="I87" s="256">
        <v>241.34999999999997</v>
      </c>
      <c r="J87" s="256">
        <v>244.74999999999989</v>
      </c>
      <c r="K87" s="254">
        <v>237.95</v>
      </c>
      <c r="L87" s="254">
        <v>229.3</v>
      </c>
      <c r="M87" s="254">
        <v>35.370759999999997</v>
      </c>
    </row>
    <row r="88" spans="1:13">
      <c r="A88" s="273">
        <v>79</v>
      </c>
      <c r="B88" s="254" t="s">
        <v>240</v>
      </c>
      <c r="C88" s="254">
        <v>52.55</v>
      </c>
      <c r="D88" s="256">
        <v>52.983333333333327</v>
      </c>
      <c r="E88" s="256">
        <v>51.566666666666656</v>
      </c>
      <c r="F88" s="256">
        <v>50.583333333333329</v>
      </c>
      <c r="G88" s="256">
        <v>49.166666666666657</v>
      </c>
      <c r="H88" s="256">
        <v>53.966666666666654</v>
      </c>
      <c r="I88" s="256">
        <v>55.383333333333326</v>
      </c>
      <c r="J88" s="256">
        <v>56.366666666666653</v>
      </c>
      <c r="K88" s="254">
        <v>54.4</v>
      </c>
      <c r="L88" s="254">
        <v>52</v>
      </c>
      <c r="M88" s="254">
        <v>27.464670000000002</v>
      </c>
    </row>
    <row r="89" spans="1:13">
      <c r="A89" s="273">
        <v>80</v>
      </c>
      <c r="B89" s="254" t="s">
        <v>99</v>
      </c>
      <c r="C89" s="254">
        <v>162.4</v>
      </c>
      <c r="D89" s="256">
        <v>163.66666666666669</v>
      </c>
      <c r="E89" s="256">
        <v>157.03333333333336</v>
      </c>
      <c r="F89" s="256">
        <v>151.66666666666669</v>
      </c>
      <c r="G89" s="256">
        <v>145.03333333333336</v>
      </c>
      <c r="H89" s="256">
        <v>169.03333333333336</v>
      </c>
      <c r="I89" s="256">
        <v>175.66666666666669</v>
      </c>
      <c r="J89" s="256">
        <v>181.03333333333336</v>
      </c>
      <c r="K89" s="254">
        <v>170.3</v>
      </c>
      <c r="L89" s="254">
        <v>158.30000000000001</v>
      </c>
      <c r="M89" s="254">
        <v>415.30489999999998</v>
      </c>
    </row>
    <row r="90" spans="1:13">
      <c r="A90" s="273">
        <v>81</v>
      </c>
      <c r="B90" s="254" t="s">
        <v>102</v>
      </c>
      <c r="C90" s="254">
        <v>26.4</v>
      </c>
      <c r="D90" s="256">
        <v>26.7</v>
      </c>
      <c r="E90" s="256">
        <v>25.9</v>
      </c>
      <c r="F90" s="256">
        <v>25.4</v>
      </c>
      <c r="G90" s="256">
        <v>24.599999999999998</v>
      </c>
      <c r="H90" s="256">
        <v>27.2</v>
      </c>
      <c r="I90" s="256">
        <v>28.000000000000004</v>
      </c>
      <c r="J90" s="256">
        <v>28.5</v>
      </c>
      <c r="K90" s="254">
        <v>27.5</v>
      </c>
      <c r="L90" s="254">
        <v>26.2</v>
      </c>
      <c r="M90" s="254">
        <v>144.81646000000001</v>
      </c>
    </row>
    <row r="91" spans="1:13">
      <c r="A91" s="273">
        <v>82</v>
      </c>
      <c r="B91" s="254" t="s">
        <v>241</v>
      </c>
      <c r="C91" s="254">
        <v>195.8</v>
      </c>
      <c r="D91" s="256">
        <v>197.71666666666667</v>
      </c>
      <c r="E91" s="256">
        <v>192.73333333333335</v>
      </c>
      <c r="F91" s="256">
        <v>189.66666666666669</v>
      </c>
      <c r="G91" s="256">
        <v>184.68333333333337</v>
      </c>
      <c r="H91" s="256">
        <v>200.78333333333333</v>
      </c>
      <c r="I91" s="256">
        <v>205.76666666666662</v>
      </c>
      <c r="J91" s="256">
        <v>208.83333333333331</v>
      </c>
      <c r="K91" s="254">
        <v>202.7</v>
      </c>
      <c r="L91" s="254">
        <v>194.65</v>
      </c>
      <c r="M91" s="254">
        <v>4.6872400000000001</v>
      </c>
    </row>
    <row r="92" spans="1:13">
      <c r="A92" s="273">
        <v>83</v>
      </c>
      <c r="B92" s="254" t="s">
        <v>100</v>
      </c>
      <c r="C92" s="254">
        <v>623.15</v>
      </c>
      <c r="D92" s="256">
        <v>627.73333333333323</v>
      </c>
      <c r="E92" s="256">
        <v>612.16666666666652</v>
      </c>
      <c r="F92" s="256">
        <v>601.18333333333328</v>
      </c>
      <c r="G92" s="256">
        <v>585.61666666666656</v>
      </c>
      <c r="H92" s="256">
        <v>638.71666666666647</v>
      </c>
      <c r="I92" s="256">
        <v>654.2833333333333</v>
      </c>
      <c r="J92" s="256">
        <v>665.26666666666642</v>
      </c>
      <c r="K92" s="254">
        <v>643.29999999999995</v>
      </c>
      <c r="L92" s="254">
        <v>616.75</v>
      </c>
      <c r="M92" s="254">
        <v>52.07526</v>
      </c>
    </row>
    <row r="93" spans="1:13">
      <c r="A93" s="273">
        <v>84</v>
      </c>
      <c r="B93" s="254" t="s">
        <v>242</v>
      </c>
      <c r="C93" s="254">
        <v>554.75</v>
      </c>
      <c r="D93" s="256">
        <v>555.16666666666663</v>
      </c>
      <c r="E93" s="256">
        <v>550.58333333333326</v>
      </c>
      <c r="F93" s="256">
        <v>546.41666666666663</v>
      </c>
      <c r="G93" s="256">
        <v>541.83333333333326</v>
      </c>
      <c r="H93" s="256">
        <v>559.33333333333326</v>
      </c>
      <c r="I93" s="256">
        <v>563.91666666666652</v>
      </c>
      <c r="J93" s="256">
        <v>568.08333333333326</v>
      </c>
      <c r="K93" s="254">
        <v>559.75</v>
      </c>
      <c r="L93" s="254">
        <v>551</v>
      </c>
      <c r="M93" s="254">
        <v>1.30654</v>
      </c>
    </row>
    <row r="94" spans="1:13">
      <c r="A94" s="273">
        <v>85</v>
      </c>
      <c r="B94" s="254" t="s">
        <v>103</v>
      </c>
      <c r="C94" s="254">
        <v>853.25</v>
      </c>
      <c r="D94" s="256">
        <v>853.56666666666661</v>
      </c>
      <c r="E94" s="256">
        <v>842.13333333333321</v>
      </c>
      <c r="F94" s="256">
        <v>831.01666666666665</v>
      </c>
      <c r="G94" s="256">
        <v>819.58333333333326</v>
      </c>
      <c r="H94" s="256">
        <v>864.68333333333317</v>
      </c>
      <c r="I94" s="256">
        <v>876.11666666666656</v>
      </c>
      <c r="J94" s="256">
        <v>887.23333333333312</v>
      </c>
      <c r="K94" s="254">
        <v>865</v>
      </c>
      <c r="L94" s="254">
        <v>842.45</v>
      </c>
      <c r="M94" s="254">
        <v>9.0529399999999995</v>
      </c>
    </row>
    <row r="95" spans="1:13">
      <c r="A95" s="273">
        <v>86</v>
      </c>
      <c r="B95" s="254" t="s">
        <v>243</v>
      </c>
      <c r="C95" s="254">
        <v>543.70000000000005</v>
      </c>
      <c r="D95" s="256">
        <v>544.51666666666677</v>
      </c>
      <c r="E95" s="256">
        <v>540.18333333333351</v>
      </c>
      <c r="F95" s="256">
        <v>536.66666666666674</v>
      </c>
      <c r="G95" s="256">
        <v>532.33333333333348</v>
      </c>
      <c r="H95" s="256">
        <v>548.03333333333353</v>
      </c>
      <c r="I95" s="256">
        <v>552.36666666666679</v>
      </c>
      <c r="J95" s="256">
        <v>555.88333333333355</v>
      </c>
      <c r="K95" s="254">
        <v>548.85</v>
      </c>
      <c r="L95" s="254">
        <v>541</v>
      </c>
      <c r="M95" s="254">
        <v>1.7925</v>
      </c>
    </row>
    <row r="96" spans="1:13">
      <c r="A96" s="273">
        <v>87</v>
      </c>
      <c r="B96" s="254" t="s">
        <v>244</v>
      </c>
      <c r="C96" s="254">
        <v>1403.5</v>
      </c>
      <c r="D96" s="256">
        <v>1413.0166666666664</v>
      </c>
      <c r="E96" s="256">
        <v>1383.0833333333328</v>
      </c>
      <c r="F96" s="256">
        <v>1362.6666666666663</v>
      </c>
      <c r="G96" s="256">
        <v>1332.7333333333327</v>
      </c>
      <c r="H96" s="256">
        <v>1433.4333333333329</v>
      </c>
      <c r="I96" s="256">
        <v>1463.3666666666663</v>
      </c>
      <c r="J96" s="256">
        <v>1483.7833333333331</v>
      </c>
      <c r="K96" s="254">
        <v>1442.95</v>
      </c>
      <c r="L96" s="254">
        <v>1392.6</v>
      </c>
      <c r="M96" s="254">
        <v>10.531269999999999</v>
      </c>
    </row>
    <row r="97" spans="1:13">
      <c r="A97" s="273">
        <v>88</v>
      </c>
      <c r="B97" s="254" t="s">
        <v>104</v>
      </c>
      <c r="C97" s="254">
        <v>1492.05</v>
      </c>
      <c r="D97" s="256">
        <v>1501.6499999999999</v>
      </c>
      <c r="E97" s="256">
        <v>1475.3999999999996</v>
      </c>
      <c r="F97" s="256">
        <v>1458.7499999999998</v>
      </c>
      <c r="G97" s="256">
        <v>1432.4999999999995</v>
      </c>
      <c r="H97" s="256">
        <v>1518.2999999999997</v>
      </c>
      <c r="I97" s="256">
        <v>1544.5500000000002</v>
      </c>
      <c r="J97" s="256">
        <v>1561.1999999999998</v>
      </c>
      <c r="K97" s="254">
        <v>1527.9</v>
      </c>
      <c r="L97" s="254">
        <v>1485</v>
      </c>
      <c r="M97" s="254">
        <v>17.273029999999999</v>
      </c>
    </row>
    <row r="98" spans="1:13">
      <c r="A98" s="273">
        <v>89</v>
      </c>
      <c r="B98" s="254" t="s">
        <v>372</v>
      </c>
      <c r="C98" s="254">
        <v>595.70000000000005</v>
      </c>
      <c r="D98" s="256">
        <v>601.9666666666667</v>
      </c>
      <c r="E98" s="256">
        <v>586.58333333333337</v>
      </c>
      <c r="F98" s="256">
        <v>577.4666666666667</v>
      </c>
      <c r="G98" s="256">
        <v>562.08333333333337</v>
      </c>
      <c r="H98" s="256">
        <v>611.08333333333337</v>
      </c>
      <c r="I98" s="256">
        <v>626.46666666666658</v>
      </c>
      <c r="J98" s="256">
        <v>635.58333333333337</v>
      </c>
      <c r="K98" s="254">
        <v>617.35</v>
      </c>
      <c r="L98" s="254">
        <v>592.85</v>
      </c>
      <c r="M98" s="254">
        <v>16.933229999999998</v>
      </c>
    </row>
    <row r="99" spans="1:13">
      <c r="A99" s="273">
        <v>90</v>
      </c>
      <c r="B99" s="254" t="s">
        <v>246</v>
      </c>
      <c r="C99" s="254">
        <v>302.39999999999998</v>
      </c>
      <c r="D99" s="256">
        <v>304.03333333333336</v>
      </c>
      <c r="E99" s="256">
        <v>299.26666666666671</v>
      </c>
      <c r="F99" s="256">
        <v>296.13333333333333</v>
      </c>
      <c r="G99" s="256">
        <v>291.36666666666667</v>
      </c>
      <c r="H99" s="256">
        <v>307.16666666666674</v>
      </c>
      <c r="I99" s="256">
        <v>311.93333333333339</v>
      </c>
      <c r="J99" s="256">
        <v>315.06666666666678</v>
      </c>
      <c r="K99" s="254">
        <v>308.8</v>
      </c>
      <c r="L99" s="254">
        <v>300.89999999999998</v>
      </c>
      <c r="M99" s="254">
        <v>9.9715900000000008</v>
      </c>
    </row>
    <row r="100" spans="1:13">
      <c r="A100" s="273">
        <v>91</v>
      </c>
      <c r="B100" s="254" t="s">
        <v>107</v>
      </c>
      <c r="C100" s="254">
        <v>971.3</v>
      </c>
      <c r="D100" s="256">
        <v>973.80000000000007</v>
      </c>
      <c r="E100" s="256">
        <v>962.60000000000014</v>
      </c>
      <c r="F100" s="256">
        <v>953.90000000000009</v>
      </c>
      <c r="G100" s="256">
        <v>942.70000000000016</v>
      </c>
      <c r="H100" s="256">
        <v>982.50000000000011</v>
      </c>
      <c r="I100" s="256">
        <v>993.70000000000016</v>
      </c>
      <c r="J100" s="256">
        <v>1002.4000000000001</v>
      </c>
      <c r="K100" s="254">
        <v>985</v>
      </c>
      <c r="L100" s="254">
        <v>965.1</v>
      </c>
      <c r="M100" s="254">
        <v>55.214590000000001</v>
      </c>
    </row>
    <row r="101" spans="1:13">
      <c r="A101" s="273">
        <v>92</v>
      </c>
      <c r="B101" s="254" t="s">
        <v>248</v>
      </c>
      <c r="C101" s="254">
        <v>3029.7</v>
      </c>
      <c r="D101" s="256">
        <v>3042.4333333333329</v>
      </c>
      <c r="E101" s="256">
        <v>2997.266666666666</v>
      </c>
      <c r="F101" s="256">
        <v>2964.833333333333</v>
      </c>
      <c r="G101" s="256">
        <v>2919.6666666666661</v>
      </c>
      <c r="H101" s="256">
        <v>3074.8666666666659</v>
      </c>
      <c r="I101" s="256">
        <v>3120.0333333333328</v>
      </c>
      <c r="J101" s="256">
        <v>3152.4666666666658</v>
      </c>
      <c r="K101" s="254">
        <v>3087.6</v>
      </c>
      <c r="L101" s="254">
        <v>3010</v>
      </c>
      <c r="M101" s="254">
        <v>2.12418</v>
      </c>
    </row>
    <row r="102" spans="1:13">
      <c r="A102" s="273">
        <v>93</v>
      </c>
      <c r="B102" s="254" t="s">
        <v>109</v>
      </c>
      <c r="C102" s="254">
        <v>1480.3</v>
      </c>
      <c r="D102" s="256">
        <v>1484.7833333333335</v>
      </c>
      <c r="E102" s="256">
        <v>1467.5666666666671</v>
      </c>
      <c r="F102" s="256">
        <v>1454.8333333333335</v>
      </c>
      <c r="G102" s="256">
        <v>1437.616666666667</v>
      </c>
      <c r="H102" s="256">
        <v>1497.5166666666671</v>
      </c>
      <c r="I102" s="256">
        <v>1514.7333333333338</v>
      </c>
      <c r="J102" s="256">
        <v>1527.4666666666672</v>
      </c>
      <c r="K102" s="254">
        <v>1502</v>
      </c>
      <c r="L102" s="254">
        <v>1472.05</v>
      </c>
      <c r="M102" s="254">
        <v>51.11721</v>
      </c>
    </row>
    <row r="103" spans="1:13">
      <c r="A103" s="273">
        <v>94</v>
      </c>
      <c r="B103" s="254" t="s">
        <v>249</v>
      </c>
      <c r="C103" s="254">
        <v>684.9</v>
      </c>
      <c r="D103" s="256">
        <v>687.76666666666677</v>
      </c>
      <c r="E103" s="256">
        <v>678.63333333333355</v>
      </c>
      <c r="F103" s="256">
        <v>672.36666666666679</v>
      </c>
      <c r="G103" s="256">
        <v>663.23333333333358</v>
      </c>
      <c r="H103" s="256">
        <v>694.03333333333353</v>
      </c>
      <c r="I103" s="256">
        <v>703.16666666666674</v>
      </c>
      <c r="J103" s="256">
        <v>709.43333333333351</v>
      </c>
      <c r="K103" s="254">
        <v>696.9</v>
      </c>
      <c r="L103" s="254">
        <v>681.5</v>
      </c>
      <c r="M103" s="254">
        <v>30.41695</v>
      </c>
    </row>
    <row r="104" spans="1:13">
      <c r="A104" s="273">
        <v>95</v>
      </c>
      <c r="B104" s="254" t="s">
        <v>105</v>
      </c>
      <c r="C104" s="254">
        <v>1027.25</v>
      </c>
      <c r="D104" s="256">
        <v>1035.6499999999999</v>
      </c>
      <c r="E104" s="256">
        <v>1013.6499999999996</v>
      </c>
      <c r="F104" s="256">
        <v>1000.0499999999997</v>
      </c>
      <c r="G104" s="256">
        <v>978.0499999999995</v>
      </c>
      <c r="H104" s="256">
        <v>1049.2499999999998</v>
      </c>
      <c r="I104" s="256">
        <v>1071.2500000000002</v>
      </c>
      <c r="J104" s="256">
        <v>1084.8499999999999</v>
      </c>
      <c r="K104" s="254">
        <v>1057.6500000000001</v>
      </c>
      <c r="L104" s="254">
        <v>1022.05</v>
      </c>
      <c r="M104" s="254">
        <v>15.5412</v>
      </c>
    </row>
    <row r="105" spans="1:13">
      <c r="A105" s="273">
        <v>96</v>
      </c>
      <c r="B105" s="254" t="s">
        <v>110</v>
      </c>
      <c r="C105" s="254">
        <v>3023.5</v>
      </c>
      <c r="D105" s="256">
        <v>3041.3666666666668</v>
      </c>
      <c r="E105" s="256">
        <v>2992.7333333333336</v>
      </c>
      <c r="F105" s="256">
        <v>2961.9666666666667</v>
      </c>
      <c r="G105" s="256">
        <v>2913.3333333333335</v>
      </c>
      <c r="H105" s="256">
        <v>3072.1333333333337</v>
      </c>
      <c r="I105" s="256">
        <v>3120.7666666666669</v>
      </c>
      <c r="J105" s="256">
        <v>3151.5333333333338</v>
      </c>
      <c r="K105" s="254">
        <v>3090</v>
      </c>
      <c r="L105" s="254">
        <v>3010.6</v>
      </c>
      <c r="M105" s="254">
        <v>8.4569200000000002</v>
      </c>
    </row>
    <row r="106" spans="1:13">
      <c r="A106" s="273">
        <v>97</v>
      </c>
      <c r="B106" s="254" t="s">
        <v>112</v>
      </c>
      <c r="C106" s="254">
        <v>383.15</v>
      </c>
      <c r="D106" s="256">
        <v>385.46666666666664</v>
      </c>
      <c r="E106" s="256">
        <v>379.98333333333329</v>
      </c>
      <c r="F106" s="256">
        <v>376.81666666666666</v>
      </c>
      <c r="G106" s="256">
        <v>371.33333333333331</v>
      </c>
      <c r="H106" s="256">
        <v>388.63333333333327</v>
      </c>
      <c r="I106" s="256">
        <v>394.11666666666662</v>
      </c>
      <c r="J106" s="256">
        <v>397.28333333333325</v>
      </c>
      <c r="K106" s="254">
        <v>390.95</v>
      </c>
      <c r="L106" s="254">
        <v>382.3</v>
      </c>
      <c r="M106" s="254">
        <v>118.07015</v>
      </c>
    </row>
    <row r="107" spans="1:13">
      <c r="A107" s="273">
        <v>98</v>
      </c>
      <c r="B107" s="254" t="s">
        <v>113</v>
      </c>
      <c r="C107" s="254">
        <v>300.35000000000002</v>
      </c>
      <c r="D107" s="256">
        <v>302.59999999999997</v>
      </c>
      <c r="E107" s="256">
        <v>295.79999999999995</v>
      </c>
      <c r="F107" s="256">
        <v>291.25</v>
      </c>
      <c r="G107" s="256">
        <v>284.45</v>
      </c>
      <c r="H107" s="256">
        <v>307.14999999999992</v>
      </c>
      <c r="I107" s="256">
        <v>313.95</v>
      </c>
      <c r="J107" s="256">
        <v>318.49999999999989</v>
      </c>
      <c r="K107" s="254">
        <v>309.39999999999998</v>
      </c>
      <c r="L107" s="254">
        <v>298.05</v>
      </c>
      <c r="M107" s="254">
        <v>68.739220000000003</v>
      </c>
    </row>
    <row r="108" spans="1:13">
      <c r="A108" s="273">
        <v>99</v>
      </c>
      <c r="B108" s="254" t="s">
        <v>114</v>
      </c>
      <c r="C108" s="254">
        <v>2356</v>
      </c>
      <c r="D108" s="256">
        <v>2357.85</v>
      </c>
      <c r="E108" s="256">
        <v>2343.75</v>
      </c>
      <c r="F108" s="256">
        <v>2331.5</v>
      </c>
      <c r="G108" s="256">
        <v>2317.4</v>
      </c>
      <c r="H108" s="256">
        <v>2370.1</v>
      </c>
      <c r="I108" s="256">
        <v>2384.1999999999994</v>
      </c>
      <c r="J108" s="256">
        <v>2396.4499999999998</v>
      </c>
      <c r="K108" s="254">
        <v>2371.9499999999998</v>
      </c>
      <c r="L108" s="254">
        <v>2345.6</v>
      </c>
      <c r="M108" s="254">
        <v>10.728579999999999</v>
      </c>
    </row>
    <row r="109" spans="1:13">
      <c r="A109" s="273">
        <v>100</v>
      </c>
      <c r="B109" s="254" t="s">
        <v>250</v>
      </c>
      <c r="C109" s="254">
        <v>338.05</v>
      </c>
      <c r="D109" s="256">
        <v>337.63333333333338</v>
      </c>
      <c r="E109" s="256">
        <v>333.46666666666675</v>
      </c>
      <c r="F109" s="256">
        <v>328.88333333333338</v>
      </c>
      <c r="G109" s="256">
        <v>324.71666666666675</v>
      </c>
      <c r="H109" s="256">
        <v>342.21666666666675</v>
      </c>
      <c r="I109" s="256">
        <v>346.38333333333338</v>
      </c>
      <c r="J109" s="256">
        <v>350.96666666666675</v>
      </c>
      <c r="K109" s="254">
        <v>341.8</v>
      </c>
      <c r="L109" s="254">
        <v>333.05</v>
      </c>
      <c r="M109" s="254">
        <v>20.684930000000001</v>
      </c>
    </row>
    <row r="110" spans="1:13">
      <c r="A110" s="273">
        <v>101</v>
      </c>
      <c r="B110" s="254" t="s">
        <v>251</v>
      </c>
      <c r="C110" s="254">
        <v>49.15</v>
      </c>
      <c r="D110" s="256">
        <v>49.85</v>
      </c>
      <c r="E110" s="256">
        <v>47.95</v>
      </c>
      <c r="F110" s="256">
        <v>46.75</v>
      </c>
      <c r="G110" s="256">
        <v>44.85</v>
      </c>
      <c r="H110" s="256">
        <v>51.050000000000004</v>
      </c>
      <c r="I110" s="256">
        <v>52.949999999999996</v>
      </c>
      <c r="J110" s="256">
        <v>54.150000000000006</v>
      </c>
      <c r="K110" s="254">
        <v>51.75</v>
      </c>
      <c r="L110" s="254">
        <v>48.65</v>
      </c>
      <c r="M110" s="254">
        <v>44.210680000000004</v>
      </c>
    </row>
    <row r="111" spans="1:13">
      <c r="A111" s="273">
        <v>102</v>
      </c>
      <c r="B111" s="254" t="s">
        <v>108</v>
      </c>
      <c r="C111" s="254">
        <v>2544.75</v>
      </c>
      <c r="D111" s="256">
        <v>2554.5833333333335</v>
      </c>
      <c r="E111" s="256">
        <v>2529.916666666667</v>
      </c>
      <c r="F111" s="256">
        <v>2515.0833333333335</v>
      </c>
      <c r="G111" s="256">
        <v>2490.416666666667</v>
      </c>
      <c r="H111" s="256">
        <v>2569.416666666667</v>
      </c>
      <c r="I111" s="256">
        <v>2594.0833333333339</v>
      </c>
      <c r="J111" s="256">
        <v>2608.916666666667</v>
      </c>
      <c r="K111" s="254">
        <v>2579.25</v>
      </c>
      <c r="L111" s="254">
        <v>2539.75</v>
      </c>
      <c r="M111" s="254">
        <v>27.84864</v>
      </c>
    </row>
    <row r="112" spans="1:13">
      <c r="A112" s="273">
        <v>103</v>
      </c>
      <c r="B112" s="254" t="s">
        <v>116</v>
      </c>
      <c r="C112" s="254">
        <v>636.1</v>
      </c>
      <c r="D112" s="256">
        <v>636.83333333333337</v>
      </c>
      <c r="E112" s="256">
        <v>628.06666666666672</v>
      </c>
      <c r="F112" s="256">
        <v>620.0333333333333</v>
      </c>
      <c r="G112" s="256">
        <v>611.26666666666665</v>
      </c>
      <c r="H112" s="256">
        <v>644.86666666666679</v>
      </c>
      <c r="I112" s="256">
        <v>653.63333333333344</v>
      </c>
      <c r="J112" s="256">
        <v>661.66666666666686</v>
      </c>
      <c r="K112" s="254">
        <v>645.6</v>
      </c>
      <c r="L112" s="254">
        <v>628.79999999999995</v>
      </c>
      <c r="M112" s="254">
        <v>158.23094</v>
      </c>
    </row>
    <row r="113" spans="1:13">
      <c r="A113" s="273">
        <v>104</v>
      </c>
      <c r="B113" s="254" t="s">
        <v>252</v>
      </c>
      <c r="C113" s="254">
        <v>1473.9</v>
      </c>
      <c r="D113" s="256">
        <v>1475.7666666666667</v>
      </c>
      <c r="E113" s="256">
        <v>1461.1333333333332</v>
      </c>
      <c r="F113" s="256">
        <v>1448.3666666666666</v>
      </c>
      <c r="G113" s="256">
        <v>1433.7333333333331</v>
      </c>
      <c r="H113" s="256">
        <v>1488.5333333333333</v>
      </c>
      <c r="I113" s="256">
        <v>1503.166666666667</v>
      </c>
      <c r="J113" s="256">
        <v>1515.9333333333334</v>
      </c>
      <c r="K113" s="254">
        <v>1490.4</v>
      </c>
      <c r="L113" s="254">
        <v>1463</v>
      </c>
      <c r="M113" s="254">
        <v>8.6648599999999991</v>
      </c>
    </row>
    <row r="114" spans="1:13">
      <c r="A114" s="273">
        <v>105</v>
      </c>
      <c r="B114" s="254" t="s">
        <v>117</v>
      </c>
      <c r="C114" s="254">
        <v>571.15</v>
      </c>
      <c r="D114" s="256">
        <v>574.4</v>
      </c>
      <c r="E114" s="256">
        <v>566.04999999999995</v>
      </c>
      <c r="F114" s="256">
        <v>560.94999999999993</v>
      </c>
      <c r="G114" s="256">
        <v>552.59999999999991</v>
      </c>
      <c r="H114" s="256">
        <v>579.5</v>
      </c>
      <c r="I114" s="256">
        <v>587.85000000000014</v>
      </c>
      <c r="J114" s="256">
        <v>592.95000000000005</v>
      </c>
      <c r="K114" s="254">
        <v>582.75</v>
      </c>
      <c r="L114" s="254">
        <v>569.29999999999995</v>
      </c>
      <c r="M114" s="254">
        <v>18.461020000000001</v>
      </c>
    </row>
    <row r="115" spans="1:13">
      <c r="A115" s="273">
        <v>106</v>
      </c>
      <c r="B115" s="254" t="s">
        <v>387</v>
      </c>
      <c r="C115" s="254">
        <v>587.65</v>
      </c>
      <c r="D115" s="256">
        <v>591.26666666666654</v>
      </c>
      <c r="E115" s="256">
        <v>577.48333333333312</v>
      </c>
      <c r="F115" s="256">
        <v>567.31666666666661</v>
      </c>
      <c r="G115" s="256">
        <v>553.53333333333319</v>
      </c>
      <c r="H115" s="256">
        <v>601.43333333333305</v>
      </c>
      <c r="I115" s="256">
        <v>615.21666666666658</v>
      </c>
      <c r="J115" s="256">
        <v>625.38333333333298</v>
      </c>
      <c r="K115" s="254">
        <v>605.04999999999995</v>
      </c>
      <c r="L115" s="254">
        <v>581.1</v>
      </c>
      <c r="M115" s="254">
        <v>6.84903</v>
      </c>
    </row>
    <row r="116" spans="1:13">
      <c r="A116" s="273">
        <v>107</v>
      </c>
      <c r="B116" s="254" t="s">
        <v>119</v>
      </c>
      <c r="C116" s="254">
        <v>59.7</v>
      </c>
      <c r="D116" s="256">
        <v>60.233333333333327</v>
      </c>
      <c r="E116" s="256">
        <v>58.466666666666654</v>
      </c>
      <c r="F116" s="256">
        <v>57.233333333333327</v>
      </c>
      <c r="G116" s="256">
        <v>55.466666666666654</v>
      </c>
      <c r="H116" s="256">
        <v>61.466666666666654</v>
      </c>
      <c r="I116" s="256">
        <v>63.23333333333332</v>
      </c>
      <c r="J116" s="256">
        <v>64.466666666666654</v>
      </c>
      <c r="K116" s="254">
        <v>62</v>
      </c>
      <c r="L116" s="254">
        <v>59</v>
      </c>
      <c r="M116" s="254">
        <v>570.75081999999998</v>
      </c>
    </row>
    <row r="117" spans="1:13">
      <c r="A117" s="273">
        <v>108</v>
      </c>
      <c r="B117" s="254" t="s">
        <v>126</v>
      </c>
      <c r="C117" s="254">
        <v>212.5</v>
      </c>
      <c r="D117" s="256">
        <v>212.91666666666666</v>
      </c>
      <c r="E117" s="256">
        <v>211.08333333333331</v>
      </c>
      <c r="F117" s="256">
        <v>209.66666666666666</v>
      </c>
      <c r="G117" s="256">
        <v>207.83333333333331</v>
      </c>
      <c r="H117" s="256">
        <v>214.33333333333331</v>
      </c>
      <c r="I117" s="256">
        <v>216.16666666666663</v>
      </c>
      <c r="J117" s="256">
        <v>217.58333333333331</v>
      </c>
      <c r="K117" s="254">
        <v>214.75</v>
      </c>
      <c r="L117" s="254">
        <v>211.5</v>
      </c>
      <c r="M117" s="254">
        <v>248.87924000000001</v>
      </c>
    </row>
    <row r="118" spans="1:13">
      <c r="A118" s="273">
        <v>109</v>
      </c>
      <c r="B118" s="254" t="s">
        <v>115</v>
      </c>
      <c r="C118" s="254">
        <v>262.14999999999998</v>
      </c>
      <c r="D118" s="256">
        <v>263.71666666666664</v>
      </c>
      <c r="E118" s="256">
        <v>251.93333333333328</v>
      </c>
      <c r="F118" s="256">
        <v>241.71666666666664</v>
      </c>
      <c r="G118" s="256">
        <v>229.93333333333328</v>
      </c>
      <c r="H118" s="256">
        <v>273.93333333333328</v>
      </c>
      <c r="I118" s="256">
        <v>285.7166666666667</v>
      </c>
      <c r="J118" s="256">
        <v>295.93333333333328</v>
      </c>
      <c r="K118" s="254">
        <v>275.5</v>
      </c>
      <c r="L118" s="254">
        <v>253.5</v>
      </c>
      <c r="M118" s="254">
        <v>625.83362</v>
      </c>
    </row>
    <row r="119" spans="1:13">
      <c r="A119" s="273">
        <v>110</v>
      </c>
      <c r="B119" s="254" t="s">
        <v>255</v>
      </c>
      <c r="C119" s="254">
        <v>135.35</v>
      </c>
      <c r="D119" s="256">
        <v>136.36666666666667</v>
      </c>
      <c r="E119" s="256">
        <v>133.33333333333334</v>
      </c>
      <c r="F119" s="256">
        <v>131.31666666666666</v>
      </c>
      <c r="G119" s="256">
        <v>128.28333333333333</v>
      </c>
      <c r="H119" s="256">
        <v>138.38333333333335</v>
      </c>
      <c r="I119" s="256">
        <v>141.41666666666666</v>
      </c>
      <c r="J119" s="256">
        <v>143.43333333333337</v>
      </c>
      <c r="K119" s="254">
        <v>139.4</v>
      </c>
      <c r="L119" s="254">
        <v>134.35</v>
      </c>
      <c r="M119" s="254">
        <v>53.580710000000003</v>
      </c>
    </row>
    <row r="120" spans="1:13">
      <c r="A120" s="273">
        <v>111</v>
      </c>
      <c r="B120" s="254" t="s">
        <v>125</v>
      </c>
      <c r="C120" s="254">
        <v>114.95</v>
      </c>
      <c r="D120" s="256">
        <v>115.76666666666667</v>
      </c>
      <c r="E120" s="256">
        <v>113.68333333333334</v>
      </c>
      <c r="F120" s="256">
        <v>112.41666666666667</v>
      </c>
      <c r="G120" s="256">
        <v>110.33333333333334</v>
      </c>
      <c r="H120" s="256">
        <v>117.03333333333333</v>
      </c>
      <c r="I120" s="256">
        <v>119.11666666666667</v>
      </c>
      <c r="J120" s="256">
        <v>120.38333333333333</v>
      </c>
      <c r="K120" s="254">
        <v>117.85</v>
      </c>
      <c r="L120" s="254">
        <v>114.5</v>
      </c>
      <c r="M120" s="254">
        <v>210.13561000000001</v>
      </c>
    </row>
    <row r="121" spans="1:13">
      <c r="A121" s="273">
        <v>112</v>
      </c>
      <c r="B121" s="254" t="s">
        <v>772</v>
      </c>
      <c r="C121" s="254">
        <v>2071.1999999999998</v>
      </c>
      <c r="D121" s="256">
        <v>2098.0666666666666</v>
      </c>
      <c r="E121" s="256">
        <v>2033.1333333333332</v>
      </c>
      <c r="F121" s="256">
        <v>1995.0666666666666</v>
      </c>
      <c r="G121" s="256">
        <v>1930.1333333333332</v>
      </c>
      <c r="H121" s="256">
        <v>2136.1333333333332</v>
      </c>
      <c r="I121" s="256">
        <v>2201.0666666666666</v>
      </c>
      <c r="J121" s="256">
        <v>2239.1333333333332</v>
      </c>
      <c r="K121" s="254">
        <v>2163</v>
      </c>
      <c r="L121" s="254">
        <v>2060</v>
      </c>
      <c r="M121" s="254">
        <v>23.357410000000002</v>
      </c>
    </row>
    <row r="122" spans="1:13">
      <c r="A122" s="273">
        <v>113</v>
      </c>
      <c r="B122" s="254" t="s">
        <v>120</v>
      </c>
      <c r="C122" s="254">
        <v>531.79999999999995</v>
      </c>
      <c r="D122" s="256">
        <v>534.83333333333337</v>
      </c>
      <c r="E122" s="256">
        <v>524.86666666666679</v>
      </c>
      <c r="F122" s="256">
        <v>517.93333333333339</v>
      </c>
      <c r="G122" s="256">
        <v>507.96666666666681</v>
      </c>
      <c r="H122" s="256">
        <v>541.76666666666677</v>
      </c>
      <c r="I122" s="256">
        <v>551.73333333333323</v>
      </c>
      <c r="J122" s="256">
        <v>558.66666666666674</v>
      </c>
      <c r="K122" s="254">
        <v>544.79999999999995</v>
      </c>
      <c r="L122" s="254">
        <v>527.9</v>
      </c>
      <c r="M122" s="254">
        <v>42.420920000000002</v>
      </c>
    </row>
    <row r="123" spans="1:13">
      <c r="A123" s="273">
        <v>114</v>
      </c>
      <c r="B123" s="254" t="s">
        <v>824</v>
      </c>
      <c r="C123" s="254">
        <v>251.3</v>
      </c>
      <c r="D123" s="256">
        <v>253.56666666666669</v>
      </c>
      <c r="E123" s="256">
        <v>247.13333333333338</v>
      </c>
      <c r="F123" s="256">
        <v>242.9666666666667</v>
      </c>
      <c r="G123" s="256">
        <v>236.53333333333339</v>
      </c>
      <c r="H123" s="256">
        <v>257.73333333333335</v>
      </c>
      <c r="I123" s="256">
        <v>264.16666666666674</v>
      </c>
      <c r="J123" s="256">
        <v>268.33333333333337</v>
      </c>
      <c r="K123" s="254">
        <v>260</v>
      </c>
      <c r="L123" s="254">
        <v>249.4</v>
      </c>
      <c r="M123" s="254">
        <v>24.60528</v>
      </c>
    </row>
    <row r="124" spans="1:13">
      <c r="A124" s="273">
        <v>115</v>
      </c>
      <c r="B124" s="254" t="s">
        <v>122</v>
      </c>
      <c r="C124" s="254">
        <v>1003.55</v>
      </c>
      <c r="D124" s="256">
        <v>1012.1666666666666</v>
      </c>
      <c r="E124" s="256">
        <v>988.63333333333321</v>
      </c>
      <c r="F124" s="256">
        <v>973.71666666666658</v>
      </c>
      <c r="G124" s="256">
        <v>950.18333333333317</v>
      </c>
      <c r="H124" s="256">
        <v>1027.0833333333333</v>
      </c>
      <c r="I124" s="256">
        <v>1050.6166666666668</v>
      </c>
      <c r="J124" s="256">
        <v>1065.5333333333333</v>
      </c>
      <c r="K124" s="254">
        <v>1035.7</v>
      </c>
      <c r="L124" s="254">
        <v>997.25</v>
      </c>
      <c r="M124" s="254">
        <v>47.678640000000001</v>
      </c>
    </row>
    <row r="125" spans="1:13">
      <c r="A125" s="273">
        <v>116</v>
      </c>
      <c r="B125" s="254" t="s">
        <v>256</v>
      </c>
      <c r="C125" s="254">
        <v>4677.3500000000004</v>
      </c>
      <c r="D125" s="256">
        <v>4642.7833333333338</v>
      </c>
      <c r="E125" s="256">
        <v>4570.5666666666675</v>
      </c>
      <c r="F125" s="256">
        <v>4463.7833333333338</v>
      </c>
      <c r="G125" s="256">
        <v>4391.5666666666675</v>
      </c>
      <c r="H125" s="256">
        <v>4749.5666666666675</v>
      </c>
      <c r="I125" s="256">
        <v>4821.7833333333328</v>
      </c>
      <c r="J125" s="256">
        <v>4928.5666666666675</v>
      </c>
      <c r="K125" s="254">
        <v>4715</v>
      </c>
      <c r="L125" s="254">
        <v>4536</v>
      </c>
      <c r="M125" s="254">
        <v>7.5084099999999996</v>
      </c>
    </row>
    <row r="126" spans="1:13">
      <c r="A126" s="273">
        <v>117</v>
      </c>
      <c r="B126" s="254" t="s">
        <v>124</v>
      </c>
      <c r="C126" s="254">
        <v>1415.3</v>
      </c>
      <c r="D126" s="256">
        <v>1414.9666666666665</v>
      </c>
      <c r="E126" s="256">
        <v>1404.9333333333329</v>
      </c>
      <c r="F126" s="256">
        <v>1394.5666666666664</v>
      </c>
      <c r="G126" s="256">
        <v>1384.5333333333328</v>
      </c>
      <c r="H126" s="256">
        <v>1425.333333333333</v>
      </c>
      <c r="I126" s="256">
        <v>1435.3666666666663</v>
      </c>
      <c r="J126" s="256">
        <v>1445.7333333333331</v>
      </c>
      <c r="K126" s="254">
        <v>1425</v>
      </c>
      <c r="L126" s="254">
        <v>1404.6</v>
      </c>
      <c r="M126" s="254">
        <v>53.943170000000002</v>
      </c>
    </row>
    <row r="127" spans="1:13">
      <c r="A127" s="273">
        <v>118</v>
      </c>
      <c r="B127" s="254" t="s">
        <v>121</v>
      </c>
      <c r="C127" s="254">
        <v>1793.05</v>
      </c>
      <c r="D127" s="256">
        <v>1811.2166666666665</v>
      </c>
      <c r="E127" s="256">
        <v>1762.833333333333</v>
      </c>
      <c r="F127" s="256">
        <v>1732.6166666666666</v>
      </c>
      <c r="G127" s="256">
        <v>1684.2333333333331</v>
      </c>
      <c r="H127" s="256">
        <v>1841.4333333333329</v>
      </c>
      <c r="I127" s="256">
        <v>1889.8166666666666</v>
      </c>
      <c r="J127" s="256">
        <v>1920.0333333333328</v>
      </c>
      <c r="K127" s="254">
        <v>1859.6</v>
      </c>
      <c r="L127" s="254">
        <v>1781</v>
      </c>
      <c r="M127" s="254">
        <v>19.02195</v>
      </c>
    </row>
    <row r="128" spans="1:13">
      <c r="A128" s="273">
        <v>119</v>
      </c>
      <c r="B128" s="254" t="s">
        <v>257</v>
      </c>
      <c r="C128" s="254">
        <v>2039.6</v>
      </c>
      <c r="D128" s="256">
        <v>2043.5833333333333</v>
      </c>
      <c r="E128" s="256">
        <v>2028.0166666666664</v>
      </c>
      <c r="F128" s="256">
        <v>2016.4333333333332</v>
      </c>
      <c r="G128" s="256">
        <v>2000.8666666666663</v>
      </c>
      <c r="H128" s="256">
        <v>2055.1666666666665</v>
      </c>
      <c r="I128" s="256">
        <v>2070.7333333333336</v>
      </c>
      <c r="J128" s="256">
        <v>2082.3166666666666</v>
      </c>
      <c r="K128" s="254">
        <v>2059.15</v>
      </c>
      <c r="L128" s="254">
        <v>2032</v>
      </c>
      <c r="M128" s="254">
        <v>2.1126</v>
      </c>
    </row>
    <row r="129" spans="1:13">
      <c r="A129" s="273">
        <v>120</v>
      </c>
      <c r="B129" s="254" t="s">
        <v>258</v>
      </c>
      <c r="C129" s="254">
        <v>145.35</v>
      </c>
      <c r="D129" s="256">
        <v>148.01666666666665</v>
      </c>
      <c r="E129" s="256">
        <v>139.33333333333331</v>
      </c>
      <c r="F129" s="256">
        <v>133.31666666666666</v>
      </c>
      <c r="G129" s="256">
        <v>124.63333333333333</v>
      </c>
      <c r="H129" s="256">
        <v>154.0333333333333</v>
      </c>
      <c r="I129" s="256">
        <v>162.71666666666664</v>
      </c>
      <c r="J129" s="256">
        <v>168.73333333333329</v>
      </c>
      <c r="K129" s="254">
        <v>156.69999999999999</v>
      </c>
      <c r="L129" s="254">
        <v>142</v>
      </c>
      <c r="M129" s="254">
        <v>181.83826999999999</v>
      </c>
    </row>
    <row r="130" spans="1:13">
      <c r="A130" s="273">
        <v>121</v>
      </c>
      <c r="B130" s="254" t="s">
        <v>128</v>
      </c>
      <c r="C130" s="254">
        <v>697.85</v>
      </c>
      <c r="D130" s="256">
        <v>701.58333333333337</v>
      </c>
      <c r="E130" s="256">
        <v>689.81666666666672</v>
      </c>
      <c r="F130" s="256">
        <v>681.7833333333333</v>
      </c>
      <c r="G130" s="256">
        <v>670.01666666666665</v>
      </c>
      <c r="H130" s="256">
        <v>709.61666666666679</v>
      </c>
      <c r="I130" s="256">
        <v>721.38333333333344</v>
      </c>
      <c r="J130" s="256">
        <v>729.41666666666686</v>
      </c>
      <c r="K130" s="254">
        <v>713.35</v>
      </c>
      <c r="L130" s="254">
        <v>693.55</v>
      </c>
      <c r="M130" s="254">
        <v>69.227860000000007</v>
      </c>
    </row>
    <row r="131" spans="1:13">
      <c r="A131" s="273">
        <v>122</v>
      </c>
      <c r="B131" s="254" t="s">
        <v>127</v>
      </c>
      <c r="C131" s="254">
        <v>397.65</v>
      </c>
      <c r="D131" s="256">
        <v>399.8</v>
      </c>
      <c r="E131" s="256">
        <v>392.3</v>
      </c>
      <c r="F131" s="256">
        <v>386.95</v>
      </c>
      <c r="G131" s="256">
        <v>379.45</v>
      </c>
      <c r="H131" s="256">
        <v>405.15000000000003</v>
      </c>
      <c r="I131" s="256">
        <v>412.65000000000003</v>
      </c>
      <c r="J131" s="256">
        <v>418.00000000000006</v>
      </c>
      <c r="K131" s="254">
        <v>407.3</v>
      </c>
      <c r="L131" s="254">
        <v>394.45</v>
      </c>
      <c r="M131" s="254">
        <v>77.075310000000002</v>
      </c>
    </row>
    <row r="132" spans="1:13">
      <c r="A132" s="273">
        <v>123</v>
      </c>
      <c r="B132" s="254" t="s">
        <v>129</v>
      </c>
      <c r="C132" s="254">
        <v>3163</v>
      </c>
      <c r="D132" s="256">
        <v>3165.7166666666667</v>
      </c>
      <c r="E132" s="256">
        <v>3128.4333333333334</v>
      </c>
      <c r="F132" s="256">
        <v>3093.8666666666668</v>
      </c>
      <c r="G132" s="256">
        <v>3056.5833333333335</v>
      </c>
      <c r="H132" s="256">
        <v>3200.2833333333333</v>
      </c>
      <c r="I132" s="256">
        <v>3237.5666666666671</v>
      </c>
      <c r="J132" s="256">
        <v>3272.1333333333332</v>
      </c>
      <c r="K132" s="254">
        <v>3203</v>
      </c>
      <c r="L132" s="254">
        <v>3131.15</v>
      </c>
      <c r="M132" s="254">
        <v>4.3329599999999999</v>
      </c>
    </row>
    <row r="133" spans="1:13">
      <c r="A133" s="273">
        <v>124</v>
      </c>
      <c r="B133" s="254" t="s">
        <v>131</v>
      </c>
      <c r="C133" s="254">
        <v>1782.9</v>
      </c>
      <c r="D133" s="256">
        <v>1789.9666666666665</v>
      </c>
      <c r="E133" s="256">
        <v>1767.9333333333329</v>
      </c>
      <c r="F133" s="256">
        <v>1752.9666666666665</v>
      </c>
      <c r="G133" s="256">
        <v>1730.9333333333329</v>
      </c>
      <c r="H133" s="256">
        <v>1804.9333333333329</v>
      </c>
      <c r="I133" s="256">
        <v>1826.9666666666662</v>
      </c>
      <c r="J133" s="256">
        <v>1841.9333333333329</v>
      </c>
      <c r="K133" s="254">
        <v>1812</v>
      </c>
      <c r="L133" s="254">
        <v>1775</v>
      </c>
      <c r="M133" s="254">
        <v>20.377140000000001</v>
      </c>
    </row>
    <row r="134" spans="1:13">
      <c r="A134" s="273">
        <v>125</v>
      </c>
      <c r="B134" s="254" t="s">
        <v>132</v>
      </c>
      <c r="C134" s="254">
        <v>95.05</v>
      </c>
      <c r="D134" s="256">
        <v>95.716666666666654</v>
      </c>
      <c r="E134" s="256">
        <v>93.333333333333314</v>
      </c>
      <c r="F134" s="256">
        <v>91.61666666666666</v>
      </c>
      <c r="G134" s="256">
        <v>89.23333333333332</v>
      </c>
      <c r="H134" s="256">
        <v>97.433333333333309</v>
      </c>
      <c r="I134" s="256">
        <v>99.816666666666663</v>
      </c>
      <c r="J134" s="256">
        <v>101.5333333333333</v>
      </c>
      <c r="K134" s="254">
        <v>98.1</v>
      </c>
      <c r="L134" s="254">
        <v>94</v>
      </c>
      <c r="M134" s="254">
        <v>152.84101000000001</v>
      </c>
    </row>
    <row r="135" spans="1:13">
      <c r="A135" s="273">
        <v>126</v>
      </c>
      <c r="B135" s="254" t="s">
        <v>259</v>
      </c>
      <c r="C135" s="254">
        <v>2738.6</v>
      </c>
      <c r="D135" s="256">
        <v>2763.8666666666668</v>
      </c>
      <c r="E135" s="256">
        <v>2689.7333333333336</v>
      </c>
      <c r="F135" s="256">
        <v>2640.8666666666668</v>
      </c>
      <c r="G135" s="256">
        <v>2566.7333333333336</v>
      </c>
      <c r="H135" s="256">
        <v>2812.7333333333336</v>
      </c>
      <c r="I135" s="256">
        <v>2886.8666666666668</v>
      </c>
      <c r="J135" s="256">
        <v>2935.7333333333336</v>
      </c>
      <c r="K135" s="254">
        <v>2838</v>
      </c>
      <c r="L135" s="254">
        <v>2715</v>
      </c>
      <c r="M135" s="254">
        <v>3.03668</v>
      </c>
    </row>
    <row r="136" spans="1:13">
      <c r="A136" s="273">
        <v>127</v>
      </c>
      <c r="B136" s="254" t="s">
        <v>133</v>
      </c>
      <c r="C136" s="254">
        <v>507.85</v>
      </c>
      <c r="D136" s="256">
        <v>511.7833333333333</v>
      </c>
      <c r="E136" s="256">
        <v>500.56666666666661</v>
      </c>
      <c r="F136" s="256">
        <v>493.2833333333333</v>
      </c>
      <c r="G136" s="256">
        <v>482.06666666666661</v>
      </c>
      <c r="H136" s="256">
        <v>519.06666666666661</v>
      </c>
      <c r="I136" s="256">
        <v>530.2833333333333</v>
      </c>
      <c r="J136" s="256">
        <v>537.56666666666661</v>
      </c>
      <c r="K136" s="254">
        <v>523</v>
      </c>
      <c r="L136" s="254">
        <v>504.5</v>
      </c>
      <c r="M136" s="254">
        <v>37.72128</v>
      </c>
    </row>
    <row r="137" spans="1:13">
      <c r="A137" s="273">
        <v>128</v>
      </c>
      <c r="B137" s="254" t="s">
        <v>260</v>
      </c>
      <c r="C137" s="254">
        <v>3936.5</v>
      </c>
      <c r="D137" s="256">
        <v>3962.1833333333329</v>
      </c>
      <c r="E137" s="256">
        <v>3879.3666666666659</v>
      </c>
      <c r="F137" s="256">
        <v>3822.2333333333331</v>
      </c>
      <c r="G137" s="256">
        <v>3739.4166666666661</v>
      </c>
      <c r="H137" s="256">
        <v>4019.3166666666657</v>
      </c>
      <c r="I137" s="256">
        <v>4102.1333333333323</v>
      </c>
      <c r="J137" s="256">
        <v>4159.2666666666655</v>
      </c>
      <c r="K137" s="254">
        <v>4045</v>
      </c>
      <c r="L137" s="254">
        <v>3905.05</v>
      </c>
      <c r="M137" s="254">
        <v>3.9186700000000001</v>
      </c>
    </row>
    <row r="138" spans="1:13">
      <c r="A138" s="273">
        <v>129</v>
      </c>
      <c r="B138" s="254" t="s">
        <v>134</v>
      </c>
      <c r="C138" s="254">
        <v>1519.3</v>
      </c>
      <c r="D138" s="256">
        <v>1529.2</v>
      </c>
      <c r="E138" s="256">
        <v>1503.4</v>
      </c>
      <c r="F138" s="256">
        <v>1487.5</v>
      </c>
      <c r="G138" s="256">
        <v>1461.7</v>
      </c>
      <c r="H138" s="256">
        <v>1545.1000000000001</v>
      </c>
      <c r="I138" s="256">
        <v>1570.8999999999999</v>
      </c>
      <c r="J138" s="256">
        <v>1586.8000000000002</v>
      </c>
      <c r="K138" s="254">
        <v>1555</v>
      </c>
      <c r="L138" s="254">
        <v>1513.3</v>
      </c>
      <c r="M138" s="254">
        <v>30.25732</v>
      </c>
    </row>
    <row r="139" spans="1:13">
      <c r="A139" s="273">
        <v>130</v>
      </c>
      <c r="B139" s="254" t="s">
        <v>135</v>
      </c>
      <c r="C139" s="254">
        <v>1219.8499999999999</v>
      </c>
      <c r="D139" s="256">
        <v>1230.9833333333333</v>
      </c>
      <c r="E139" s="256">
        <v>1203.1666666666667</v>
      </c>
      <c r="F139" s="256">
        <v>1186.4833333333333</v>
      </c>
      <c r="G139" s="256">
        <v>1158.6666666666667</v>
      </c>
      <c r="H139" s="256">
        <v>1247.6666666666667</v>
      </c>
      <c r="I139" s="256">
        <v>1275.4833333333333</v>
      </c>
      <c r="J139" s="256">
        <v>1292.1666666666667</v>
      </c>
      <c r="K139" s="254">
        <v>1258.8</v>
      </c>
      <c r="L139" s="254">
        <v>1214.3</v>
      </c>
      <c r="M139" s="254">
        <v>22.170639999999999</v>
      </c>
    </row>
    <row r="140" spans="1:13">
      <c r="A140" s="273">
        <v>131</v>
      </c>
      <c r="B140" s="254" t="s">
        <v>146</v>
      </c>
      <c r="C140" s="254">
        <v>80228.149999999994</v>
      </c>
      <c r="D140" s="256">
        <v>80742.05</v>
      </c>
      <c r="E140" s="256">
        <v>79495.100000000006</v>
      </c>
      <c r="F140" s="256">
        <v>78762.05</v>
      </c>
      <c r="G140" s="256">
        <v>77515.100000000006</v>
      </c>
      <c r="H140" s="256">
        <v>81475.100000000006</v>
      </c>
      <c r="I140" s="256">
        <v>82722.049999999988</v>
      </c>
      <c r="J140" s="256">
        <v>83455.100000000006</v>
      </c>
      <c r="K140" s="254">
        <v>81989</v>
      </c>
      <c r="L140" s="254">
        <v>80009</v>
      </c>
      <c r="M140" s="254">
        <v>0.19134000000000001</v>
      </c>
    </row>
    <row r="141" spans="1:13">
      <c r="A141" s="273">
        <v>132</v>
      </c>
      <c r="B141" s="254" t="s">
        <v>143</v>
      </c>
      <c r="C141" s="254">
        <v>1182.45</v>
      </c>
      <c r="D141" s="256">
        <v>1190.3333333333333</v>
      </c>
      <c r="E141" s="256">
        <v>1164.5666666666666</v>
      </c>
      <c r="F141" s="256">
        <v>1146.6833333333334</v>
      </c>
      <c r="G141" s="256">
        <v>1120.9166666666667</v>
      </c>
      <c r="H141" s="256">
        <v>1208.2166666666665</v>
      </c>
      <c r="I141" s="256">
        <v>1233.9833333333333</v>
      </c>
      <c r="J141" s="256">
        <v>1251.8666666666663</v>
      </c>
      <c r="K141" s="254">
        <v>1216.0999999999999</v>
      </c>
      <c r="L141" s="254">
        <v>1172.45</v>
      </c>
      <c r="M141" s="254">
        <v>9.9458000000000002</v>
      </c>
    </row>
    <row r="142" spans="1:13">
      <c r="A142" s="273">
        <v>133</v>
      </c>
      <c r="B142" s="254" t="s">
        <v>137</v>
      </c>
      <c r="C142" s="254">
        <v>164.8</v>
      </c>
      <c r="D142" s="256">
        <v>166.35</v>
      </c>
      <c r="E142" s="256">
        <v>161.75</v>
      </c>
      <c r="F142" s="256">
        <v>158.70000000000002</v>
      </c>
      <c r="G142" s="256">
        <v>154.10000000000002</v>
      </c>
      <c r="H142" s="256">
        <v>169.39999999999998</v>
      </c>
      <c r="I142" s="256">
        <v>173.99999999999994</v>
      </c>
      <c r="J142" s="256">
        <v>177.04999999999995</v>
      </c>
      <c r="K142" s="254">
        <v>170.95</v>
      </c>
      <c r="L142" s="254">
        <v>163.30000000000001</v>
      </c>
      <c r="M142" s="254">
        <v>98.427480000000003</v>
      </c>
    </row>
    <row r="143" spans="1:13">
      <c r="A143" s="273">
        <v>134</v>
      </c>
      <c r="B143" s="254" t="s">
        <v>136</v>
      </c>
      <c r="C143" s="254">
        <v>804.45</v>
      </c>
      <c r="D143" s="256">
        <v>807.4</v>
      </c>
      <c r="E143" s="256">
        <v>798.05</v>
      </c>
      <c r="F143" s="256">
        <v>791.65</v>
      </c>
      <c r="G143" s="256">
        <v>782.3</v>
      </c>
      <c r="H143" s="256">
        <v>813.8</v>
      </c>
      <c r="I143" s="256">
        <v>823.15000000000009</v>
      </c>
      <c r="J143" s="256">
        <v>829.55</v>
      </c>
      <c r="K143" s="254">
        <v>816.75</v>
      </c>
      <c r="L143" s="254">
        <v>801</v>
      </c>
      <c r="M143" s="254">
        <v>41.767670000000003</v>
      </c>
    </row>
    <row r="144" spans="1:13">
      <c r="A144" s="273">
        <v>135</v>
      </c>
      <c r="B144" s="254" t="s">
        <v>138</v>
      </c>
      <c r="C144" s="254">
        <v>162.75</v>
      </c>
      <c r="D144" s="256">
        <v>163.71666666666667</v>
      </c>
      <c r="E144" s="256">
        <v>160.23333333333335</v>
      </c>
      <c r="F144" s="256">
        <v>157.71666666666667</v>
      </c>
      <c r="G144" s="256">
        <v>154.23333333333335</v>
      </c>
      <c r="H144" s="256">
        <v>166.23333333333335</v>
      </c>
      <c r="I144" s="256">
        <v>169.71666666666664</v>
      </c>
      <c r="J144" s="256">
        <v>172.23333333333335</v>
      </c>
      <c r="K144" s="254">
        <v>167.2</v>
      </c>
      <c r="L144" s="254">
        <v>161.19999999999999</v>
      </c>
      <c r="M144" s="254">
        <v>47.756329999999998</v>
      </c>
    </row>
    <row r="145" spans="1:13">
      <c r="A145" s="273">
        <v>136</v>
      </c>
      <c r="B145" s="254" t="s">
        <v>139</v>
      </c>
      <c r="C145" s="254">
        <v>487.3</v>
      </c>
      <c r="D145" s="256">
        <v>488.84999999999997</v>
      </c>
      <c r="E145" s="256">
        <v>483.39999999999992</v>
      </c>
      <c r="F145" s="256">
        <v>479.49999999999994</v>
      </c>
      <c r="G145" s="256">
        <v>474.0499999999999</v>
      </c>
      <c r="H145" s="256">
        <v>492.74999999999994</v>
      </c>
      <c r="I145" s="256">
        <v>498.2</v>
      </c>
      <c r="J145" s="256">
        <v>502.09999999999997</v>
      </c>
      <c r="K145" s="254">
        <v>494.3</v>
      </c>
      <c r="L145" s="254">
        <v>484.95</v>
      </c>
      <c r="M145" s="254">
        <v>11.182880000000001</v>
      </c>
    </row>
    <row r="146" spans="1:13">
      <c r="A146" s="273">
        <v>137</v>
      </c>
      <c r="B146" s="254" t="s">
        <v>140</v>
      </c>
      <c r="C146" s="254">
        <v>7239</v>
      </c>
      <c r="D146" s="256">
        <v>7259.4000000000005</v>
      </c>
      <c r="E146" s="256">
        <v>7179.6000000000013</v>
      </c>
      <c r="F146" s="256">
        <v>7120.2000000000007</v>
      </c>
      <c r="G146" s="256">
        <v>7040.4000000000015</v>
      </c>
      <c r="H146" s="256">
        <v>7318.8000000000011</v>
      </c>
      <c r="I146" s="256">
        <v>7398.6</v>
      </c>
      <c r="J146" s="256">
        <v>7458.0000000000009</v>
      </c>
      <c r="K146" s="254">
        <v>7339.2</v>
      </c>
      <c r="L146" s="254">
        <v>7200</v>
      </c>
      <c r="M146" s="254">
        <v>4.4377800000000001</v>
      </c>
    </row>
    <row r="147" spans="1:13">
      <c r="A147" s="273">
        <v>138</v>
      </c>
      <c r="B147" s="254" t="s">
        <v>142</v>
      </c>
      <c r="C147" s="254">
        <v>997.45</v>
      </c>
      <c r="D147" s="256">
        <v>1009.4833333333332</v>
      </c>
      <c r="E147" s="256">
        <v>968.96666666666647</v>
      </c>
      <c r="F147" s="256">
        <v>940.48333333333323</v>
      </c>
      <c r="G147" s="256">
        <v>899.96666666666647</v>
      </c>
      <c r="H147" s="256">
        <v>1037.9666666666665</v>
      </c>
      <c r="I147" s="256">
        <v>1078.4833333333331</v>
      </c>
      <c r="J147" s="256">
        <v>1106.9666666666665</v>
      </c>
      <c r="K147" s="254">
        <v>1050</v>
      </c>
      <c r="L147" s="254">
        <v>981</v>
      </c>
      <c r="M147" s="254">
        <v>45.086239999999997</v>
      </c>
    </row>
    <row r="148" spans="1:13">
      <c r="A148" s="273">
        <v>139</v>
      </c>
      <c r="B148" s="254" t="s">
        <v>144</v>
      </c>
      <c r="C148" s="254">
        <v>2419.1999999999998</v>
      </c>
      <c r="D148" s="256">
        <v>2430.4666666666667</v>
      </c>
      <c r="E148" s="256">
        <v>2390.9333333333334</v>
      </c>
      <c r="F148" s="256">
        <v>2362.6666666666665</v>
      </c>
      <c r="G148" s="256">
        <v>2323.1333333333332</v>
      </c>
      <c r="H148" s="256">
        <v>2458.7333333333336</v>
      </c>
      <c r="I148" s="256">
        <v>2498.2666666666673</v>
      </c>
      <c r="J148" s="256">
        <v>2526.5333333333338</v>
      </c>
      <c r="K148" s="254">
        <v>2470</v>
      </c>
      <c r="L148" s="254">
        <v>2402.1999999999998</v>
      </c>
      <c r="M148" s="254">
        <v>6.22079</v>
      </c>
    </row>
    <row r="149" spans="1:13">
      <c r="A149" s="273">
        <v>140</v>
      </c>
      <c r="B149" s="254" t="s">
        <v>145</v>
      </c>
      <c r="C149" s="254">
        <v>247.2</v>
      </c>
      <c r="D149" s="256">
        <v>248.36666666666667</v>
      </c>
      <c r="E149" s="256">
        <v>242.83333333333334</v>
      </c>
      <c r="F149" s="256">
        <v>238.46666666666667</v>
      </c>
      <c r="G149" s="256">
        <v>232.93333333333334</v>
      </c>
      <c r="H149" s="256">
        <v>252.73333333333335</v>
      </c>
      <c r="I149" s="256">
        <v>258.26666666666665</v>
      </c>
      <c r="J149" s="256">
        <v>262.63333333333333</v>
      </c>
      <c r="K149" s="254">
        <v>253.9</v>
      </c>
      <c r="L149" s="254">
        <v>244</v>
      </c>
      <c r="M149" s="254">
        <v>121.28919</v>
      </c>
    </row>
    <row r="150" spans="1:13">
      <c r="A150" s="273">
        <v>141</v>
      </c>
      <c r="B150" s="254" t="s">
        <v>262</v>
      </c>
      <c r="C150" s="254">
        <v>1918.25</v>
      </c>
      <c r="D150" s="256">
        <v>1933.0166666666667</v>
      </c>
      <c r="E150" s="256">
        <v>1896.2333333333333</v>
      </c>
      <c r="F150" s="256">
        <v>1874.2166666666667</v>
      </c>
      <c r="G150" s="256">
        <v>1837.4333333333334</v>
      </c>
      <c r="H150" s="256">
        <v>1955.0333333333333</v>
      </c>
      <c r="I150" s="256">
        <v>1991.8166666666666</v>
      </c>
      <c r="J150" s="256">
        <v>2013.8333333333333</v>
      </c>
      <c r="K150" s="254">
        <v>1969.8</v>
      </c>
      <c r="L150" s="254">
        <v>1911</v>
      </c>
      <c r="M150" s="254">
        <v>4.5259299999999998</v>
      </c>
    </row>
    <row r="151" spans="1:13">
      <c r="A151" s="273">
        <v>142</v>
      </c>
      <c r="B151" s="254" t="s">
        <v>147</v>
      </c>
      <c r="C151" s="254">
        <v>1469.1</v>
      </c>
      <c r="D151" s="256">
        <v>1479.6833333333332</v>
      </c>
      <c r="E151" s="256">
        <v>1445.5166666666664</v>
      </c>
      <c r="F151" s="256">
        <v>1421.9333333333332</v>
      </c>
      <c r="G151" s="256">
        <v>1387.7666666666664</v>
      </c>
      <c r="H151" s="256">
        <v>1503.2666666666664</v>
      </c>
      <c r="I151" s="256">
        <v>1537.4333333333329</v>
      </c>
      <c r="J151" s="256">
        <v>1561.0166666666664</v>
      </c>
      <c r="K151" s="254">
        <v>1513.85</v>
      </c>
      <c r="L151" s="254">
        <v>1456.1</v>
      </c>
      <c r="M151" s="254">
        <v>20.331199999999999</v>
      </c>
    </row>
    <row r="152" spans="1:13">
      <c r="A152" s="273">
        <v>143</v>
      </c>
      <c r="B152" s="254" t="s">
        <v>263</v>
      </c>
      <c r="C152" s="254">
        <v>1069.4000000000001</v>
      </c>
      <c r="D152" s="256">
        <v>1078.2666666666667</v>
      </c>
      <c r="E152" s="256">
        <v>1051.6333333333332</v>
      </c>
      <c r="F152" s="256">
        <v>1033.8666666666666</v>
      </c>
      <c r="G152" s="256">
        <v>1007.2333333333331</v>
      </c>
      <c r="H152" s="256">
        <v>1096.0333333333333</v>
      </c>
      <c r="I152" s="256">
        <v>1122.666666666667</v>
      </c>
      <c r="J152" s="256">
        <v>1140.4333333333334</v>
      </c>
      <c r="K152" s="254">
        <v>1104.9000000000001</v>
      </c>
      <c r="L152" s="254">
        <v>1060.5</v>
      </c>
      <c r="M152" s="254">
        <v>10.46106</v>
      </c>
    </row>
    <row r="153" spans="1:13">
      <c r="A153" s="273">
        <v>144</v>
      </c>
      <c r="B153" s="254" t="s">
        <v>152</v>
      </c>
      <c r="C153" s="254">
        <v>179.4</v>
      </c>
      <c r="D153" s="256">
        <v>179.46666666666667</v>
      </c>
      <c r="E153" s="256">
        <v>176.33333333333334</v>
      </c>
      <c r="F153" s="256">
        <v>173.26666666666668</v>
      </c>
      <c r="G153" s="256">
        <v>170.13333333333335</v>
      </c>
      <c r="H153" s="256">
        <v>182.53333333333333</v>
      </c>
      <c r="I153" s="256">
        <v>185.66666666666666</v>
      </c>
      <c r="J153" s="256">
        <v>188.73333333333332</v>
      </c>
      <c r="K153" s="254">
        <v>182.6</v>
      </c>
      <c r="L153" s="254">
        <v>176.4</v>
      </c>
      <c r="M153" s="254">
        <v>178.64975999999999</v>
      </c>
    </row>
    <row r="154" spans="1:13">
      <c r="A154" s="273">
        <v>145</v>
      </c>
      <c r="B154" s="254" t="s">
        <v>153</v>
      </c>
      <c r="C154" s="254">
        <v>118.1</v>
      </c>
      <c r="D154" s="256">
        <v>118.3</v>
      </c>
      <c r="E154" s="256">
        <v>115.6</v>
      </c>
      <c r="F154" s="256">
        <v>113.1</v>
      </c>
      <c r="G154" s="256">
        <v>110.39999999999999</v>
      </c>
      <c r="H154" s="256">
        <v>120.8</v>
      </c>
      <c r="I154" s="256">
        <v>123.50000000000001</v>
      </c>
      <c r="J154" s="256">
        <v>126</v>
      </c>
      <c r="K154" s="254">
        <v>121</v>
      </c>
      <c r="L154" s="254">
        <v>115.8</v>
      </c>
      <c r="M154" s="254">
        <v>498.07823000000002</v>
      </c>
    </row>
    <row r="155" spans="1:13">
      <c r="A155" s="273">
        <v>146</v>
      </c>
      <c r="B155" s="254" t="s">
        <v>148</v>
      </c>
      <c r="C155" s="254">
        <v>70.45</v>
      </c>
      <c r="D155" s="256">
        <v>71.183333333333337</v>
      </c>
      <c r="E155" s="256">
        <v>69.01666666666668</v>
      </c>
      <c r="F155" s="256">
        <v>67.583333333333343</v>
      </c>
      <c r="G155" s="256">
        <v>65.416666666666686</v>
      </c>
      <c r="H155" s="256">
        <v>72.616666666666674</v>
      </c>
      <c r="I155" s="256">
        <v>74.783333333333331</v>
      </c>
      <c r="J155" s="256">
        <v>76.216666666666669</v>
      </c>
      <c r="K155" s="254">
        <v>73.349999999999994</v>
      </c>
      <c r="L155" s="254">
        <v>69.75</v>
      </c>
      <c r="M155" s="254">
        <v>216.51486</v>
      </c>
    </row>
    <row r="156" spans="1:13">
      <c r="A156" s="273">
        <v>147</v>
      </c>
      <c r="B156" s="254" t="s">
        <v>450</v>
      </c>
      <c r="C156" s="254">
        <v>3349.65</v>
      </c>
      <c r="D156" s="256">
        <v>3387.25</v>
      </c>
      <c r="E156" s="256">
        <v>3292.5</v>
      </c>
      <c r="F156" s="256">
        <v>3235.35</v>
      </c>
      <c r="G156" s="256">
        <v>3140.6</v>
      </c>
      <c r="H156" s="256">
        <v>3444.4</v>
      </c>
      <c r="I156" s="256">
        <v>3539.15</v>
      </c>
      <c r="J156" s="256">
        <v>3596.3</v>
      </c>
      <c r="K156" s="254">
        <v>3482</v>
      </c>
      <c r="L156" s="254">
        <v>3330.1</v>
      </c>
      <c r="M156" s="254">
        <v>5.18466</v>
      </c>
    </row>
    <row r="157" spans="1:13">
      <c r="A157" s="273">
        <v>148</v>
      </c>
      <c r="B157" s="254" t="s">
        <v>151</v>
      </c>
      <c r="C157" s="254">
        <v>17557.150000000001</v>
      </c>
      <c r="D157" s="256">
        <v>17540.916666666668</v>
      </c>
      <c r="E157" s="256">
        <v>17456.233333333337</v>
      </c>
      <c r="F157" s="256">
        <v>17355.316666666669</v>
      </c>
      <c r="G157" s="256">
        <v>17270.633333333339</v>
      </c>
      <c r="H157" s="256">
        <v>17641.833333333336</v>
      </c>
      <c r="I157" s="256">
        <v>17726.516666666663</v>
      </c>
      <c r="J157" s="256">
        <v>17827.433333333334</v>
      </c>
      <c r="K157" s="254">
        <v>17625.599999999999</v>
      </c>
      <c r="L157" s="254">
        <v>17440</v>
      </c>
      <c r="M157" s="254">
        <v>0.41877999999999999</v>
      </c>
    </row>
    <row r="158" spans="1:13">
      <c r="A158" s="273">
        <v>149</v>
      </c>
      <c r="B158" s="254" t="s">
        <v>790</v>
      </c>
      <c r="C158" s="254">
        <v>372.75</v>
      </c>
      <c r="D158" s="256">
        <v>375.3</v>
      </c>
      <c r="E158" s="256">
        <v>366.45000000000005</v>
      </c>
      <c r="F158" s="256">
        <v>360.15000000000003</v>
      </c>
      <c r="G158" s="256">
        <v>351.30000000000007</v>
      </c>
      <c r="H158" s="256">
        <v>381.6</v>
      </c>
      <c r="I158" s="256">
        <v>390.45000000000005</v>
      </c>
      <c r="J158" s="256">
        <v>396.75</v>
      </c>
      <c r="K158" s="254">
        <v>384.15</v>
      </c>
      <c r="L158" s="254">
        <v>369</v>
      </c>
      <c r="M158" s="254">
        <v>13.846069999999999</v>
      </c>
    </row>
    <row r="159" spans="1:13">
      <c r="A159" s="273">
        <v>150</v>
      </c>
      <c r="B159" s="254" t="s">
        <v>265</v>
      </c>
      <c r="C159" s="254">
        <v>640.79999999999995</v>
      </c>
      <c r="D159" s="256">
        <v>638.9666666666667</v>
      </c>
      <c r="E159" s="256">
        <v>623.23333333333335</v>
      </c>
      <c r="F159" s="256">
        <v>605.66666666666663</v>
      </c>
      <c r="G159" s="256">
        <v>589.93333333333328</v>
      </c>
      <c r="H159" s="256">
        <v>656.53333333333342</v>
      </c>
      <c r="I159" s="256">
        <v>672.26666666666677</v>
      </c>
      <c r="J159" s="256">
        <v>689.83333333333348</v>
      </c>
      <c r="K159" s="254">
        <v>654.70000000000005</v>
      </c>
      <c r="L159" s="254">
        <v>621.4</v>
      </c>
      <c r="M159" s="254">
        <v>5.5685500000000001</v>
      </c>
    </row>
    <row r="160" spans="1:13">
      <c r="A160" s="273">
        <v>151</v>
      </c>
      <c r="B160" s="254" t="s">
        <v>155</v>
      </c>
      <c r="C160" s="254">
        <v>124.05</v>
      </c>
      <c r="D160" s="256">
        <v>125.03333333333335</v>
      </c>
      <c r="E160" s="256">
        <v>122.06666666666669</v>
      </c>
      <c r="F160" s="256">
        <v>120.08333333333334</v>
      </c>
      <c r="G160" s="256">
        <v>117.11666666666669</v>
      </c>
      <c r="H160" s="256">
        <v>127.01666666666669</v>
      </c>
      <c r="I160" s="256">
        <v>129.98333333333335</v>
      </c>
      <c r="J160" s="256">
        <v>131.9666666666667</v>
      </c>
      <c r="K160" s="254">
        <v>128</v>
      </c>
      <c r="L160" s="254">
        <v>123.05</v>
      </c>
      <c r="M160" s="254">
        <v>297.18157000000002</v>
      </c>
    </row>
    <row r="161" spans="1:13">
      <c r="A161" s="273">
        <v>152</v>
      </c>
      <c r="B161" s="254" t="s">
        <v>154</v>
      </c>
      <c r="C161" s="254">
        <v>141.19999999999999</v>
      </c>
      <c r="D161" s="256">
        <v>142.06666666666663</v>
      </c>
      <c r="E161" s="256">
        <v>139.53333333333327</v>
      </c>
      <c r="F161" s="256">
        <v>137.86666666666665</v>
      </c>
      <c r="G161" s="256">
        <v>135.33333333333329</v>
      </c>
      <c r="H161" s="256">
        <v>143.73333333333326</v>
      </c>
      <c r="I161" s="256">
        <v>146.26666666666662</v>
      </c>
      <c r="J161" s="256">
        <v>147.93333333333325</v>
      </c>
      <c r="K161" s="254">
        <v>144.6</v>
      </c>
      <c r="L161" s="254">
        <v>140.4</v>
      </c>
      <c r="M161" s="254">
        <v>11.915789999999999</v>
      </c>
    </row>
    <row r="162" spans="1:13">
      <c r="A162" s="273">
        <v>153</v>
      </c>
      <c r="B162" s="254" t="s">
        <v>266</v>
      </c>
      <c r="C162" s="254">
        <v>3502.6</v>
      </c>
      <c r="D162" s="256">
        <v>3528.5333333333333</v>
      </c>
      <c r="E162" s="256">
        <v>3463.0666666666666</v>
      </c>
      <c r="F162" s="256">
        <v>3423.5333333333333</v>
      </c>
      <c r="G162" s="256">
        <v>3358.0666666666666</v>
      </c>
      <c r="H162" s="256">
        <v>3568.0666666666666</v>
      </c>
      <c r="I162" s="256">
        <v>3633.5333333333328</v>
      </c>
      <c r="J162" s="256">
        <v>3673.0666666666666</v>
      </c>
      <c r="K162" s="254">
        <v>3594</v>
      </c>
      <c r="L162" s="254">
        <v>3489</v>
      </c>
      <c r="M162" s="254">
        <v>0.75148000000000004</v>
      </c>
    </row>
    <row r="163" spans="1:13">
      <c r="A163" s="273">
        <v>154</v>
      </c>
      <c r="B163" s="254" t="s">
        <v>267</v>
      </c>
      <c r="C163" s="254">
        <v>2812.15</v>
      </c>
      <c r="D163" s="256">
        <v>2804.75</v>
      </c>
      <c r="E163" s="256">
        <v>2759.5</v>
      </c>
      <c r="F163" s="256">
        <v>2706.85</v>
      </c>
      <c r="G163" s="256">
        <v>2661.6</v>
      </c>
      <c r="H163" s="256">
        <v>2857.4</v>
      </c>
      <c r="I163" s="256">
        <v>2902.65</v>
      </c>
      <c r="J163" s="256">
        <v>2955.3</v>
      </c>
      <c r="K163" s="254">
        <v>2850</v>
      </c>
      <c r="L163" s="254">
        <v>2752.1</v>
      </c>
      <c r="M163" s="254">
        <v>3.2019600000000001</v>
      </c>
    </row>
    <row r="164" spans="1:13">
      <c r="A164" s="273">
        <v>155</v>
      </c>
      <c r="B164" s="254" t="s">
        <v>156</v>
      </c>
      <c r="C164" s="254">
        <v>30178.9</v>
      </c>
      <c r="D164" s="256">
        <v>30443.283333333336</v>
      </c>
      <c r="E164" s="256">
        <v>29836.616666666672</v>
      </c>
      <c r="F164" s="256">
        <v>29494.333333333336</v>
      </c>
      <c r="G164" s="256">
        <v>28887.666666666672</v>
      </c>
      <c r="H164" s="256">
        <v>30785.566666666673</v>
      </c>
      <c r="I164" s="256">
        <v>31392.233333333337</v>
      </c>
      <c r="J164" s="256">
        <v>31734.516666666674</v>
      </c>
      <c r="K164" s="254">
        <v>31049.95</v>
      </c>
      <c r="L164" s="254">
        <v>30101</v>
      </c>
      <c r="M164" s="254">
        <v>0.23350000000000001</v>
      </c>
    </row>
    <row r="165" spans="1:13">
      <c r="A165" s="273">
        <v>156</v>
      </c>
      <c r="B165" s="254" t="s">
        <v>158</v>
      </c>
      <c r="C165" s="254">
        <v>228.3</v>
      </c>
      <c r="D165" s="256">
        <v>233.9</v>
      </c>
      <c r="E165" s="256">
        <v>221.4</v>
      </c>
      <c r="F165" s="256">
        <v>214.5</v>
      </c>
      <c r="G165" s="256">
        <v>202</v>
      </c>
      <c r="H165" s="256">
        <v>240.8</v>
      </c>
      <c r="I165" s="256">
        <v>253.3</v>
      </c>
      <c r="J165" s="256">
        <v>260.20000000000005</v>
      </c>
      <c r="K165" s="254">
        <v>246.4</v>
      </c>
      <c r="L165" s="254">
        <v>227</v>
      </c>
      <c r="M165" s="254">
        <v>288.28584000000001</v>
      </c>
    </row>
    <row r="166" spans="1:13">
      <c r="A166" s="273">
        <v>157</v>
      </c>
      <c r="B166" s="254" t="s">
        <v>269</v>
      </c>
      <c r="C166" s="254">
        <v>5383.2</v>
      </c>
      <c r="D166" s="256">
        <v>5421.05</v>
      </c>
      <c r="E166" s="256">
        <v>5317.1</v>
      </c>
      <c r="F166" s="256">
        <v>5251</v>
      </c>
      <c r="G166" s="256">
        <v>5147.05</v>
      </c>
      <c r="H166" s="256">
        <v>5487.1500000000005</v>
      </c>
      <c r="I166" s="256">
        <v>5591.0999999999995</v>
      </c>
      <c r="J166" s="256">
        <v>5657.2000000000007</v>
      </c>
      <c r="K166" s="254">
        <v>5525</v>
      </c>
      <c r="L166" s="254">
        <v>5354.95</v>
      </c>
      <c r="M166" s="254">
        <v>1.7400199999999999</v>
      </c>
    </row>
    <row r="167" spans="1:13">
      <c r="A167" s="273">
        <v>158</v>
      </c>
      <c r="B167" s="254" t="s">
        <v>160</v>
      </c>
      <c r="C167" s="254">
        <v>2076.0500000000002</v>
      </c>
      <c r="D167" s="256">
        <v>2080.3666666666668</v>
      </c>
      <c r="E167" s="256">
        <v>2065.7333333333336</v>
      </c>
      <c r="F167" s="256">
        <v>2055.416666666667</v>
      </c>
      <c r="G167" s="256">
        <v>2040.7833333333338</v>
      </c>
      <c r="H167" s="256">
        <v>2090.6833333333334</v>
      </c>
      <c r="I167" s="256">
        <v>2105.3166666666666</v>
      </c>
      <c r="J167" s="256">
        <v>2115.6333333333332</v>
      </c>
      <c r="K167" s="254">
        <v>2095</v>
      </c>
      <c r="L167" s="254">
        <v>2070.0500000000002</v>
      </c>
      <c r="M167" s="254">
        <v>3.77441</v>
      </c>
    </row>
    <row r="168" spans="1:13">
      <c r="A168" s="273">
        <v>159</v>
      </c>
      <c r="B168" s="254" t="s">
        <v>157</v>
      </c>
      <c r="C168" s="254">
        <v>2128.4499999999998</v>
      </c>
      <c r="D168" s="256">
        <v>2146.2166666666667</v>
      </c>
      <c r="E168" s="256">
        <v>2093.2333333333336</v>
      </c>
      <c r="F168" s="256">
        <v>2058.0166666666669</v>
      </c>
      <c r="G168" s="256">
        <v>2005.0333333333338</v>
      </c>
      <c r="H168" s="256">
        <v>2181.4333333333334</v>
      </c>
      <c r="I168" s="256">
        <v>2234.4166666666661</v>
      </c>
      <c r="J168" s="256">
        <v>2269.6333333333332</v>
      </c>
      <c r="K168" s="254">
        <v>2199.1999999999998</v>
      </c>
      <c r="L168" s="254">
        <v>2111</v>
      </c>
      <c r="M168" s="254">
        <v>27.886749999999999</v>
      </c>
    </row>
    <row r="169" spans="1:13">
      <c r="A169" s="273">
        <v>160</v>
      </c>
      <c r="B169" s="254" t="s">
        <v>461</v>
      </c>
      <c r="C169" s="254">
        <v>1746.75</v>
      </c>
      <c r="D169" s="256">
        <v>1748.5833333333333</v>
      </c>
      <c r="E169" s="256">
        <v>1733.1666666666665</v>
      </c>
      <c r="F169" s="256">
        <v>1719.5833333333333</v>
      </c>
      <c r="G169" s="256">
        <v>1704.1666666666665</v>
      </c>
      <c r="H169" s="256">
        <v>1762.1666666666665</v>
      </c>
      <c r="I169" s="256">
        <v>1777.583333333333</v>
      </c>
      <c r="J169" s="256">
        <v>1791.1666666666665</v>
      </c>
      <c r="K169" s="254">
        <v>1764</v>
      </c>
      <c r="L169" s="254">
        <v>1735</v>
      </c>
      <c r="M169" s="254">
        <v>2.96556</v>
      </c>
    </row>
    <row r="170" spans="1:13">
      <c r="A170" s="273">
        <v>161</v>
      </c>
      <c r="B170" s="254" t="s">
        <v>159</v>
      </c>
      <c r="C170" s="254">
        <v>129.4</v>
      </c>
      <c r="D170" s="256">
        <v>128.96666666666667</v>
      </c>
      <c r="E170" s="256">
        <v>124.93333333333334</v>
      </c>
      <c r="F170" s="256">
        <v>120.46666666666667</v>
      </c>
      <c r="G170" s="256">
        <v>116.43333333333334</v>
      </c>
      <c r="H170" s="256">
        <v>133.43333333333334</v>
      </c>
      <c r="I170" s="256">
        <v>137.4666666666667</v>
      </c>
      <c r="J170" s="256">
        <v>141.93333333333334</v>
      </c>
      <c r="K170" s="254">
        <v>133</v>
      </c>
      <c r="L170" s="254">
        <v>124.5</v>
      </c>
      <c r="M170" s="254">
        <v>245.67695000000001</v>
      </c>
    </row>
    <row r="171" spans="1:13">
      <c r="A171" s="273">
        <v>162</v>
      </c>
      <c r="B171" s="254" t="s">
        <v>162</v>
      </c>
      <c r="C171" s="254">
        <v>242.1</v>
      </c>
      <c r="D171" s="256">
        <v>240.4666666666667</v>
      </c>
      <c r="E171" s="256">
        <v>235.43333333333339</v>
      </c>
      <c r="F171" s="256">
        <v>228.76666666666671</v>
      </c>
      <c r="G171" s="256">
        <v>223.73333333333341</v>
      </c>
      <c r="H171" s="256">
        <v>247.13333333333338</v>
      </c>
      <c r="I171" s="256">
        <v>252.16666666666669</v>
      </c>
      <c r="J171" s="256">
        <v>258.83333333333337</v>
      </c>
      <c r="K171" s="254">
        <v>245.5</v>
      </c>
      <c r="L171" s="254">
        <v>233.8</v>
      </c>
      <c r="M171" s="254">
        <v>224.24506</v>
      </c>
    </row>
    <row r="172" spans="1:13">
      <c r="A172" s="273">
        <v>163</v>
      </c>
      <c r="B172" s="254" t="s">
        <v>270</v>
      </c>
      <c r="C172" s="254">
        <v>288.05</v>
      </c>
      <c r="D172" s="256">
        <v>295.13333333333333</v>
      </c>
      <c r="E172" s="256">
        <v>273.26666666666665</v>
      </c>
      <c r="F172" s="256">
        <v>258.48333333333335</v>
      </c>
      <c r="G172" s="256">
        <v>236.61666666666667</v>
      </c>
      <c r="H172" s="256">
        <v>309.91666666666663</v>
      </c>
      <c r="I172" s="256">
        <v>331.7833333333333</v>
      </c>
      <c r="J172" s="256">
        <v>346.56666666666661</v>
      </c>
      <c r="K172" s="254">
        <v>317</v>
      </c>
      <c r="L172" s="254">
        <v>280.35000000000002</v>
      </c>
      <c r="M172" s="254">
        <v>58.56541</v>
      </c>
    </row>
    <row r="173" spans="1:13">
      <c r="A173" s="273">
        <v>164</v>
      </c>
      <c r="B173" s="254" t="s">
        <v>271</v>
      </c>
      <c r="C173" s="254">
        <v>13071.85</v>
      </c>
      <c r="D173" s="256">
        <v>13064.533333333333</v>
      </c>
      <c r="E173" s="256">
        <v>12979.066666666666</v>
      </c>
      <c r="F173" s="256">
        <v>12886.283333333333</v>
      </c>
      <c r="G173" s="256">
        <v>12800.816666666666</v>
      </c>
      <c r="H173" s="256">
        <v>13157.316666666666</v>
      </c>
      <c r="I173" s="256">
        <v>13242.783333333333</v>
      </c>
      <c r="J173" s="256">
        <v>13335.566666666666</v>
      </c>
      <c r="K173" s="254">
        <v>13150</v>
      </c>
      <c r="L173" s="254">
        <v>12971.75</v>
      </c>
      <c r="M173" s="254">
        <v>4.3220000000000001E-2</v>
      </c>
    </row>
    <row r="174" spans="1:13">
      <c r="A174" s="273">
        <v>165</v>
      </c>
      <c r="B174" s="254" t="s">
        <v>161</v>
      </c>
      <c r="C174" s="254">
        <v>40.6</v>
      </c>
      <c r="D174" s="256">
        <v>41</v>
      </c>
      <c r="E174" s="256">
        <v>39.65</v>
      </c>
      <c r="F174" s="256">
        <v>38.699999999999996</v>
      </c>
      <c r="G174" s="256">
        <v>37.349999999999994</v>
      </c>
      <c r="H174" s="256">
        <v>41.95</v>
      </c>
      <c r="I174" s="256">
        <v>43.3</v>
      </c>
      <c r="J174" s="256">
        <v>44.250000000000007</v>
      </c>
      <c r="K174" s="254">
        <v>42.35</v>
      </c>
      <c r="L174" s="254">
        <v>40.049999999999997</v>
      </c>
      <c r="M174" s="254">
        <v>1497.3046999999999</v>
      </c>
    </row>
    <row r="175" spans="1:13">
      <c r="A175" s="273">
        <v>166</v>
      </c>
      <c r="B175" s="254" t="s">
        <v>165</v>
      </c>
      <c r="C175" s="254">
        <v>213.75</v>
      </c>
      <c r="D175" s="256">
        <v>215.33333333333334</v>
      </c>
      <c r="E175" s="256">
        <v>210.41666666666669</v>
      </c>
      <c r="F175" s="256">
        <v>207.08333333333334</v>
      </c>
      <c r="G175" s="256">
        <v>202.16666666666669</v>
      </c>
      <c r="H175" s="256">
        <v>218.66666666666669</v>
      </c>
      <c r="I175" s="256">
        <v>223.58333333333337</v>
      </c>
      <c r="J175" s="256">
        <v>226.91666666666669</v>
      </c>
      <c r="K175" s="254">
        <v>220.25</v>
      </c>
      <c r="L175" s="254">
        <v>212</v>
      </c>
      <c r="M175" s="254">
        <v>114.14321</v>
      </c>
    </row>
    <row r="176" spans="1:13">
      <c r="A176" s="273">
        <v>167</v>
      </c>
      <c r="B176" s="254" t="s">
        <v>166</v>
      </c>
      <c r="C176" s="254">
        <v>163.95</v>
      </c>
      <c r="D176" s="256">
        <v>161.5</v>
      </c>
      <c r="E176" s="256">
        <v>155.19999999999999</v>
      </c>
      <c r="F176" s="256">
        <v>146.44999999999999</v>
      </c>
      <c r="G176" s="256">
        <v>140.14999999999998</v>
      </c>
      <c r="H176" s="256">
        <v>170.25</v>
      </c>
      <c r="I176" s="256">
        <v>176.55</v>
      </c>
      <c r="J176" s="256">
        <v>185.3</v>
      </c>
      <c r="K176" s="254">
        <v>167.8</v>
      </c>
      <c r="L176" s="254">
        <v>152.75</v>
      </c>
      <c r="M176" s="254">
        <v>242.24713</v>
      </c>
    </row>
    <row r="177" spans="1:13">
      <c r="A177" s="273">
        <v>168</v>
      </c>
      <c r="B177" s="254" t="s">
        <v>273</v>
      </c>
      <c r="C177" s="254">
        <v>547.25</v>
      </c>
      <c r="D177" s="256">
        <v>553.36666666666667</v>
      </c>
      <c r="E177" s="256">
        <v>540.38333333333333</v>
      </c>
      <c r="F177" s="256">
        <v>533.51666666666665</v>
      </c>
      <c r="G177" s="256">
        <v>520.5333333333333</v>
      </c>
      <c r="H177" s="256">
        <v>560.23333333333335</v>
      </c>
      <c r="I177" s="256">
        <v>573.2166666666667</v>
      </c>
      <c r="J177" s="256">
        <v>580.08333333333337</v>
      </c>
      <c r="K177" s="254">
        <v>566.35</v>
      </c>
      <c r="L177" s="254">
        <v>546.5</v>
      </c>
      <c r="M177" s="254">
        <v>2.4056700000000002</v>
      </c>
    </row>
    <row r="178" spans="1:13">
      <c r="A178" s="273">
        <v>169</v>
      </c>
      <c r="B178" s="254" t="s">
        <v>167</v>
      </c>
      <c r="C178" s="254">
        <v>2175</v>
      </c>
      <c r="D178" s="256">
        <v>2184.65</v>
      </c>
      <c r="E178" s="256">
        <v>2148.3000000000002</v>
      </c>
      <c r="F178" s="256">
        <v>2121.6</v>
      </c>
      <c r="G178" s="256">
        <v>2085.25</v>
      </c>
      <c r="H178" s="256">
        <v>2211.3500000000004</v>
      </c>
      <c r="I178" s="256">
        <v>2247.6999999999998</v>
      </c>
      <c r="J178" s="256">
        <v>2274.4000000000005</v>
      </c>
      <c r="K178" s="254">
        <v>2221</v>
      </c>
      <c r="L178" s="254">
        <v>2157.9499999999998</v>
      </c>
      <c r="M178" s="254">
        <v>52.653260000000003</v>
      </c>
    </row>
    <row r="179" spans="1:13">
      <c r="A179" s="273">
        <v>170</v>
      </c>
      <c r="B179" s="254" t="s">
        <v>814</v>
      </c>
      <c r="C179" s="254">
        <v>1105.2</v>
      </c>
      <c r="D179" s="256">
        <v>1095.3999999999999</v>
      </c>
      <c r="E179" s="256">
        <v>1075.7999999999997</v>
      </c>
      <c r="F179" s="256">
        <v>1046.3999999999999</v>
      </c>
      <c r="G179" s="256">
        <v>1026.7999999999997</v>
      </c>
      <c r="H179" s="256">
        <v>1124.7999999999997</v>
      </c>
      <c r="I179" s="256">
        <v>1144.3999999999996</v>
      </c>
      <c r="J179" s="256">
        <v>1173.7999999999997</v>
      </c>
      <c r="K179" s="254">
        <v>1115</v>
      </c>
      <c r="L179" s="254">
        <v>1066</v>
      </c>
      <c r="M179" s="254">
        <v>34.253799999999998</v>
      </c>
    </row>
    <row r="180" spans="1:13">
      <c r="A180" s="273">
        <v>171</v>
      </c>
      <c r="B180" s="254" t="s">
        <v>274</v>
      </c>
      <c r="C180" s="254">
        <v>998.6</v>
      </c>
      <c r="D180" s="256">
        <v>994.58333333333337</v>
      </c>
      <c r="E180" s="256">
        <v>982.16666666666674</v>
      </c>
      <c r="F180" s="256">
        <v>965.73333333333335</v>
      </c>
      <c r="G180" s="256">
        <v>953.31666666666672</v>
      </c>
      <c r="H180" s="256">
        <v>1011.0166666666668</v>
      </c>
      <c r="I180" s="256">
        <v>1023.4333333333335</v>
      </c>
      <c r="J180" s="256">
        <v>1039.8666666666668</v>
      </c>
      <c r="K180" s="254">
        <v>1007</v>
      </c>
      <c r="L180" s="254">
        <v>978.15</v>
      </c>
      <c r="M180" s="254">
        <v>38.092190000000002</v>
      </c>
    </row>
    <row r="181" spans="1:13">
      <c r="A181" s="273">
        <v>172</v>
      </c>
      <c r="B181" s="254" t="s">
        <v>172</v>
      </c>
      <c r="C181" s="254">
        <v>6983.45</v>
      </c>
      <c r="D181" s="256">
        <v>6991.1333333333341</v>
      </c>
      <c r="E181" s="256">
        <v>6892.3166666666684</v>
      </c>
      <c r="F181" s="256">
        <v>6801.1833333333343</v>
      </c>
      <c r="G181" s="256">
        <v>6702.3666666666686</v>
      </c>
      <c r="H181" s="256">
        <v>7082.2666666666682</v>
      </c>
      <c r="I181" s="256">
        <v>7181.0833333333339</v>
      </c>
      <c r="J181" s="256">
        <v>7272.2166666666681</v>
      </c>
      <c r="K181" s="254">
        <v>7089.95</v>
      </c>
      <c r="L181" s="254">
        <v>6900</v>
      </c>
      <c r="M181" s="254">
        <v>3.0722399999999999</v>
      </c>
    </row>
    <row r="182" spans="1:13">
      <c r="A182" s="273">
        <v>173</v>
      </c>
      <c r="B182" s="254" t="s">
        <v>478</v>
      </c>
      <c r="C182" s="254">
        <v>7737.9</v>
      </c>
      <c r="D182" s="256">
        <v>7760.9666666666672</v>
      </c>
      <c r="E182" s="256">
        <v>7701.9333333333343</v>
      </c>
      <c r="F182" s="256">
        <v>7665.9666666666672</v>
      </c>
      <c r="G182" s="256">
        <v>7606.9333333333343</v>
      </c>
      <c r="H182" s="256">
        <v>7796.9333333333343</v>
      </c>
      <c r="I182" s="256">
        <v>7855.9666666666672</v>
      </c>
      <c r="J182" s="256">
        <v>7891.9333333333343</v>
      </c>
      <c r="K182" s="254">
        <v>7820</v>
      </c>
      <c r="L182" s="254">
        <v>7725</v>
      </c>
      <c r="M182" s="254">
        <v>0.15970000000000001</v>
      </c>
    </row>
    <row r="183" spans="1:13">
      <c r="A183" s="273">
        <v>174</v>
      </c>
      <c r="B183" s="254" t="s">
        <v>170</v>
      </c>
      <c r="C183" s="254">
        <v>28407.35</v>
      </c>
      <c r="D183" s="256">
        <v>28532.199999999997</v>
      </c>
      <c r="E183" s="256">
        <v>28175.349999999995</v>
      </c>
      <c r="F183" s="256">
        <v>27943.35</v>
      </c>
      <c r="G183" s="256">
        <v>27586.499999999996</v>
      </c>
      <c r="H183" s="256">
        <v>28764.199999999993</v>
      </c>
      <c r="I183" s="256">
        <v>29121.05</v>
      </c>
      <c r="J183" s="256">
        <v>29353.049999999992</v>
      </c>
      <c r="K183" s="254">
        <v>28889.05</v>
      </c>
      <c r="L183" s="254">
        <v>28300.2</v>
      </c>
      <c r="M183" s="254">
        <v>0.46245999999999998</v>
      </c>
    </row>
    <row r="184" spans="1:13">
      <c r="A184" s="273">
        <v>175</v>
      </c>
      <c r="B184" s="254" t="s">
        <v>173</v>
      </c>
      <c r="C184" s="254">
        <v>1437.05</v>
      </c>
      <c r="D184" s="256">
        <v>1450.0333333333335</v>
      </c>
      <c r="E184" s="256">
        <v>1411.0666666666671</v>
      </c>
      <c r="F184" s="256">
        <v>1385.0833333333335</v>
      </c>
      <c r="G184" s="256">
        <v>1346.116666666667</v>
      </c>
      <c r="H184" s="256">
        <v>1476.0166666666671</v>
      </c>
      <c r="I184" s="256">
        <v>1514.9833333333338</v>
      </c>
      <c r="J184" s="256">
        <v>1540.9666666666672</v>
      </c>
      <c r="K184" s="254">
        <v>1489</v>
      </c>
      <c r="L184" s="254">
        <v>1424.05</v>
      </c>
      <c r="M184" s="254">
        <v>32.446539999999999</v>
      </c>
    </row>
    <row r="185" spans="1:13">
      <c r="A185" s="273">
        <v>176</v>
      </c>
      <c r="B185" s="254" t="s">
        <v>171</v>
      </c>
      <c r="C185" s="254">
        <v>2079.9499999999998</v>
      </c>
      <c r="D185" s="256">
        <v>2093.6666666666665</v>
      </c>
      <c r="E185" s="256">
        <v>2057.3833333333332</v>
      </c>
      <c r="F185" s="256">
        <v>2034.8166666666666</v>
      </c>
      <c r="G185" s="256">
        <v>1998.5333333333333</v>
      </c>
      <c r="H185" s="256">
        <v>2116.2333333333331</v>
      </c>
      <c r="I185" s="256">
        <v>2152.5166666666669</v>
      </c>
      <c r="J185" s="256">
        <v>2175.083333333333</v>
      </c>
      <c r="K185" s="254">
        <v>2129.9499999999998</v>
      </c>
      <c r="L185" s="254">
        <v>2071.1</v>
      </c>
      <c r="M185" s="254">
        <v>3.8209</v>
      </c>
    </row>
    <row r="186" spans="1:13">
      <c r="A186" s="273">
        <v>177</v>
      </c>
      <c r="B186" s="254" t="s">
        <v>169</v>
      </c>
      <c r="C186" s="254">
        <v>421.45</v>
      </c>
      <c r="D186" s="256">
        <v>423.98333333333335</v>
      </c>
      <c r="E186" s="256">
        <v>415.66666666666669</v>
      </c>
      <c r="F186" s="256">
        <v>409.88333333333333</v>
      </c>
      <c r="G186" s="256">
        <v>401.56666666666666</v>
      </c>
      <c r="H186" s="256">
        <v>429.76666666666671</v>
      </c>
      <c r="I186" s="256">
        <v>438.08333333333331</v>
      </c>
      <c r="J186" s="256">
        <v>443.86666666666673</v>
      </c>
      <c r="K186" s="254">
        <v>432.3</v>
      </c>
      <c r="L186" s="254">
        <v>418.2</v>
      </c>
      <c r="M186" s="254">
        <v>277.84834000000001</v>
      </c>
    </row>
    <row r="187" spans="1:13">
      <c r="A187" s="273">
        <v>178</v>
      </c>
      <c r="B187" s="254" t="s">
        <v>168</v>
      </c>
      <c r="C187" s="254">
        <v>124.45</v>
      </c>
      <c r="D187" s="256">
        <v>123.71666666666665</v>
      </c>
      <c r="E187" s="256">
        <v>121.93333333333331</v>
      </c>
      <c r="F187" s="256">
        <v>119.41666666666666</v>
      </c>
      <c r="G187" s="256">
        <v>117.63333333333331</v>
      </c>
      <c r="H187" s="256">
        <v>126.23333333333331</v>
      </c>
      <c r="I187" s="256">
        <v>128.01666666666665</v>
      </c>
      <c r="J187" s="256">
        <v>130.5333333333333</v>
      </c>
      <c r="K187" s="254">
        <v>125.5</v>
      </c>
      <c r="L187" s="254">
        <v>121.2</v>
      </c>
      <c r="M187" s="254">
        <v>651.19066999999995</v>
      </c>
    </row>
    <row r="188" spans="1:13">
      <c r="A188" s="273">
        <v>179</v>
      </c>
      <c r="B188" s="254" t="s">
        <v>175</v>
      </c>
      <c r="C188" s="254">
        <v>672.85</v>
      </c>
      <c r="D188" s="256">
        <v>675.05000000000007</v>
      </c>
      <c r="E188" s="256">
        <v>665.40000000000009</v>
      </c>
      <c r="F188" s="256">
        <v>657.95</v>
      </c>
      <c r="G188" s="256">
        <v>648.30000000000007</v>
      </c>
      <c r="H188" s="256">
        <v>682.50000000000011</v>
      </c>
      <c r="I188" s="256">
        <v>692.15</v>
      </c>
      <c r="J188" s="256">
        <v>699.60000000000014</v>
      </c>
      <c r="K188" s="254">
        <v>684.7</v>
      </c>
      <c r="L188" s="254">
        <v>667.6</v>
      </c>
      <c r="M188" s="254">
        <v>44.925510000000003</v>
      </c>
    </row>
    <row r="189" spans="1:13">
      <c r="A189" s="273">
        <v>180</v>
      </c>
      <c r="B189" s="254" t="s">
        <v>176</v>
      </c>
      <c r="C189" s="254">
        <v>518.6</v>
      </c>
      <c r="D189" s="256">
        <v>523</v>
      </c>
      <c r="E189" s="256">
        <v>511.6</v>
      </c>
      <c r="F189" s="256">
        <v>504.6</v>
      </c>
      <c r="G189" s="256">
        <v>493.20000000000005</v>
      </c>
      <c r="H189" s="256">
        <v>530</v>
      </c>
      <c r="I189" s="256">
        <v>541.40000000000009</v>
      </c>
      <c r="J189" s="256">
        <v>548.4</v>
      </c>
      <c r="K189" s="254">
        <v>534.4</v>
      </c>
      <c r="L189" s="254">
        <v>516</v>
      </c>
      <c r="M189" s="254">
        <v>17.04562</v>
      </c>
    </row>
    <row r="190" spans="1:13">
      <c r="A190" s="273">
        <v>181</v>
      </c>
      <c r="B190" s="254" t="s">
        <v>275</v>
      </c>
      <c r="C190" s="254">
        <v>585.5</v>
      </c>
      <c r="D190" s="256">
        <v>588.73333333333323</v>
      </c>
      <c r="E190" s="256">
        <v>577.61666666666645</v>
      </c>
      <c r="F190" s="256">
        <v>569.73333333333323</v>
      </c>
      <c r="G190" s="256">
        <v>558.61666666666645</v>
      </c>
      <c r="H190" s="256">
        <v>596.61666666666645</v>
      </c>
      <c r="I190" s="256">
        <v>607.73333333333323</v>
      </c>
      <c r="J190" s="256">
        <v>615.61666666666645</v>
      </c>
      <c r="K190" s="254">
        <v>599.85</v>
      </c>
      <c r="L190" s="254">
        <v>580.85</v>
      </c>
      <c r="M190" s="254">
        <v>7.0085499999999996</v>
      </c>
    </row>
    <row r="191" spans="1:13">
      <c r="A191" s="273">
        <v>182</v>
      </c>
      <c r="B191" s="254" t="s">
        <v>188</v>
      </c>
      <c r="C191" s="254">
        <v>634.5</v>
      </c>
      <c r="D191" s="256">
        <v>638</v>
      </c>
      <c r="E191" s="256">
        <v>625</v>
      </c>
      <c r="F191" s="256">
        <v>615.5</v>
      </c>
      <c r="G191" s="256">
        <v>602.5</v>
      </c>
      <c r="H191" s="256">
        <v>647.5</v>
      </c>
      <c r="I191" s="256">
        <v>660.5</v>
      </c>
      <c r="J191" s="256">
        <v>670</v>
      </c>
      <c r="K191" s="254">
        <v>651</v>
      </c>
      <c r="L191" s="254">
        <v>628.5</v>
      </c>
      <c r="M191" s="254">
        <v>22.66356</v>
      </c>
    </row>
    <row r="192" spans="1:13">
      <c r="A192" s="273">
        <v>183</v>
      </c>
      <c r="B192" s="254" t="s">
        <v>177</v>
      </c>
      <c r="C192" s="254">
        <v>738.65</v>
      </c>
      <c r="D192" s="256">
        <v>743.31666666666661</v>
      </c>
      <c r="E192" s="256">
        <v>726.63333333333321</v>
      </c>
      <c r="F192" s="256">
        <v>714.61666666666656</v>
      </c>
      <c r="G192" s="256">
        <v>697.93333333333317</v>
      </c>
      <c r="H192" s="256">
        <v>755.33333333333326</v>
      </c>
      <c r="I192" s="256">
        <v>772.01666666666665</v>
      </c>
      <c r="J192" s="256">
        <v>784.0333333333333</v>
      </c>
      <c r="K192" s="254">
        <v>760</v>
      </c>
      <c r="L192" s="254">
        <v>731.3</v>
      </c>
      <c r="M192" s="254">
        <v>44.304729999999999</v>
      </c>
    </row>
    <row r="193" spans="1:13">
      <c r="A193" s="273">
        <v>184</v>
      </c>
      <c r="B193" s="254" t="s">
        <v>183</v>
      </c>
      <c r="C193" s="254">
        <v>3200.25</v>
      </c>
      <c r="D193" s="256">
        <v>3202.15</v>
      </c>
      <c r="E193" s="256">
        <v>3184.3</v>
      </c>
      <c r="F193" s="256">
        <v>3168.35</v>
      </c>
      <c r="G193" s="256">
        <v>3150.5</v>
      </c>
      <c r="H193" s="256">
        <v>3218.1000000000004</v>
      </c>
      <c r="I193" s="256">
        <v>3235.95</v>
      </c>
      <c r="J193" s="256">
        <v>3251.9000000000005</v>
      </c>
      <c r="K193" s="254">
        <v>3220</v>
      </c>
      <c r="L193" s="254">
        <v>3186.2</v>
      </c>
      <c r="M193" s="254">
        <v>17.109249999999999</v>
      </c>
    </row>
    <row r="194" spans="1:13">
      <c r="A194" s="273">
        <v>185</v>
      </c>
      <c r="B194" s="254" t="s">
        <v>804</v>
      </c>
      <c r="C194" s="254">
        <v>702.85</v>
      </c>
      <c r="D194" s="256">
        <v>706.15</v>
      </c>
      <c r="E194" s="256">
        <v>697.44999999999993</v>
      </c>
      <c r="F194" s="256">
        <v>692.05</v>
      </c>
      <c r="G194" s="256">
        <v>683.34999999999991</v>
      </c>
      <c r="H194" s="256">
        <v>711.55</v>
      </c>
      <c r="I194" s="256">
        <v>720.25</v>
      </c>
      <c r="J194" s="256">
        <v>725.65</v>
      </c>
      <c r="K194" s="254">
        <v>714.85</v>
      </c>
      <c r="L194" s="254">
        <v>700.75</v>
      </c>
      <c r="M194" s="254">
        <v>30.395579999999999</v>
      </c>
    </row>
    <row r="195" spans="1:13">
      <c r="A195" s="273">
        <v>186</v>
      </c>
      <c r="B195" s="254" t="s">
        <v>179</v>
      </c>
      <c r="C195" s="254">
        <v>343.35</v>
      </c>
      <c r="D195" s="256">
        <v>347.33333333333331</v>
      </c>
      <c r="E195" s="256">
        <v>335.76666666666665</v>
      </c>
      <c r="F195" s="256">
        <v>328.18333333333334</v>
      </c>
      <c r="G195" s="256">
        <v>316.61666666666667</v>
      </c>
      <c r="H195" s="256">
        <v>354.91666666666663</v>
      </c>
      <c r="I195" s="256">
        <v>366.48333333333335</v>
      </c>
      <c r="J195" s="256">
        <v>374.06666666666661</v>
      </c>
      <c r="K195" s="254">
        <v>358.9</v>
      </c>
      <c r="L195" s="254">
        <v>339.75</v>
      </c>
      <c r="M195" s="254">
        <v>593.34813999999994</v>
      </c>
    </row>
    <row r="196" spans="1:13">
      <c r="A196" s="273">
        <v>187</v>
      </c>
      <c r="B196" s="245" t="s">
        <v>181</v>
      </c>
      <c r="C196" s="245">
        <v>124.65</v>
      </c>
      <c r="D196" s="280">
        <v>125.45</v>
      </c>
      <c r="E196" s="280">
        <v>118.20000000000002</v>
      </c>
      <c r="F196" s="280">
        <v>111.75000000000001</v>
      </c>
      <c r="G196" s="280">
        <v>104.50000000000003</v>
      </c>
      <c r="H196" s="280">
        <v>131.9</v>
      </c>
      <c r="I196" s="280">
        <v>139.14999999999998</v>
      </c>
      <c r="J196" s="280">
        <v>145.6</v>
      </c>
      <c r="K196" s="245">
        <v>132.69999999999999</v>
      </c>
      <c r="L196" s="245">
        <v>119</v>
      </c>
      <c r="M196" s="245">
        <v>3606.6183799999999</v>
      </c>
    </row>
    <row r="197" spans="1:13">
      <c r="A197" s="273">
        <v>188</v>
      </c>
      <c r="B197" s="245" t="s">
        <v>182</v>
      </c>
      <c r="C197" s="245">
        <v>1101</v>
      </c>
      <c r="D197" s="280">
        <v>1107.6499999999999</v>
      </c>
      <c r="E197" s="280">
        <v>1087.2999999999997</v>
      </c>
      <c r="F197" s="280">
        <v>1073.5999999999999</v>
      </c>
      <c r="G197" s="280">
        <v>1053.2499999999998</v>
      </c>
      <c r="H197" s="280">
        <v>1121.3499999999997</v>
      </c>
      <c r="I197" s="280">
        <v>1141.6999999999996</v>
      </c>
      <c r="J197" s="280">
        <v>1155.3999999999996</v>
      </c>
      <c r="K197" s="245">
        <v>1128</v>
      </c>
      <c r="L197" s="245">
        <v>1093.95</v>
      </c>
      <c r="M197" s="245">
        <v>111.14337999999999</v>
      </c>
    </row>
    <row r="198" spans="1:13">
      <c r="A198" s="273">
        <v>189</v>
      </c>
      <c r="B198" s="245" t="s">
        <v>184</v>
      </c>
      <c r="C198" s="245">
        <v>1052.25</v>
      </c>
      <c r="D198" s="280">
        <v>1054.3</v>
      </c>
      <c r="E198" s="280">
        <v>1044.1499999999999</v>
      </c>
      <c r="F198" s="280">
        <v>1036.05</v>
      </c>
      <c r="G198" s="280">
        <v>1025.8999999999999</v>
      </c>
      <c r="H198" s="280">
        <v>1062.3999999999999</v>
      </c>
      <c r="I198" s="280">
        <v>1072.55</v>
      </c>
      <c r="J198" s="280">
        <v>1080.6499999999999</v>
      </c>
      <c r="K198" s="245">
        <v>1064.45</v>
      </c>
      <c r="L198" s="245">
        <v>1046.2</v>
      </c>
      <c r="M198" s="245">
        <v>21.63655</v>
      </c>
    </row>
    <row r="199" spans="1:13">
      <c r="A199" s="273">
        <v>190</v>
      </c>
      <c r="B199" s="245" t="s">
        <v>164</v>
      </c>
      <c r="C199" s="245">
        <v>973.35</v>
      </c>
      <c r="D199" s="280">
        <v>983.2166666666667</v>
      </c>
      <c r="E199" s="280">
        <v>959.63333333333344</v>
      </c>
      <c r="F199" s="280">
        <v>945.91666666666674</v>
      </c>
      <c r="G199" s="280">
        <v>922.33333333333348</v>
      </c>
      <c r="H199" s="280">
        <v>996.93333333333339</v>
      </c>
      <c r="I199" s="280">
        <v>1020.5166666666667</v>
      </c>
      <c r="J199" s="280">
        <v>1034.2333333333333</v>
      </c>
      <c r="K199" s="245">
        <v>1006.8</v>
      </c>
      <c r="L199" s="245">
        <v>969.5</v>
      </c>
      <c r="M199" s="245">
        <v>5.6729599999999998</v>
      </c>
    </row>
    <row r="200" spans="1:13">
      <c r="A200" s="273">
        <v>191</v>
      </c>
      <c r="B200" s="245" t="s">
        <v>185</v>
      </c>
      <c r="C200" s="245">
        <v>1730.75</v>
      </c>
      <c r="D200" s="280">
        <v>1722.2666666666667</v>
      </c>
      <c r="E200" s="280">
        <v>1704.6333333333332</v>
      </c>
      <c r="F200" s="280">
        <v>1678.5166666666667</v>
      </c>
      <c r="G200" s="280">
        <v>1660.8833333333332</v>
      </c>
      <c r="H200" s="280">
        <v>1748.3833333333332</v>
      </c>
      <c r="I200" s="280">
        <v>1766.0166666666669</v>
      </c>
      <c r="J200" s="280">
        <v>1792.1333333333332</v>
      </c>
      <c r="K200" s="245">
        <v>1739.9</v>
      </c>
      <c r="L200" s="245">
        <v>1696.15</v>
      </c>
      <c r="M200" s="245">
        <v>25.511399999999998</v>
      </c>
    </row>
    <row r="201" spans="1:13">
      <c r="A201" s="273">
        <v>192</v>
      </c>
      <c r="B201" s="245" t="s">
        <v>186</v>
      </c>
      <c r="C201" s="245">
        <v>2798.65</v>
      </c>
      <c r="D201" s="280">
        <v>2822.8833333333332</v>
      </c>
      <c r="E201" s="280">
        <v>2746.7666666666664</v>
      </c>
      <c r="F201" s="280">
        <v>2694.8833333333332</v>
      </c>
      <c r="G201" s="280">
        <v>2618.7666666666664</v>
      </c>
      <c r="H201" s="280">
        <v>2874.7666666666664</v>
      </c>
      <c r="I201" s="280">
        <v>2950.8833333333332</v>
      </c>
      <c r="J201" s="280">
        <v>3002.7666666666664</v>
      </c>
      <c r="K201" s="245">
        <v>2899</v>
      </c>
      <c r="L201" s="245">
        <v>2771</v>
      </c>
      <c r="M201" s="245">
        <v>4.4485000000000001</v>
      </c>
    </row>
    <row r="202" spans="1:13">
      <c r="A202" s="273">
        <v>193</v>
      </c>
      <c r="B202" s="245" t="s">
        <v>187</v>
      </c>
      <c r="C202" s="245">
        <v>474.7</v>
      </c>
      <c r="D202" s="280">
        <v>482.8</v>
      </c>
      <c r="E202" s="280">
        <v>456.90000000000003</v>
      </c>
      <c r="F202" s="280">
        <v>439.1</v>
      </c>
      <c r="G202" s="280">
        <v>413.20000000000005</v>
      </c>
      <c r="H202" s="280">
        <v>500.6</v>
      </c>
      <c r="I202" s="280">
        <v>526.5</v>
      </c>
      <c r="J202" s="280">
        <v>544.29999999999995</v>
      </c>
      <c r="K202" s="245">
        <v>508.7</v>
      </c>
      <c r="L202" s="245">
        <v>465</v>
      </c>
      <c r="M202" s="245">
        <v>123.42963</v>
      </c>
    </row>
    <row r="203" spans="1:13">
      <c r="A203" s="273">
        <v>194</v>
      </c>
      <c r="B203" s="245" t="s">
        <v>510</v>
      </c>
      <c r="C203" s="245">
        <v>844.85</v>
      </c>
      <c r="D203" s="280">
        <v>852.93333333333339</v>
      </c>
      <c r="E203" s="280">
        <v>832.91666666666674</v>
      </c>
      <c r="F203" s="280">
        <v>820.98333333333335</v>
      </c>
      <c r="G203" s="280">
        <v>800.9666666666667</v>
      </c>
      <c r="H203" s="280">
        <v>864.86666666666679</v>
      </c>
      <c r="I203" s="280">
        <v>884.88333333333344</v>
      </c>
      <c r="J203" s="280">
        <v>896.81666666666683</v>
      </c>
      <c r="K203" s="245">
        <v>872.95</v>
      </c>
      <c r="L203" s="245">
        <v>841</v>
      </c>
      <c r="M203" s="245">
        <v>4.6515599999999999</v>
      </c>
    </row>
    <row r="204" spans="1:13">
      <c r="A204" s="273">
        <v>195</v>
      </c>
      <c r="B204" s="245" t="s">
        <v>193</v>
      </c>
      <c r="C204" s="245">
        <v>845.55</v>
      </c>
      <c r="D204" s="280">
        <v>849.05000000000007</v>
      </c>
      <c r="E204" s="280">
        <v>835.15000000000009</v>
      </c>
      <c r="F204" s="280">
        <v>824.75</v>
      </c>
      <c r="G204" s="280">
        <v>810.85</v>
      </c>
      <c r="H204" s="280">
        <v>859.45000000000016</v>
      </c>
      <c r="I204" s="280">
        <v>873.35</v>
      </c>
      <c r="J204" s="280">
        <v>883.75000000000023</v>
      </c>
      <c r="K204" s="245">
        <v>862.95</v>
      </c>
      <c r="L204" s="245">
        <v>838.65</v>
      </c>
      <c r="M204" s="245">
        <v>50.68262</v>
      </c>
    </row>
    <row r="205" spans="1:13">
      <c r="A205" s="273">
        <v>196</v>
      </c>
      <c r="B205" s="245" t="s">
        <v>191</v>
      </c>
      <c r="C205" s="245">
        <v>6724.75</v>
      </c>
      <c r="D205" s="280">
        <v>6731.45</v>
      </c>
      <c r="E205" s="280">
        <v>6675.2999999999993</v>
      </c>
      <c r="F205" s="280">
        <v>6625.8499999999995</v>
      </c>
      <c r="G205" s="280">
        <v>6569.6999999999989</v>
      </c>
      <c r="H205" s="280">
        <v>6780.9</v>
      </c>
      <c r="I205" s="280">
        <v>6837.0499999999993</v>
      </c>
      <c r="J205" s="280">
        <v>6886.5</v>
      </c>
      <c r="K205" s="245">
        <v>6787.6</v>
      </c>
      <c r="L205" s="245">
        <v>6682</v>
      </c>
      <c r="M205" s="245">
        <v>3.4510200000000002</v>
      </c>
    </row>
    <row r="206" spans="1:13">
      <c r="A206" s="273">
        <v>197</v>
      </c>
      <c r="B206" s="245" t="s">
        <v>192</v>
      </c>
      <c r="C206" s="245">
        <v>35.299999999999997</v>
      </c>
      <c r="D206" s="280">
        <v>35.633333333333333</v>
      </c>
      <c r="E206" s="280">
        <v>34.866666666666667</v>
      </c>
      <c r="F206" s="280">
        <v>34.433333333333337</v>
      </c>
      <c r="G206" s="280">
        <v>33.666666666666671</v>
      </c>
      <c r="H206" s="280">
        <v>36.066666666666663</v>
      </c>
      <c r="I206" s="280">
        <v>36.833333333333329</v>
      </c>
      <c r="J206" s="280">
        <v>37.266666666666659</v>
      </c>
      <c r="K206" s="245">
        <v>36.4</v>
      </c>
      <c r="L206" s="245">
        <v>35.200000000000003</v>
      </c>
      <c r="M206" s="245">
        <v>294.75934000000001</v>
      </c>
    </row>
    <row r="207" spans="1:13">
      <c r="A207" s="273">
        <v>198</v>
      </c>
      <c r="B207" s="245" t="s">
        <v>189</v>
      </c>
      <c r="C207" s="245">
        <v>1376.3</v>
      </c>
      <c r="D207" s="280">
        <v>1379.4333333333334</v>
      </c>
      <c r="E207" s="280">
        <v>1358.8666666666668</v>
      </c>
      <c r="F207" s="280">
        <v>1341.4333333333334</v>
      </c>
      <c r="G207" s="280">
        <v>1320.8666666666668</v>
      </c>
      <c r="H207" s="280">
        <v>1396.8666666666668</v>
      </c>
      <c r="I207" s="280">
        <v>1417.4333333333334</v>
      </c>
      <c r="J207" s="280">
        <v>1434.8666666666668</v>
      </c>
      <c r="K207" s="245">
        <v>1400</v>
      </c>
      <c r="L207" s="245">
        <v>1362</v>
      </c>
      <c r="M207" s="245">
        <v>8.98386</v>
      </c>
    </row>
    <row r="208" spans="1:13">
      <c r="A208" s="273">
        <v>199</v>
      </c>
      <c r="B208" s="245" t="s">
        <v>141</v>
      </c>
      <c r="C208" s="245">
        <v>632.6</v>
      </c>
      <c r="D208" s="280">
        <v>636.23333333333335</v>
      </c>
      <c r="E208" s="280">
        <v>624.56666666666672</v>
      </c>
      <c r="F208" s="280">
        <v>616.53333333333342</v>
      </c>
      <c r="G208" s="280">
        <v>604.86666666666679</v>
      </c>
      <c r="H208" s="280">
        <v>644.26666666666665</v>
      </c>
      <c r="I208" s="280">
        <v>655.93333333333317</v>
      </c>
      <c r="J208" s="280">
        <v>663.96666666666658</v>
      </c>
      <c r="K208" s="245">
        <v>647.9</v>
      </c>
      <c r="L208" s="245">
        <v>628.20000000000005</v>
      </c>
      <c r="M208" s="245">
        <v>21.403459999999999</v>
      </c>
    </row>
    <row r="209" spans="1:13">
      <c r="A209" s="273">
        <v>200</v>
      </c>
      <c r="B209" s="245" t="s">
        <v>277</v>
      </c>
      <c r="C209" s="245">
        <v>262.05</v>
      </c>
      <c r="D209" s="280">
        <v>263.73333333333335</v>
      </c>
      <c r="E209" s="280">
        <v>257.56666666666672</v>
      </c>
      <c r="F209" s="280">
        <v>253.08333333333337</v>
      </c>
      <c r="G209" s="280">
        <v>246.91666666666674</v>
      </c>
      <c r="H209" s="280">
        <v>268.2166666666667</v>
      </c>
      <c r="I209" s="280">
        <v>274.38333333333333</v>
      </c>
      <c r="J209" s="280">
        <v>278.86666666666667</v>
      </c>
      <c r="K209" s="245">
        <v>269.89999999999998</v>
      </c>
      <c r="L209" s="245">
        <v>259.25</v>
      </c>
      <c r="M209" s="245">
        <v>11.03192</v>
      </c>
    </row>
    <row r="210" spans="1:13">
      <c r="A210" s="273">
        <v>201</v>
      </c>
      <c r="B210" s="245" t="s">
        <v>522</v>
      </c>
      <c r="C210" s="245">
        <v>1150.55</v>
      </c>
      <c r="D210" s="280">
        <v>1147.8333333333333</v>
      </c>
      <c r="E210" s="280">
        <v>1117.6666666666665</v>
      </c>
      <c r="F210" s="280">
        <v>1084.7833333333333</v>
      </c>
      <c r="G210" s="280">
        <v>1054.6166666666666</v>
      </c>
      <c r="H210" s="280">
        <v>1180.7166666666665</v>
      </c>
      <c r="I210" s="280">
        <v>1210.883333333333</v>
      </c>
      <c r="J210" s="280">
        <v>1243.7666666666664</v>
      </c>
      <c r="K210" s="245">
        <v>1178</v>
      </c>
      <c r="L210" s="245">
        <v>1114.95</v>
      </c>
      <c r="M210" s="245">
        <v>6.3877100000000002</v>
      </c>
    </row>
    <row r="211" spans="1:13">
      <c r="A211" s="273">
        <v>202</v>
      </c>
      <c r="B211" s="245" t="s">
        <v>118</v>
      </c>
      <c r="C211" s="245">
        <v>9.65</v>
      </c>
      <c r="D211" s="280">
        <v>9.7666666666666675</v>
      </c>
      <c r="E211" s="280">
        <v>9.3833333333333346</v>
      </c>
      <c r="F211" s="280">
        <v>9.1166666666666671</v>
      </c>
      <c r="G211" s="280">
        <v>8.7333333333333343</v>
      </c>
      <c r="H211" s="280">
        <v>10.033333333333335</v>
      </c>
      <c r="I211" s="280">
        <v>10.416666666666668</v>
      </c>
      <c r="J211" s="280">
        <v>10.683333333333335</v>
      </c>
      <c r="K211" s="245">
        <v>10.15</v>
      </c>
      <c r="L211" s="245">
        <v>9.5</v>
      </c>
      <c r="M211" s="245">
        <v>2083.1603599999999</v>
      </c>
    </row>
    <row r="212" spans="1:13">
      <c r="A212" s="273">
        <v>203</v>
      </c>
      <c r="B212" s="245" t="s">
        <v>195</v>
      </c>
      <c r="C212" s="245">
        <v>1046</v>
      </c>
      <c r="D212" s="280">
        <v>1055.7833333333333</v>
      </c>
      <c r="E212" s="280">
        <v>1033.0666666666666</v>
      </c>
      <c r="F212" s="280">
        <v>1020.1333333333332</v>
      </c>
      <c r="G212" s="280">
        <v>997.41666666666652</v>
      </c>
      <c r="H212" s="280">
        <v>1068.7166666666667</v>
      </c>
      <c r="I212" s="280">
        <v>1091.4333333333334</v>
      </c>
      <c r="J212" s="280">
        <v>1104.3666666666668</v>
      </c>
      <c r="K212" s="245">
        <v>1078.5</v>
      </c>
      <c r="L212" s="245">
        <v>1042.8499999999999</v>
      </c>
      <c r="M212" s="245">
        <v>12.52919</v>
      </c>
    </row>
    <row r="213" spans="1:13">
      <c r="A213" s="273">
        <v>204</v>
      </c>
      <c r="B213" s="245" t="s">
        <v>528</v>
      </c>
      <c r="C213" s="245">
        <v>2141.4499999999998</v>
      </c>
      <c r="D213" s="280">
        <v>2152.8166666666666</v>
      </c>
      <c r="E213" s="280">
        <v>2125.6333333333332</v>
      </c>
      <c r="F213" s="280">
        <v>2109.8166666666666</v>
      </c>
      <c r="G213" s="280">
        <v>2082.6333333333332</v>
      </c>
      <c r="H213" s="280">
        <v>2168.6333333333332</v>
      </c>
      <c r="I213" s="280">
        <v>2195.8166666666666</v>
      </c>
      <c r="J213" s="280">
        <v>2211.6333333333332</v>
      </c>
      <c r="K213" s="245">
        <v>2180</v>
      </c>
      <c r="L213" s="245">
        <v>2137</v>
      </c>
      <c r="M213" s="245">
        <v>1.4518800000000001</v>
      </c>
    </row>
    <row r="214" spans="1:13">
      <c r="A214" s="273">
        <v>205</v>
      </c>
      <c r="B214" s="245" t="s">
        <v>196</v>
      </c>
      <c r="C214" s="280">
        <v>544.20000000000005</v>
      </c>
      <c r="D214" s="280">
        <v>546.55000000000007</v>
      </c>
      <c r="E214" s="280">
        <v>539.85000000000014</v>
      </c>
      <c r="F214" s="280">
        <v>535.50000000000011</v>
      </c>
      <c r="G214" s="280">
        <v>528.80000000000018</v>
      </c>
      <c r="H214" s="280">
        <v>550.90000000000009</v>
      </c>
      <c r="I214" s="280">
        <v>557.60000000000014</v>
      </c>
      <c r="J214" s="280">
        <v>561.95000000000005</v>
      </c>
      <c r="K214" s="280">
        <v>553.25</v>
      </c>
      <c r="L214" s="280">
        <v>542.20000000000005</v>
      </c>
      <c r="M214" s="280">
        <v>62.068989999999999</v>
      </c>
    </row>
    <row r="215" spans="1:13">
      <c r="A215" s="273">
        <v>206</v>
      </c>
      <c r="B215" s="245" t="s">
        <v>197</v>
      </c>
      <c r="C215" s="280">
        <v>14.2</v>
      </c>
      <c r="D215" s="280">
        <v>14.450000000000001</v>
      </c>
      <c r="E215" s="280">
        <v>13.850000000000001</v>
      </c>
      <c r="F215" s="280">
        <v>13.5</v>
      </c>
      <c r="G215" s="280">
        <v>12.9</v>
      </c>
      <c r="H215" s="280">
        <v>14.800000000000002</v>
      </c>
      <c r="I215" s="280">
        <v>15.4</v>
      </c>
      <c r="J215" s="280">
        <v>15.750000000000004</v>
      </c>
      <c r="K215" s="280">
        <v>15.05</v>
      </c>
      <c r="L215" s="280">
        <v>14.1</v>
      </c>
      <c r="M215" s="280">
        <v>2247.8942499999998</v>
      </c>
    </row>
    <row r="216" spans="1:13">
      <c r="A216" s="273">
        <v>207</v>
      </c>
      <c r="B216" s="245" t="s">
        <v>198</v>
      </c>
      <c r="C216" s="280">
        <v>216.55</v>
      </c>
      <c r="D216" s="280">
        <v>218.93333333333337</v>
      </c>
      <c r="E216" s="280">
        <v>211.71666666666673</v>
      </c>
      <c r="F216" s="280">
        <v>206.88333333333335</v>
      </c>
      <c r="G216" s="280">
        <v>199.66666666666671</v>
      </c>
      <c r="H216" s="280">
        <v>223.76666666666674</v>
      </c>
      <c r="I216" s="280">
        <v>230.98333333333338</v>
      </c>
      <c r="J216" s="280">
        <v>235.81666666666675</v>
      </c>
      <c r="K216" s="280">
        <v>226.15</v>
      </c>
      <c r="L216" s="280">
        <v>214.1</v>
      </c>
      <c r="M216" s="280">
        <v>238.07905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9.33203125" defaultRowHeight="13.2"/>
  <cols>
    <col min="1" max="1" width="7.33203125" style="8" customWidth="1"/>
    <col min="2" max="2" width="14.33203125" style="8" customWidth="1"/>
    <col min="3" max="3" width="12.6640625" style="8" customWidth="1"/>
    <col min="4" max="4" width="12.33203125" style="8" customWidth="1"/>
    <col min="5" max="6" width="9.6640625" style="8" customWidth="1"/>
    <col min="7" max="10" width="11.44140625" style="8" customWidth="1"/>
    <col min="11" max="11" width="10" style="8" customWidth="1"/>
    <col min="12" max="12" width="10.5546875" style="8" customWidth="1"/>
    <col min="13" max="13" width="11.88671875" style="8" customWidth="1"/>
    <col min="14" max="16384" width="9.33203125" style="8"/>
  </cols>
  <sheetData>
    <row r="1" spans="1:15">
      <c r="A1" s="515"/>
      <c r="B1" s="515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44357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12" t="s">
        <v>16</v>
      </c>
      <c r="B9" s="513" t="s">
        <v>18</v>
      </c>
      <c r="C9" s="511" t="s">
        <v>19</v>
      </c>
      <c r="D9" s="511" t="s">
        <v>20</v>
      </c>
      <c r="E9" s="511" t="s">
        <v>21</v>
      </c>
      <c r="F9" s="511"/>
      <c r="G9" s="511"/>
      <c r="H9" s="511" t="s">
        <v>22</v>
      </c>
      <c r="I9" s="511"/>
      <c r="J9" s="511"/>
      <c r="K9" s="251"/>
      <c r="L9" s="258"/>
      <c r="M9" s="259"/>
    </row>
    <row r="10" spans="1:15" ht="42.75" customHeight="1">
      <c r="A10" s="507"/>
      <c r="B10" s="509"/>
      <c r="C10" s="514" t="s">
        <v>23</v>
      </c>
      <c r="D10" s="514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42" t="s">
        <v>284</v>
      </c>
      <c r="C11" s="439">
        <v>25780.75</v>
      </c>
      <c r="D11" s="440">
        <v>25956.666666666668</v>
      </c>
      <c r="E11" s="440">
        <v>25464.333333333336</v>
      </c>
      <c r="F11" s="440">
        <v>25147.916666666668</v>
      </c>
      <c r="G11" s="440">
        <v>24655.583333333336</v>
      </c>
      <c r="H11" s="440">
        <v>26273.083333333336</v>
      </c>
      <c r="I11" s="440">
        <v>26765.416666666672</v>
      </c>
      <c r="J11" s="440">
        <v>27081.833333333336</v>
      </c>
      <c r="K11" s="439">
        <v>26449</v>
      </c>
      <c r="L11" s="439">
        <v>25640.25</v>
      </c>
      <c r="M11" s="439">
        <v>1.9910000000000001E-2</v>
      </c>
    </row>
    <row r="12" spans="1:15" ht="12" customHeight="1">
      <c r="A12" s="245">
        <v>2</v>
      </c>
      <c r="B12" s="442" t="s">
        <v>785</v>
      </c>
      <c r="C12" s="439">
        <v>1674.85</v>
      </c>
      <c r="D12" s="440">
        <v>1686.95</v>
      </c>
      <c r="E12" s="440">
        <v>1652.9</v>
      </c>
      <c r="F12" s="440">
        <v>1630.95</v>
      </c>
      <c r="G12" s="440">
        <v>1596.9</v>
      </c>
      <c r="H12" s="440">
        <v>1708.9</v>
      </c>
      <c r="I12" s="440">
        <v>1742.9499999999998</v>
      </c>
      <c r="J12" s="440">
        <v>1764.9</v>
      </c>
      <c r="K12" s="439">
        <v>1721</v>
      </c>
      <c r="L12" s="439">
        <v>1665</v>
      </c>
      <c r="M12" s="439">
        <v>2.2447699999999999</v>
      </c>
    </row>
    <row r="13" spans="1:15" ht="12" customHeight="1">
      <c r="A13" s="245">
        <v>3</v>
      </c>
      <c r="B13" s="442" t="s">
        <v>815</v>
      </c>
      <c r="C13" s="439">
        <v>1845.65</v>
      </c>
      <c r="D13" s="440">
        <v>1864.5333333333335</v>
      </c>
      <c r="E13" s="440">
        <v>1811.116666666667</v>
      </c>
      <c r="F13" s="440">
        <v>1776.5833333333335</v>
      </c>
      <c r="G13" s="440">
        <v>1723.166666666667</v>
      </c>
      <c r="H13" s="440">
        <v>1899.0666666666671</v>
      </c>
      <c r="I13" s="440">
        <v>1952.4833333333336</v>
      </c>
      <c r="J13" s="440">
        <v>1987.0166666666671</v>
      </c>
      <c r="K13" s="439">
        <v>1917.95</v>
      </c>
      <c r="L13" s="439">
        <v>1830</v>
      </c>
      <c r="M13" s="439">
        <v>0.28874</v>
      </c>
    </row>
    <row r="14" spans="1:15" ht="12" customHeight="1">
      <c r="A14" s="245">
        <v>4</v>
      </c>
      <c r="B14" s="442" t="s">
        <v>38</v>
      </c>
      <c r="C14" s="439">
        <v>2004.4</v>
      </c>
      <c r="D14" s="440">
        <v>2013.5</v>
      </c>
      <c r="E14" s="440">
        <v>1981.6</v>
      </c>
      <c r="F14" s="440">
        <v>1958.8</v>
      </c>
      <c r="G14" s="440">
        <v>1926.8999999999999</v>
      </c>
      <c r="H14" s="440">
        <v>2036.3</v>
      </c>
      <c r="I14" s="440">
        <v>2068.1999999999998</v>
      </c>
      <c r="J14" s="440">
        <v>2091</v>
      </c>
      <c r="K14" s="439">
        <v>2045.4</v>
      </c>
      <c r="L14" s="439">
        <v>1990.7</v>
      </c>
      <c r="M14" s="439">
        <v>4.7013100000000003</v>
      </c>
    </row>
    <row r="15" spans="1:15" ht="12" customHeight="1">
      <c r="A15" s="245">
        <v>5</v>
      </c>
      <c r="B15" s="442" t="s">
        <v>285</v>
      </c>
      <c r="C15" s="439">
        <v>1946.25</v>
      </c>
      <c r="D15" s="440">
        <v>1960.4666666666665</v>
      </c>
      <c r="E15" s="440">
        <v>1925.7833333333328</v>
      </c>
      <c r="F15" s="440">
        <v>1905.3166666666664</v>
      </c>
      <c r="G15" s="440">
        <v>1870.6333333333328</v>
      </c>
      <c r="H15" s="440">
        <v>1980.9333333333329</v>
      </c>
      <c r="I15" s="440">
        <v>2015.6166666666668</v>
      </c>
      <c r="J15" s="440">
        <v>2036.083333333333</v>
      </c>
      <c r="K15" s="439">
        <v>1995.15</v>
      </c>
      <c r="L15" s="439">
        <v>1940</v>
      </c>
      <c r="M15" s="439">
        <v>0.57769000000000004</v>
      </c>
    </row>
    <row r="16" spans="1:15" ht="12" customHeight="1">
      <c r="A16" s="245">
        <v>6</v>
      </c>
      <c r="B16" s="442" t="s">
        <v>286</v>
      </c>
      <c r="C16" s="439">
        <v>1369.05</v>
      </c>
      <c r="D16" s="440">
        <v>1371</v>
      </c>
      <c r="E16" s="440">
        <v>1348.05</v>
      </c>
      <c r="F16" s="440">
        <v>1327.05</v>
      </c>
      <c r="G16" s="440">
        <v>1304.0999999999999</v>
      </c>
      <c r="H16" s="440">
        <v>1392</v>
      </c>
      <c r="I16" s="440">
        <v>1414.9499999999998</v>
      </c>
      <c r="J16" s="440">
        <v>1435.95</v>
      </c>
      <c r="K16" s="439">
        <v>1393.95</v>
      </c>
      <c r="L16" s="439">
        <v>1350</v>
      </c>
      <c r="M16" s="439">
        <v>1.3931199999999999</v>
      </c>
    </row>
    <row r="17" spans="1:13" ht="12" customHeight="1">
      <c r="A17" s="245">
        <v>7</v>
      </c>
      <c r="B17" s="442" t="s">
        <v>222</v>
      </c>
      <c r="C17" s="439">
        <v>995.8</v>
      </c>
      <c r="D17" s="440">
        <v>999.01666666666677</v>
      </c>
      <c r="E17" s="440">
        <v>978.03333333333353</v>
      </c>
      <c r="F17" s="440">
        <v>960.26666666666677</v>
      </c>
      <c r="G17" s="440">
        <v>939.28333333333353</v>
      </c>
      <c r="H17" s="440">
        <v>1016.7833333333335</v>
      </c>
      <c r="I17" s="440">
        <v>1037.7666666666669</v>
      </c>
      <c r="J17" s="440">
        <v>1055.5333333333335</v>
      </c>
      <c r="K17" s="439">
        <v>1020</v>
      </c>
      <c r="L17" s="439">
        <v>981.25</v>
      </c>
      <c r="M17" s="439">
        <v>9.9229599999999998</v>
      </c>
    </row>
    <row r="18" spans="1:13" ht="12" customHeight="1">
      <c r="A18" s="245">
        <v>8</v>
      </c>
      <c r="B18" s="442" t="s">
        <v>734</v>
      </c>
      <c r="C18" s="439">
        <v>736.3</v>
      </c>
      <c r="D18" s="440">
        <v>742.08333333333337</v>
      </c>
      <c r="E18" s="440">
        <v>726.2166666666667</v>
      </c>
      <c r="F18" s="440">
        <v>716.13333333333333</v>
      </c>
      <c r="G18" s="440">
        <v>700.26666666666665</v>
      </c>
      <c r="H18" s="440">
        <v>752.16666666666674</v>
      </c>
      <c r="I18" s="440">
        <v>768.0333333333333</v>
      </c>
      <c r="J18" s="440">
        <v>778.11666666666679</v>
      </c>
      <c r="K18" s="439">
        <v>757.95</v>
      </c>
      <c r="L18" s="439">
        <v>732</v>
      </c>
      <c r="M18" s="439">
        <v>4.65916</v>
      </c>
    </row>
    <row r="19" spans="1:13" ht="12" customHeight="1">
      <c r="A19" s="245">
        <v>9</v>
      </c>
      <c r="B19" s="442" t="s">
        <v>735</v>
      </c>
      <c r="C19" s="439">
        <v>1813.45</v>
      </c>
      <c r="D19" s="440">
        <v>1811.8833333333332</v>
      </c>
      <c r="E19" s="440">
        <v>1773.7666666666664</v>
      </c>
      <c r="F19" s="440">
        <v>1734.0833333333333</v>
      </c>
      <c r="G19" s="440">
        <v>1695.9666666666665</v>
      </c>
      <c r="H19" s="440">
        <v>1851.5666666666664</v>
      </c>
      <c r="I19" s="440">
        <v>1889.6833333333332</v>
      </c>
      <c r="J19" s="440">
        <v>1929.3666666666663</v>
      </c>
      <c r="K19" s="439">
        <v>1850</v>
      </c>
      <c r="L19" s="439">
        <v>1772.2</v>
      </c>
      <c r="M19" s="439">
        <v>23.38635</v>
      </c>
    </row>
    <row r="20" spans="1:13" ht="12" customHeight="1">
      <c r="A20" s="245">
        <v>10</v>
      </c>
      <c r="B20" s="442" t="s">
        <v>287</v>
      </c>
      <c r="C20" s="439">
        <v>2366.6999999999998</v>
      </c>
      <c r="D20" s="440">
        <v>2405.2000000000003</v>
      </c>
      <c r="E20" s="440">
        <v>2314.5000000000005</v>
      </c>
      <c r="F20" s="440">
        <v>2262.3000000000002</v>
      </c>
      <c r="G20" s="440">
        <v>2171.6000000000004</v>
      </c>
      <c r="H20" s="440">
        <v>2457.4000000000005</v>
      </c>
      <c r="I20" s="440">
        <v>2548.1000000000004</v>
      </c>
      <c r="J20" s="440">
        <v>2600.3000000000006</v>
      </c>
      <c r="K20" s="439">
        <v>2495.9</v>
      </c>
      <c r="L20" s="439">
        <v>2353</v>
      </c>
      <c r="M20" s="439">
        <v>0.69938999999999996</v>
      </c>
    </row>
    <row r="21" spans="1:13" ht="12" customHeight="1">
      <c r="A21" s="245">
        <v>11</v>
      </c>
      <c r="B21" s="442" t="s">
        <v>288</v>
      </c>
      <c r="C21" s="439">
        <v>16076.95</v>
      </c>
      <c r="D21" s="440">
        <v>16075.65</v>
      </c>
      <c r="E21" s="440">
        <v>15871.3</v>
      </c>
      <c r="F21" s="440">
        <v>15665.65</v>
      </c>
      <c r="G21" s="440">
        <v>15461.3</v>
      </c>
      <c r="H21" s="440">
        <v>16281.3</v>
      </c>
      <c r="I21" s="440">
        <v>16485.650000000001</v>
      </c>
      <c r="J21" s="440">
        <v>16691.3</v>
      </c>
      <c r="K21" s="439">
        <v>16280</v>
      </c>
      <c r="L21" s="439">
        <v>15870</v>
      </c>
      <c r="M21" s="439">
        <v>0.32790999999999998</v>
      </c>
    </row>
    <row r="22" spans="1:13" ht="12" customHeight="1">
      <c r="A22" s="245">
        <v>12</v>
      </c>
      <c r="B22" s="442" t="s">
        <v>40</v>
      </c>
      <c r="C22" s="439">
        <v>1594.65</v>
      </c>
      <c r="D22" s="440">
        <v>1605.3166666666668</v>
      </c>
      <c r="E22" s="440">
        <v>1561.1833333333336</v>
      </c>
      <c r="F22" s="440">
        <v>1527.7166666666667</v>
      </c>
      <c r="G22" s="440">
        <v>1483.5833333333335</v>
      </c>
      <c r="H22" s="440">
        <v>1638.7833333333338</v>
      </c>
      <c r="I22" s="440">
        <v>1682.916666666667</v>
      </c>
      <c r="J22" s="440">
        <v>1716.3833333333339</v>
      </c>
      <c r="K22" s="439">
        <v>1649.45</v>
      </c>
      <c r="L22" s="439">
        <v>1571.85</v>
      </c>
      <c r="M22" s="439">
        <v>116.14666</v>
      </c>
    </row>
    <row r="23" spans="1:13">
      <c r="A23" s="245">
        <v>13</v>
      </c>
      <c r="B23" s="442" t="s">
        <v>289</v>
      </c>
      <c r="C23" s="439">
        <v>1239.1500000000001</v>
      </c>
      <c r="D23" s="440">
        <v>1245.7166666666667</v>
      </c>
      <c r="E23" s="440">
        <v>1221.4333333333334</v>
      </c>
      <c r="F23" s="440">
        <v>1203.7166666666667</v>
      </c>
      <c r="G23" s="440">
        <v>1179.4333333333334</v>
      </c>
      <c r="H23" s="440">
        <v>1263.4333333333334</v>
      </c>
      <c r="I23" s="440">
        <v>1287.7166666666667</v>
      </c>
      <c r="J23" s="440">
        <v>1305.4333333333334</v>
      </c>
      <c r="K23" s="439">
        <v>1270</v>
      </c>
      <c r="L23" s="439">
        <v>1228</v>
      </c>
      <c r="M23" s="439">
        <v>3.0053100000000001</v>
      </c>
    </row>
    <row r="24" spans="1:13">
      <c r="A24" s="245">
        <v>14</v>
      </c>
      <c r="B24" s="442" t="s">
        <v>41</v>
      </c>
      <c r="C24" s="439">
        <v>852.6</v>
      </c>
      <c r="D24" s="440">
        <v>861.63333333333321</v>
      </c>
      <c r="E24" s="440">
        <v>822.26666666666642</v>
      </c>
      <c r="F24" s="440">
        <v>791.93333333333317</v>
      </c>
      <c r="G24" s="440">
        <v>752.56666666666638</v>
      </c>
      <c r="H24" s="440">
        <v>891.96666666666647</v>
      </c>
      <c r="I24" s="440">
        <v>931.33333333333326</v>
      </c>
      <c r="J24" s="440">
        <v>961.66666666666652</v>
      </c>
      <c r="K24" s="439">
        <v>901</v>
      </c>
      <c r="L24" s="439">
        <v>831.3</v>
      </c>
      <c r="M24" s="439">
        <v>312.25441000000001</v>
      </c>
    </row>
    <row r="25" spans="1:13">
      <c r="A25" s="245">
        <v>15</v>
      </c>
      <c r="B25" s="442" t="s">
        <v>828</v>
      </c>
      <c r="C25" s="439">
        <v>1588.2</v>
      </c>
      <c r="D25" s="440">
        <v>1606.3999999999999</v>
      </c>
      <c r="E25" s="440">
        <v>1562.7999999999997</v>
      </c>
      <c r="F25" s="440">
        <v>1537.3999999999999</v>
      </c>
      <c r="G25" s="440">
        <v>1493.7999999999997</v>
      </c>
      <c r="H25" s="440">
        <v>1631.7999999999997</v>
      </c>
      <c r="I25" s="440">
        <v>1675.3999999999996</v>
      </c>
      <c r="J25" s="440">
        <v>1700.7999999999997</v>
      </c>
      <c r="K25" s="439">
        <v>1650</v>
      </c>
      <c r="L25" s="439">
        <v>1581</v>
      </c>
      <c r="M25" s="439">
        <v>8.4894999999999996</v>
      </c>
    </row>
    <row r="26" spans="1:13">
      <c r="A26" s="245">
        <v>16</v>
      </c>
      <c r="B26" s="442" t="s">
        <v>290</v>
      </c>
      <c r="C26" s="439">
        <v>1571.5</v>
      </c>
      <c r="D26" s="440">
        <v>1573.1666666666667</v>
      </c>
      <c r="E26" s="440">
        <v>1511.3333333333335</v>
      </c>
      <c r="F26" s="440">
        <v>1451.1666666666667</v>
      </c>
      <c r="G26" s="440">
        <v>1389.3333333333335</v>
      </c>
      <c r="H26" s="440">
        <v>1633.3333333333335</v>
      </c>
      <c r="I26" s="440">
        <v>1695.166666666667</v>
      </c>
      <c r="J26" s="440">
        <v>1755.3333333333335</v>
      </c>
      <c r="K26" s="439">
        <v>1635</v>
      </c>
      <c r="L26" s="439">
        <v>1513</v>
      </c>
      <c r="M26" s="439">
        <v>2.2758799999999999</v>
      </c>
    </row>
    <row r="27" spans="1:13">
      <c r="A27" s="245">
        <v>17</v>
      </c>
      <c r="B27" s="442" t="s">
        <v>223</v>
      </c>
      <c r="C27" s="439">
        <v>125.35</v>
      </c>
      <c r="D27" s="440">
        <v>125.8</v>
      </c>
      <c r="E27" s="440">
        <v>123.15</v>
      </c>
      <c r="F27" s="440">
        <v>120.95</v>
      </c>
      <c r="G27" s="440">
        <v>118.30000000000001</v>
      </c>
      <c r="H27" s="440">
        <v>128</v>
      </c>
      <c r="I27" s="440">
        <v>130.65</v>
      </c>
      <c r="J27" s="440">
        <v>132.85</v>
      </c>
      <c r="K27" s="439">
        <v>128.44999999999999</v>
      </c>
      <c r="L27" s="439">
        <v>123.6</v>
      </c>
      <c r="M27" s="439">
        <v>68.082700000000003</v>
      </c>
    </row>
    <row r="28" spans="1:13">
      <c r="A28" s="245">
        <v>18</v>
      </c>
      <c r="B28" s="442" t="s">
        <v>224</v>
      </c>
      <c r="C28" s="439">
        <v>203.55</v>
      </c>
      <c r="D28" s="440">
        <v>206.1</v>
      </c>
      <c r="E28" s="440">
        <v>198.6</v>
      </c>
      <c r="F28" s="440">
        <v>193.65</v>
      </c>
      <c r="G28" s="440">
        <v>186.15</v>
      </c>
      <c r="H28" s="440">
        <v>211.04999999999998</v>
      </c>
      <c r="I28" s="440">
        <v>218.54999999999998</v>
      </c>
      <c r="J28" s="440">
        <v>223.49999999999997</v>
      </c>
      <c r="K28" s="439">
        <v>213.6</v>
      </c>
      <c r="L28" s="439">
        <v>201.15</v>
      </c>
      <c r="M28" s="439">
        <v>56.944020000000002</v>
      </c>
    </row>
    <row r="29" spans="1:13">
      <c r="A29" s="245">
        <v>19</v>
      </c>
      <c r="B29" s="442" t="s">
        <v>291</v>
      </c>
      <c r="C29" s="439">
        <v>410.25</v>
      </c>
      <c r="D29" s="440">
        <v>414.45</v>
      </c>
      <c r="E29" s="440">
        <v>403.9</v>
      </c>
      <c r="F29" s="440">
        <v>397.55</v>
      </c>
      <c r="G29" s="440">
        <v>387</v>
      </c>
      <c r="H29" s="440">
        <v>420.79999999999995</v>
      </c>
      <c r="I29" s="440">
        <v>431.35</v>
      </c>
      <c r="J29" s="440">
        <v>437.69999999999993</v>
      </c>
      <c r="K29" s="439">
        <v>425</v>
      </c>
      <c r="L29" s="439">
        <v>408.1</v>
      </c>
      <c r="M29" s="439">
        <v>4.4087300000000003</v>
      </c>
    </row>
    <row r="30" spans="1:13">
      <c r="A30" s="245">
        <v>20</v>
      </c>
      <c r="B30" s="442" t="s">
        <v>292</v>
      </c>
      <c r="C30" s="439">
        <v>368.6</v>
      </c>
      <c r="D30" s="440">
        <v>370.66666666666669</v>
      </c>
      <c r="E30" s="440">
        <v>360.83333333333337</v>
      </c>
      <c r="F30" s="440">
        <v>353.06666666666666</v>
      </c>
      <c r="G30" s="440">
        <v>343.23333333333335</v>
      </c>
      <c r="H30" s="440">
        <v>378.43333333333339</v>
      </c>
      <c r="I30" s="440">
        <v>388.26666666666677</v>
      </c>
      <c r="J30" s="440">
        <v>396.03333333333342</v>
      </c>
      <c r="K30" s="439">
        <v>380.5</v>
      </c>
      <c r="L30" s="439">
        <v>362.9</v>
      </c>
      <c r="M30" s="439">
        <v>10.325889999999999</v>
      </c>
    </row>
    <row r="31" spans="1:13">
      <c r="A31" s="245">
        <v>21</v>
      </c>
      <c r="B31" s="442" t="s">
        <v>736</v>
      </c>
      <c r="C31" s="439">
        <v>5227.1499999999996</v>
      </c>
      <c r="D31" s="440">
        <v>5276.0666666666666</v>
      </c>
      <c r="E31" s="440">
        <v>5152.1333333333332</v>
      </c>
      <c r="F31" s="440">
        <v>5077.1166666666668</v>
      </c>
      <c r="G31" s="440">
        <v>4953.1833333333334</v>
      </c>
      <c r="H31" s="440">
        <v>5351.083333333333</v>
      </c>
      <c r="I31" s="440">
        <v>5475.0166666666655</v>
      </c>
      <c r="J31" s="440">
        <v>5550.0333333333328</v>
      </c>
      <c r="K31" s="439">
        <v>5400</v>
      </c>
      <c r="L31" s="439">
        <v>5201.05</v>
      </c>
      <c r="M31" s="439">
        <v>0.30104999999999998</v>
      </c>
    </row>
    <row r="32" spans="1:13">
      <c r="A32" s="245">
        <v>22</v>
      </c>
      <c r="B32" s="442" t="s">
        <v>225</v>
      </c>
      <c r="C32" s="439">
        <v>1921.45</v>
      </c>
      <c r="D32" s="440">
        <v>1951.6833333333332</v>
      </c>
      <c r="E32" s="440">
        <v>1878.3666666666663</v>
      </c>
      <c r="F32" s="440">
        <v>1835.2833333333331</v>
      </c>
      <c r="G32" s="440">
        <v>1761.9666666666662</v>
      </c>
      <c r="H32" s="440">
        <v>1994.7666666666664</v>
      </c>
      <c r="I32" s="440">
        <v>2068.0833333333335</v>
      </c>
      <c r="J32" s="440">
        <v>2111.1666666666665</v>
      </c>
      <c r="K32" s="439">
        <v>2025</v>
      </c>
      <c r="L32" s="439">
        <v>1908.6</v>
      </c>
      <c r="M32" s="439">
        <v>2.3887900000000002</v>
      </c>
    </row>
    <row r="33" spans="1:13">
      <c r="A33" s="245">
        <v>23</v>
      </c>
      <c r="B33" s="442" t="s">
        <v>293</v>
      </c>
      <c r="C33" s="439">
        <v>2270.5</v>
      </c>
      <c r="D33" s="440">
        <v>2276.9333333333334</v>
      </c>
      <c r="E33" s="440">
        <v>2258.7666666666669</v>
      </c>
      <c r="F33" s="440">
        <v>2247.0333333333333</v>
      </c>
      <c r="G33" s="440">
        <v>2228.8666666666668</v>
      </c>
      <c r="H33" s="440">
        <v>2288.666666666667</v>
      </c>
      <c r="I33" s="440">
        <v>2306.833333333333</v>
      </c>
      <c r="J33" s="440">
        <v>2318.5666666666671</v>
      </c>
      <c r="K33" s="439">
        <v>2295.1</v>
      </c>
      <c r="L33" s="439">
        <v>2265.1999999999998</v>
      </c>
      <c r="M33" s="439">
        <v>7.7009999999999995E-2</v>
      </c>
    </row>
    <row r="34" spans="1:13">
      <c r="A34" s="245">
        <v>24</v>
      </c>
      <c r="B34" s="442" t="s">
        <v>737</v>
      </c>
      <c r="C34" s="439">
        <v>126.9</v>
      </c>
      <c r="D34" s="440">
        <v>128.06666666666669</v>
      </c>
      <c r="E34" s="440">
        <v>124.08333333333337</v>
      </c>
      <c r="F34" s="440">
        <v>121.26666666666668</v>
      </c>
      <c r="G34" s="440">
        <v>117.28333333333336</v>
      </c>
      <c r="H34" s="440">
        <v>130.88333333333338</v>
      </c>
      <c r="I34" s="440">
        <v>134.86666666666667</v>
      </c>
      <c r="J34" s="440">
        <v>137.68333333333339</v>
      </c>
      <c r="K34" s="439">
        <v>132.05000000000001</v>
      </c>
      <c r="L34" s="439">
        <v>125.25</v>
      </c>
      <c r="M34" s="439">
        <v>9.2555399999999999</v>
      </c>
    </row>
    <row r="35" spans="1:13">
      <c r="A35" s="245">
        <v>25</v>
      </c>
      <c r="B35" s="442" t="s">
        <v>294</v>
      </c>
      <c r="C35" s="439">
        <v>965.7</v>
      </c>
      <c r="D35" s="440">
        <v>972.81666666666661</v>
      </c>
      <c r="E35" s="440">
        <v>950.08333333333326</v>
      </c>
      <c r="F35" s="440">
        <v>934.4666666666667</v>
      </c>
      <c r="G35" s="440">
        <v>911.73333333333335</v>
      </c>
      <c r="H35" s="440">
        <v>988.43333333333317</v>
      </c>
      <c r="I35" s="440">
        <v>1011.1666666666665</v>
      </c>
      <c r="J35" s="440">
        <v>1026.7833333333331</v>
      </c>
      <c r="K35" s="439">
        <v>995.55</v>
      </c>
      <c r="L35" s="439">
        <v>957.2</v>
      </c>
      <c r="M35" s="439">
        <v>4.7408200000000003</v>
      </c>
    </row>
    <row r="36" spans="1:13">
      <c r="A36" s="245">
        <v>26</v>
      </c>
      <c r="B36" s="442" t="s">
        <v>226</v>
      </c>
      <c r="C36" s="439">
        <v>3101.05</v>
      </c>
      <c r="D36" s="440">
        <v>3128.0666666666671</v>
      </c>
      <c r="E36" s="440">
        <v>3031.1333333333341</v>
      </c>
      <c r="F36" s="440">
        <v>2961.2166666666672</v>
      </c>
      <c r="G36" s="440">
        <v>2864.2833333333342</v>
      </c>
      <c r="H36" s="440">
        <v>3197.983333333334</v>
      </c>
      <c r="I36" s="440">
        <v>3294.9166666666674</v>
      </c>
      <c r="J36" s="440">
        <v>3364.8333333333339</v>
      </c>
      <c r="K36" s="439">
        <v>3225</v>
      </c>
      <c r="L36" s="439">
        <v>3058.15</v>
      </c>
      <c r="M36" s="439">
        <v>3.3491499999999998</v>
      </c>
    </row>
    <row r="37" spans="1:13">
      <c r="A37" s="245">
        <v>27</v>
      </c>
      <c r="B37" s="442" t="s">
        <v>738</v>
      </c>
      <c r="C37" s="439">
        <v>3601.25</v>
      </c>
      <c r="D37" s="440">
        <v>3617.0833333333335</v>
      </c>
      <c r="E37" s="440">
        <v>3584.166666666667</v>
      </c>
      <c r="F37" s="440">
        <v>3567.0833333333335</v>
      </c>
      <c r="G37" s="440">
        <v>3534.166666666667</v>
      </c>
      <c r="H37" s="440">
        <v>3634.166666666667</v>
      </c>
      <c r="I37" s="440">
        <v>3667.0833333333339</v>
      </c>
      <c r="J37" s="440">
        <v>3684.166666666667</v>
      </c>
      <c r="K37" s="439">
        <v>3650</v>
      </c>
      <c r="L37" s="439">
        <v>3600</v>
      </c>
      <c r="M37" s="439">
        <v>0.76334000000000002</v>
      </c>
    </row>
    <row r="38" spans="1:13">
      <c r="A38" s="245">
        <v>28</v>
      </c>
      <c r="B38" s="442" t="s">
        <v>800</v>
      </c>
      <c r="C38" s="439">
        <v>20.3</v>
      </c>
      <c r="D38" s="440">
        <v>20.416666666666668</v>
      </c>
      <c r="E38" s="440">
        <v>20.083333333333336</v>
      </c>
      <c r="F38" s="440">
        <v>19.866666666666667</v>
      </c>
      <c r="G38" s="440">
        <v>19.533333333333335</v>
      </c>
      <c r="H38" s="440">
        <v>20.633333333333336</v>
      </c>
      <c r="I38" s="440">
        <v>20.966666666666672</v>
      </c>
      <c r="J38" s="440">
        <v>21.183333333333337</v>
      </c>
      <c r="K38" s="439">
        <v>20.75</v>
      </c>
      <c r="L38" s="439">
        <v>20.2</v>
      </c>
      <c r="M38" s="439">
        <v>125.48814</v>
      </c>
    </row>
    <row r="39" spans="1:13">
      <c r="A39" s="245">
        <v>29</v>
      </c>
      <c r="B39" s="442" t="s">
        <v>44</v>
      </c>
      <c r="C39" s="439">
        <v>755.05</v>
      </c>
      <c r="D39" s="440">
        <v>757.43333333333339</v>
      </c>
      <c r="E39" s="440">
        <v>747.91666666666674</v>
      </c>
      <c r="F39" s="440">
        <v>740.7833333333333</v>
      </c>
      <c r="G39" s="440">
        <v>731.26666666666665</v>
      </c>
      <c r="H39" s="440">
        <v>764.56666666666683</v>
      </c>
      <c r="I39" s="440">
        <v>774.08333333333348</v>
      </c>
      <c r="J39" s="440">
        <v>781.21666666666692</v>
      </c>
      <c r="K39" s="439">
        <v>766.95</v>
      </c>
      <c r="L39" s="439">
        <v>750.3</v>
      </c>
      <c r="M39" s="439">
        <v>15.19938</v>
      </c>
    </row>
    <row r="40" spans="1:13">
      <c r="A40" s="245">
        <v>30</v>
      </c>
      <c r="B40" s="442" t="s">
        <v>296</v>
      </c>
      <c r="C40" s="439">
        <v>2789.65</v>
      </c>
      <c r="D40" s="440">
        <v>2790.5333333333333</v>
      </c>
      <c r="E40" s="440">
        <v>2772.1166666666668</v>
      </c>
      <c r="F40" s="440">
        <v>2754.5833333333335</v>
      </c>
      <c r="G40" s="440">
        <v>2736.166666666667</v>
      </c>
      <c r="H40" s="440">
        <v>2808.0666666666666</v>
      </c>
      <c r="I40" s="440">
        <v>2826.4833333333336</v>
      </c>
      <c r="J40" s="440">
        <v>2844.0166666666664</v>
      </c>
      <c r="K40" s="439">
        <v>2808.95</v>
      </c>
      <c r="L40" s="439">
        <v>2773</v>
      </c>
      <c r="M40" s="439">
        <v>0.67720000000000002</v>
      </c>
    </row>
    <row r="41" spans="1:13">
      <c r="A41" s="245">
        <v>31</v>
      </c>
      <c r="B41" s="442" t="s">
        <v>45</v>
      </c>
      <c r="C41" s="439">
        <v>334.35</v>
      </c>
      <c r="D41" s="440">
        <v>336.06666666666666</v>
      </c>
      <c r="E41" s="440">
        <v>330.5333333333333</v>
      </c>
      <c r="F41" s="440">
        <v>326.71666666666664</v>
      </c>
      <c r="G41" s="440">
        <v>321.18333333333328</v>
      </c>
      <c r="H41" s="440">
        <v>339.88333333333333</v>
      </c>
      <c r="I41" s="440">
        <v>345.41666666666674</v>
      </c>
      <c r="J41" s="440">
        <v>349.23333333333335</v>
      </c>
      <c r="K41" s="439">
        <v>341.6</v>
      </c>
      <c r="L41" s="439">
        <v>332.25</v>
      </c>
      <c r="M41" s="439">
        <v>24.849869999999999</v>
      </c>
    </row>
    <row r="42" spans="1:13">
      <c r="A42" s="245">
        <v>32</v>
      </c>
      <c r="B42" s="442" t="s">
        <v>46</v>
      </c>
      <c r="C42" s="439">
        <v>3305.9</v>
      </c>
      <c r="D42" s="440">
        <v>3296.1666666666665</v>
      </c>
      <c r="E42" s="440">
        <v>3260.7333333333331</v>
      </c>
      <c r="F42" s="440">
        <v>3215.5666666666666</v>
      </c>
      <c r="G42" s="440">
        <v>3180.1333333333332</v>
      </c>
      <c r="H42" s="440">
        <v>3341.333333333333</v>
      </c>
      <c r="I42" s="440">
        <v>3376.7666666666664</v>
      </c>
      <c r="J42" s="440">
        <v>3421.9333333333329</v>
      </c>
      <c r="K42" s="439">
        <v>3331.6</v>
      </c>
      <c r="L42" s="439">
        <v>3251</v>
      </c>
      <c r="M42" s="439">
        <v>5.8752800000000001</v>
      </c>
    </row>
    <row r="43" spans="1:13">
      <c r="A43" s="245">
        <v>33</v>
      </c>
      <c r="B43" s="442" t="s">
        <v>47</v>
      </c>
      <c r="C43" s="439">
        <v>235.55</v>
      </c>
      <c r="D43" s="440">
        <v>236.56666666666669</v>
      </c>
      <c r="E43" s="440">
        <v>232.03333333333339</v>
      </c>
      <c r="F43" s="440">
        <v>228.51666666666671</v>
      </c>
      <c r="G43" s="440">
        <v>223.98333333333341</v>
      </c>
      <c r="H43" s="440">
        <v>240.08333333333337</v>
      </c>
      <c r="I43" s="440">
        <v>244.61666666666667</v>
      </c>
      <c r="J43" s="440">
        <v>248.13333333333335</v>
      </c>
      <c r="K43" s="439">
        <v>241.1</v>
      </c>
      <c r="L43" s="439">
        <v>233.05</v>
      </c>
      <c r="M43" s="439">
        <v>55.396470000000001</v>
      </c>
    </row>
    <row r="44" spans="1:13">
      <c r="A44" s="245">
        <v>34</v>
      </c>
      <c r="B44" s="442" t="s">
        <v>48</v>
      </c>
      <c r="C44" s="439">
        <v>126.65</v>
      </c>
      <c r="D44" s="440">
        <v>127.68333333333335</v>
      </c>
      <c r="E44" s="440">
        <v>124.56666666666669</v>
      </c>
      <c r="F44" s="440">
        <v>122.48333333333333</v>
      </c>
      <c r="G44" s="440">
        <v>119.36666666666667</v>
      </c>
      <c r="H44" s="440">
        <v>129.76666666666671</v>
      </c>
      <c r="I44" s="440">
        <v>132.88333333333335</v>
      </c>
      <c r="J44" s="440">
        <v>134.96666666666673</v>
      </c>
      <c r="K44" s="439">
        <v>130.80000000000001</v>
      </c>
      <c r="L44" s="439">
        <v>125.6</v>
      </c>
      <c r="M44" s="439">
        <v>121.93089000000001</v>
      </c>
    </row>
    <row r="45" spans="1:13">
      <c r="A45" s="245">
        <v>35</v>
      </c>
      <c r="B45" s="442" t="s">
        <v>297</v>
      </c>
      <c r="C45" s="439">
        <v>98.15</v>
      </c>
      <c r="D45" s="440">
        <v>97.066666666666663</v>
      </c>
      <c r="E45" s="440">
        <v>94.633333333333326</v>
      </c>
      <c r="F45" s="440">
        <v>91.11666666666666</v>
      </c>
      <c r="G45" s="440">
        <v>88.683333333333323</v>
      </c>
      <c r="H45" s="440">
        <v>100.58333333333333</v>
      </c>
      <c r="I45" s="440">
        <v>103.01666666666667</v>
      </c>
      <c r="J45" s="440">
        <v>106.53333333333333</v>
      </c>
      <c r="K45" s="439">
        <v>99.5</v>
      </c>
      <c r="L45" s="439">
        <v>93.55</v>
      </c>
      <c r="M45" s="439">
        <v>89.178290000000004</v>
      </c>
    </row>
    <row r="46" spans="1:13">
      <c r="A46" s="245">
        <v>36</v>
      </c>
      <c r="B46" s="442" t="s">
        <v>50</v>
      </c>
      <c r="C46" s="439">
        <v>2943.55</v>
      </c>
      <c r="D46" s="440">
        <v>2942.7166666666667</v>
      </c>
      <c r="E46" s="440">
        <v>2920.4333333333334</v>
      </c>
      <c r="F46" s="440">
        <v>2897.3166666666666</v>
      </c>
      <c r="G46" s="440">
        <v>2875.0333333333333</v>
      </c>
      <c r="H46" s="440">
        <v>2965.8333333333335</v>
      </c>
      <c r="I46" s="440">
        <v>2988.1166666666672</v>
      </c>
      <c r="J46" s="440">
        <v>3011.2333333333336</v>
      </c>
      <c r="K46" s="439">
        <v>2965</v>
      </c>
      <c r="L46" s="439">
        <v>2919.6</v>
      </c>
      <c r="M46" s="439">
        <v>13.40352</v>
      </c>
    </row>
    <row r="47" spans="1:13">
      <c r="A47" s="245">
        <v>37</v>
      </c>
      <c r="B47" s="442" t="s">
        <v>298</v>
      </c>
      <c r="C47" s="439">
        <v>147.94999999999999</v>
      </c>
      <c r="D47" s="440">
        <v>148.81666666666666</v>
      </c>
      <c r="E47" s="440">
        <v>146.13333333333333</v>
      </c>
      <c r="F47" s="440">
        <v>144.31666666666666</v>
      </c>
      <c r="G47" s="440">
        <v>141.63333333333333</v>
      </c>
      <c r="H47" s="440">
        <v>150.63333333333333</v>
      </c>
      <c r="I47" s="440">
        <v>153.31666666666666</v>
      </c>
      <c r="J47" s="440">
        <v>155.13333333333333</v>
      </c>
      <c r="K47" s="439">
        <v>151.5</v>
      </c>
      <c r="L47" s="439">
        <v>147</v>
      </c>
      <c r="M47" s="439">
        <v>4.3759100000000002</v>
      </c>
    </row>
    <row r="48" spans="1:13">
      <c r="A48" s="245">
        <v>38</v>
      </c>
      <c r="B48" s="442" t="s">
        <v>299</v>
      </c>
      <c r="C48" s="439">
        <v>3776.55</v>
      </c>
      <c r="D48" s="440">
        <v>3790.85</v>
      </c>
      <c r="E48" s="440">
        <v>3745.7</v>
      </c>
      <c r="F48" s="440">
        <v>3714.85</v>
      </c>
      <c r="G48" s="440">
        <v>3669.7</v>
      </c>
      <c r="H48" s="440">
        <v>3821.7</v>
      </c>
      <c r="I48" s="440">
        <v>3866.8500000000004</v>
      </c>
      <c r="J48" s="440">
        <v>3897.7</v>
      </c>
      <c r="K48" s="439">
        <v>3836</v>
      </c>
      <c r="L48" s="439">
        <v>3760</v>
      </c>
      <c r="M48" s="439">
        <v>0.18648999999999999</v>
      </c>
    </row>
    <row r="49" spans="1:13">
      <c r="A49" s="245">
        <v>39</v>
      </c>
      <c r="B49" s="442" t="s">
        <v>300</v>
      </c>
      <c r="C49" s="439">
        <v>1943.7</v>
      </c>
      <c r="D49" s="440">
        <v>1951.8999999999999</v>
      </c>
      <c r="E49" s="440">
        <v>1913.7999999999997</v>
      </c>
      <c r="F49" s="440">
        <v>1883.8999999999999</v>
      </c>
      <c r="G49" s="440">
        <v>1845.7999999999997</v>
      </c>
      <c r="H49" s="440">
        <v>1981.7999999999997</v>
      </c>
      <c r="I49" s="440">
        <v>2019.8999999999996</v>
      </c>
      <c r="J49" s="440">
        <v>2049.7999999999997</v>
      </c>
      <c r="K49" s="439">
        <v>1990</v>
      </c>
      <c r="L49" s="439">
        <v>1922</v>
      </c>
      <c r="M49" s="439">
        <v>6.2190799999999999</v>
      </c>
    </row>
    <row r="50" spans="1:13">
      <c r="A50" s="245">
        <v>40</v>
      </c>
      <c r="B50" s="442" t="s">
        <v>301</v>
      </c>
      <c r="C50" s="439">
        <v>8936.4</v>
      </c>
      <c r="D50" s="440">
        <v>8986.2666666666664</v>
      </c>
      <c r="E50" s="440">
        <v>8840.1333333333332</v>
      </c>
      <c r="F50" s="440">
        <v>8743.8666666666668</v>
      </c>
      <c r="G50" s="440">
        <v>8597.7333333333336</v>
      </c>
      <c r="H50" s="440">
        <v>9082.5333333333328</v>
      </c>
      <c r="I50" s="440">
        <v>9228.6666666666642</v>
      </c>
      <c r="J50" s="440">
        <v>9324.9333333333325</v>
      </c>
      <c r="K50" s="439">
        <v>9132.4</v>
      </c>
      <c r="L50" s="439">
        <v>8890</v>
      </c>
      <c r="M50" s="439">
        <v>0.18226999999999999</v>
      </c>
    </row>
    <row r="51" spans="1:13">
      <c r="A51" s="245">
        <v>41</v>
      </c>
      <c r="B51" s="442" t="s">
        <v>52</v>
      </c>
      <c r="C51" s="439">
        <v>958.95</v>
      </c>
      <c r="D51" s="440">
        <v>964.4666666666667</v>
      </c>
      <c r="E51" s="440">
        <v>946.93333333333339</v>
      </c>
      <c r="F51" s="440">
        <v>934.91666666666674</v>
      </c>
      <c r="G51" s="440">
        <v>917.38333333333344</v>
      </c>
      <c r="H51" s="440">
        <v>976.48333333333335</v>
      </c>
      <c r="I51" s="440">
        <v>994.01666666666665</v>
      </c>
      <c r="J51" s="440">
        <v>1006.0333333333333</v>
      </c>
      <c r="K51" s="439">
        <v>982</v>
      </c>
      <c r="L51" s="439">
        <v>952.45</v>
      </c>
      <c r="M51" s="439">
        <v>28.111830000000001</v>
      </c>
    </row>
    <row r="52" spans="1:13">
      <c r="A52" s="245">
        <v>42</v>
      </c>
      <c r="B52" s="442" t="s">
        <v>302</v>
      </c>
      <c r="C52" s="439">
        <v>563.65</v>
      </c>
      <c r="D52" s="440">
        <v>570.4666666666667</v>
      </c>
      <c r="E52" s="440">
        <v>553.18333333333339</v>
      </c>
      <c r="F52" s="440">
        <v>542.7166666666667</v>
      </c>
      <c r="G52" s="440">
        <v>525.43333333333339</v>
      </c>
      <c r="H52" s="440">
        <v>580.93333333333339</v>
      </c>
      <c r="I52" s="440">
        <v>598.2166666666667</v>
      </c>
      <c r="J52" s="440">
        <v>608.68333333333339</v>
      </c>
      <c r="K52" s="439">
        <v>587.75</v>
      </c>
      <c r="L52" s="439">
        <v>560</v>
      </c>
      <c r="M52" s="439">
        <v>3.8475899999999998</v>
      </c>
    </row>
    <row r="53" spans="1:13">
      <c r="A53" s="245">
        <v>43</v>
      </c>
      <c r="B53" s="442" t="s">
        <v>227</v>
      </c>
      <c r="C53" s="439">
        <v>3194.7</v>
      </c>
      <c r="D53" s="440">
        <v>3203.0333333333333</v>
      </c>
      <c r="E53" s="440">
        <v>3151.6666666666665</v>
      </c>
      <c r="F53" s="440">
        <v>3108.6333333333332</v>
      </c>
      <c r="G53" s="440">
        <v>3057.2666666666664</v>
      </c>
      <c r="H53" s="440">
        <v>3246.0666666666666</v>
      </c>
      <c r="I53" s="440">
        <v>3297.4333333333334</v>
      </c>
      <c r="J53" s="440">
        <v>3340.4666666666667</v>
      </c>
      <c r="K53" s="439">
        <v>3254.4</v>
      </c>
      <c r="L53" s="439">
        <v>3160</v>
      </c>
      <c r="M53" s="439">
        <v>3.9734799999999999</v>
      </c>
    </row>
    <row r="54" spans="1:13">
      <c r="A54" s="245">
        <v>44</v>
      </c>
      <c r="B54" s="442" t="s">
        <v>54</v>
      </c>
      <c r="C54" s="439">
        <v>736.75</v>
      </c>
      <c r="D54" s="440">
        <v>739.38333333333333</v>
      </c>
      <c r="E54" s="440">
        <v>727.51666666666665</v>
      </c>
      <c r="F54" s="440">
        <v>718.2833333333333</v>
      </c>
      <c r="G54" s="440">
        <v>706.41666666666663</v>
      </c>
      <c r="H54" s="440">
        <v>748.61666666666667</v>
      </c>
      <c r="I54" s="440">
        <v>760.48333333333323</v>
      </c>
      <c r="J54" s="440">
        <v>769.7166666666667</v>
      </c>
      <c r="K54" s="439">
        <v>751.25</v>
      </c>
      <c r="L54" s="439">
        <v>730.15</v>
      </c>
      <c r="M54" s="439">
        <v>80.047259999999994</v>
      </c>
    </row>
    <row r="55" spans="1:13">
      <c r="A55" s="245">
        <v>45</v>
      </c>
      <c r="B55" s="442" t="s">
        <v>303</v>
      </c>
      <c r="C55" s="439">
        <v>2510.4499999999998</v>
      </c>
      <c r="D55" s="440">
        <v>2525.9500000000003</v>
      </c>
      <c r="E55" s="440">
        <v>2464.5000000000005</v>
      </c>
      <c r="F55" s="440">
        <v>2418.5500000000002</v>
      </c>
      <c r="G55" s="440">
        <v>2357.1000000000004</v>
      </c>
      <c r="H55" s="440">
        <v>2571.9000000000005</v>
      </c>
      <c r="I55" s="440">
        <v>2633.3500000000004</v>
      </c>
      <c r="J55" s="440">
        <v>2679.3000000000006</v>
      </c>
      <c r="K55" s="439">
        <v>2587.4</v>
      </c>
      <c r="L55" s="439">
        <v>2480</v>
      </c>
      <c r="M55" s="439">
        <v>0.63180999999999998</v>
      </c>
    </row>
    <row r="56" spans="1:13">
      <c r="A56" s="245">
        <v>46</v>
      </c>
      <c r="B56" s="442" t="s">
        <v>304</v>
      </c>
      <c r="C56" s="439">
        <v>1325.9</v>
      </c>
      <c r="D56" s="440">
        <v>1336.05</v>
      </c>
      <c r="E56" s="440">
        <v>1295.0999999999999</v>
      </c>
      <c r="F56" s="440">
        <v>1264.3</v>
      </c>
      <c r="G56" s="440">
        <v>1223.3499999999999</v>
      </c>
      <c r="H56" s="440">
        <v>1366.85</v>
      </c>
      <c r="I56" s="440">
        <v>1407.8000000000002</v>
      </c>
      <c r="J56" s="440">
        <v>1438.6</v>
      </c>
      <c r="K56" s="439">
        <v>1377</v>
      </c>
      <c r="L56" s="439">
        <v>1305.25</v>
      </c>
      <c r="M56" s="439">
        <v>6.4253299999999998</v>
      </c>
    </row>
    <row r="57" spans="1:13">
      <c r="A57" s="245">
        <v>47</v>
      </c>
      <c r="B57" s="442" t="s">
        <v>305</v>
      </c>
      <c r="C57" s="439">
        <v>911.6</v>
      </c>
      <c r="D57" s="440">
        <v>912.19999999999993</v>
      </c>
      <c r="E57" s="440">
        <v>894.49999999999989</v>
      </c>
      <c r="F57" s="440">
        <v>877.4</v>
      </c>
      <c r="G57" s="440">
        <v>859.69999999999993</v>
      </c>
      <c r="H57" s="440">
        <v>929.29999999999984</v>
      </c>
      <c r="I57" s="440">
        <v>946.99999999999989</v>
      </c>
      <c r="J57" s="440">
        <v>964.0999999999998</v>
      </c>
      <c r="K57" s="439">
        <v>929.9</v>
      </c>
      <c r="L57" s="439">
        <v>895.1</v>
      </c>
      <c r="M57" s="439">
        <v>5.6870099999999999</v>
      </c>
    </row>
    <row r="58" spans="1:13">
      <c r="A58" s="245">
        <v>48</v>
      </c>
      <c r="B58" s="442" t="s">
        <v>55</v>
      </c>
      <c r="C58" s="439">
        <v>4224.5</v>
      </c>
      <c r="D58" s="440">
        <v>4232.666666666667</v>
      </c>
      <c r="E58" s="440">
        <v>4192.8333333333339</v>
      </c>
      <c r="F58" s="440">
        <v>4161.166666666667</v>
      </c>
      <c r="G58" s="440">
        <v>4121.3333333333339</v>
      </c>
      <c r="H58" s="440">
        <v>4264.3333333333339</v>
      </c>
      <c r="I58" s="440">
        <v>4304.1666666666679</v>
      </c>
      <c r="J58" s="440">
        <v>4335.8333333333339</v>
      </c>
      <c r="K58" s="439">
        <v>4272.5</v>
      </c>
      <c r="L58" s="439">
        <v>4201</v>
      </c>
      <c r="M58" s="439">
        <v>2.6261700000000001</v>
      </c>
    </row>
    <row r="59" spans="1:13">
      <c r="A59" s="245">
        <v>49</v>
      </c>
      <c r="B59" s="442" t="s">
        <v>306</v>
      </c>
      <c r="C59" s="439">
        <v>296.7</v>
      </c>
      <c r="D59" s="440">
        <v>298.09999999999997</v>
      </c>
      <c r="E59" s="440">
        <v>292.59999999999991</v>
      </c>
      <c r="F59" s="440">
        <v>288.49999999999994</v>
      </c>
      <c r="G59" s="440">
        <v>282.99999999999989</v>
      </c>
      <c r="H59" s="440">
        <v>302.19999999999993</v>
      </c>
      <c r="I59" s="440">
        <v>307.70000000000005</v>
      </c>
      <c r="J59" s="440">
        <v>311.79999999999995</v>
      </c>
      <c r="K59" s="439">
        <v>303.60000000000002</v>
      </c>
      <c r="L59" s="439">
        <v>294</v>
      </c>
      <c r="M59" s="439">
        <v>15.540010000000001</v>
      </c>
    </row>
    <row r="60" spans="1:13" ht="12" customHeight="1">
      <c r="A60" s="245">
        <v>50</v>
      </c>
      <c r="B60" s="442" t="s">
        <v>307</v>
      </c>
      <c r="C60" s="439">
        <v>1055.0999999999999</v>
      </c>
      <c r="D60" s="440">
        <v>1060.95</v>
      </c>
      <c r="E60" s="440">
        <v>1044.1500000000001</v>
      </c>
      <c r="F60" s="440">
        <v>1033.2</v>
      </c>
      <c r="G60" s="440">
        <v>1016.4000000000001</v>
      </c>
      <c r="H60" s="440">
        <v>1071.9000000000001</v>
      </c>
      <c r="I60" s="440">
        <v>1088.6999999999998</v>
      </c>
      <c r="J60" s="440">
        <v>1099.6500000000001</v>
      </c>
      <c r="K60" s="439">
        <v>1077.75</v>
      </c>
      <c r="L60" s="439">
        <v>1050</v>
      </c>
      <c r="M60" s="439">
        <v>1.70661</v>
      </c>
    </row>
    <row r="61" spans="1:13">
      <c r="A61" s="245">
        <v>51</v>
      </c>
      <c r="B61" s="442" t="s">
        <v>58</v>
      </c>
      <c r="C61" s="439">
        <v>5674.5</v>
      </c>
      <c r="D61" s="440">
        <v>5698.9333333333334</v>
      </c>
      <c r="E61" s="440">
        <v>5602.8666666666668</v>
      </c>
      <c r="F61" s="440">
        <v>5531.2333333333336</v>
      </c>
      <c r="G61" s="440">
        <v>5435.166666666667</v>
      </c>
      <c r="H61" s="440">
        <v>5770.5666666666666</v>
      </c>
      <c r="I61" s="440">
        <v>5866.6333333333341</v>
      </c>
      <c r="J61" s="440">
        <v>5938.2666666666664</v>
      </c>
      <c r="K61" s="439">
        <v>5795</v>
      </c>
      <c r="L61" s="439">
        <v>5627.3</v>
      </c>
      <c r="M61" s="439">
        <v>15.381119999999999</v>
      </c>
    </row>
    <row r="62" spans="1:13">
      <c r="A62" s="245">
        <v>52</v>
      </c>
      <c r="B62" s="442" t="s">
        <v>57</v>
      </c>
      <c r="C62" s="439">
        <v>11558.85</v>
      </c>
      <c r="D62" s="440">
        <v>11609.116666666667</v>
      </c>
      <c r="E62" s="440">
        <v>11380.233333333334</v>
      </c>
      <c r="F62" s="440">
        <v>11201.616666666667</v>
      </c>
      <c r="G62" s="440">
        <v>10972.733333333334</v>
      </c>
      <c r="H62" s="440">
        <v>11787.733333333334</v>
      </c>
      <c r="I62" s="440">
        <v>12016.616666666669</v>
      </c>
      <c r="J62" s="440">
        <v>12195.233333333334</v>
      </c>
      <c r="K62" s="439">
        <v>11838</v>
      </c>
      <c r="L62" s="439">
        <v>11430.5</v>
      </c>
      <c r="M62" s="439">
        <v>3.0828600000000002</v>
      </c>
    </row>
    <row r="63" spans="1:13">
      <c r="A63" s="245">
        <v>53</v>
      </c>
      <c r="B63" s="442" t="s">
        <v>228</v>
      </c>
      <c r="C63" s="439">
        <v>3482.45</v>
      </c>
      <c r="D63" s="440">
        <v>3482.4833333333336</v>
      </c>
      <c r="E63" s="440">
        <v>3454.9666666666672</v>
      </c>
      <c r="F63" s="440">
        <v>3427.4833333333336</v>
      </c>
      <c r="G63" s="440">
        <v>3399.9666666666672</v>
      </c>
      <c r="H63" s="440">
        <v>3509.9666666666672</v>
      </c>
      <c r="I63" s="440">
        <v>3537.4833333333336</v>
      </c>
      <c r="J63" s="440">
        <v>3564.9666666666672</v>
      </c>
      <c r="K63" s="439">
        <v>3510</v>
      </c>
      <c r="L63" s="439">
        <v>3455</v>
      </c>
      <c r="M63" s="439">
        <v>0.28033000000000002</v>
      </c>
    </row>
    <row r="64" spans="1:13">
      <c r="A64" s="245">
        <v>54</v>
      </c>
      <c r="B64" s="442" t="s">
        <v>59</v>
      </c>
      <c r="C64" s="439">
        <v>2248.75</v>
      </c>
      <c r="D64" s="440">
        <v>2247.5833333333335</v>
      </c>
      <c r="E64" s="440">
        <v>2222.166666666667</v>
      </c>
      <c r="F64" s="440">
        <v>2195.5833333333335</v>
      </c>
      <c r="G64" s="440">
        <v>2170.166666666667</v>
      </c>
      <c r="H64" s="440">
        <v>2274.166666666667</v>
      </c>
      <c r="I64" s="440">
        <v>2299.5833333333339</v>
      </c>
      <c r="J64" s="440">
        <v>2326.166666666667</v>
      </c>
      <c r="K64" s="439">
        <v>2273</v>
      </c>
      <c r="L64" s="439">
        <v>2221</v>
      </c>
      <c r="M64" s="439">
        <v>3.7160299999999999</v>
      </c>
    </row>
    <row r="65" spans="1:13">
      <c r="A65" s="245">
        <v>55</v>
      </c>
      <c r="B65" s="442" t="s">
        <v>308</v>
      </c>
      <c r="C65" s="439">
        <v>140.15</v>
      </c>
      <c r="D65" s="440">
        <v>141.55000000000001</v>
      </c>
      <c r="E65" s="440">
        <v>137.80000000000001</v>
      </c>
      <c r="F65" s="440">
        <v>135.44999999999999</v>
      </c>
      <c r="G65" s="440">
        <v>131.69999999999999</v>
      </c>
      <c r="H65" s="440">
        <v>143.90000000000003</v>
      </c>
      <c r="I65" s="440">
        <v>147.65000000000003</v>
      </c>
      <c r="J65" s="440">
        <v>150.00000000000006</v>
      </c>
      <c r="K65" s="439">
        <v>145.30000000000001</v>
      </c>
      <c r="L65" s="439">
        <v>139.19999999999999</v>
      </c>
      <c r="M65" s="439">
        <v>8.6634600000000006</v>
      </c>
    </row>
    <row r="66" spans="1:13">
      <c r="A66" s="245">
        <v>56</v>
      </c>
      <c r="B66" s="442" t="s">
        <v>309</v>
      </c>
      <c r="C66" s="439">
        <v>348.55</v>
      </c>
      <c r="D66" s="440">
        <v>349.08333333333331</v>
      </c>
      <c r="E66" s="440">
        <v>340.46666666666664</v>
      </c>
      <c r="F66" s="440">
        <v>332.38333333333333</v>
      </c>
      <c r="G66" s="440">
        <v>323.76666666666665</v>
      </c>
      <c r="H66" s="440">
        <v>357.16666666666663</v>
      </c>
      <c r="I66" s="440">
        <v>365.7833333333333</v>
      </c>
      <c r="J66" s="440">
        <v>373.86666666666662</v>
      </c>
      <c r="K66" s="439">
        <v>357.7</v>
      </c>
      <c r="L66" s="439">
        <v>341</v>
      </c>
      <c r="M66" s="439">
        <v>32.026200000000003</v>
      </c>
    </row>
    <row r="67" spans="1:13">
      <c r="A67" s="245">
        <v>57</v>
      </c>
      <c r="B67" s="442" t="s">
        <v>229</v>
      </c>
      <c r="C67" s="439">
        <v>317.5</v>
      </c>
      <c r="D67" s="440">
        <v>319.48333333333335</v>
      </c>
      <c r="E67" s="440">
        <v>313.76666666666671</v>
      </c>
      <c r="F67" s="440">
        <v>310.03333333333336</v>
      </c>
      <c r="G67" s="440">
        <v>304.31666666666672</v>
      </c>
      <c r="H67" s="440">
        <v>323.2166666666667</v>
      </c>
      <c r="I67" s="440">
        <v>328.93333333333339</v>
      </c>
      <c r="J67" s="440">
        <v>332.66666666666669</v>
      </c>
      <c r="K67" s="439">
        <v>325.2</v>
      </c>
      <c r="L67" s="439">
        <v>315.75</v>
      </c>
      <c r="M67" s="439">
        <v>80.748580000000004</v>
      </c>
    </row>
    <row r="68" spans="1:13">
      <c r="A68" s="245">
        <v>58</v>
      </c>
      <c r="B68" s="442" t="s">
        <v>60</v>
      </c>
      <c r="C68" s="439">
        <v>81.849999999999994</v>
      </c>
      <c r="D68" s="440">
        <v>83.083333333333329</v>
      </c>
      <c r="E68" s="440">
        <v>79.916666666666657</v>
      </c>
      <c r="F68" s="440">
        <v>77.983333333333334</v>
      </c>
      <c r="G68" s="440">
        <v>74.816666666666663</v>
      </c>
      <c r="H68" s="440">
        <v>85.016666666666652</v>
      </c>
      <c r="I68" s="440">
        <v>88.183333333333309</v>
      </c>
      <c r="J68" s="440">
        <v>90.116666666666646</v>
      </c>
      <c r="K68" s="439">
        <v>86.25</v>
      </c>
      <c r="L68" s="439">
        <v>81.150000000000006</v>
      </c>
      <c r="M68" s="439">
        <v>1031.3630000000001</v>
      </c>
    </row>
    <row r="69" spans="1:13">
      <c r="A69" s="245">
        <v>59</v>
      </c>
      <c r="B69" s="442" t="s">
        <v>61</v>
      </c>
      <c r="C69" s="439">
        <v>80.25</v>
      </c>
      <c r="D69" s="440">
        <v>81.066666666666663</v>
      </c>
      <c r="E69" s="440">
        <v>78.683333333333323</v>
      </c>
      <c r="F69" s="440">
        <v>77.11666666666666</v>
      </c>
      <c r="G69" s="440">
        <v>74.73333333333332</v>
      </c>
      <c r="H69" s="440">
        <v>82.633333333333326</v>
      </c>
      <c r="I69" s="440">
        <v>85.016666666666652</v>
      </c>
      <c r="J69" s="440">
        <v>86.583333333333329</v>
      </c>
      <c r="K69" s="439">
        <v>83.45</v>
      </c>
      <c r="L69" s="439">
        <v>79.5</v>
      </c>
      <c r="M69" s="439">
        <v>80.193749999999994</v>
      </c>
    </row>
    <row r="70" spans="1:13">
      <c r="A70" s="245">
        <v>60</v>
      </c>
      <c r="B70" s="442" t="s">
        <v>310</v>
      </c>
      <c r="C70" s="439">
        <v>26.2</v>
      </c>
      <c r="D70" s="440">
        <v>26.399999999999995</v>
      </c>
      <c r="E70" s="440">
        <v>25.449999999999989</v>
      </c>
      <c r="F70" s="440">
        <v>24.699999999999992</v>
      </c>
      <c r="G70" s="440">
        <v>23.749999999999986</v>
      </c>
      <c r="H70" s="440">
        <v>27.149999999999991</v>
      </c>
      <c r="I70" s="440">
        <v>28.1</v>
      </c>
      <c r="J70" s="440">
        <v>28.849999999999994</v>
      </c>
      <c r="K70" s="439">
        <v>27.35</v>
      </c>
      <c r="L70" s="439">
        <v>25.65</v>
      </c>
      <c r="M70" s="439">
        <v>202.63511</v>
      </c>
    </row>
    <row r="71" spans="1:13">
      <c r="A71" s="245">
        <v>61</v>
      </c>
      <c r="B71" s="442" t="s">
        <v>62</v>
      </c>
      <c r="C71" s="439">
        <v>1557.85</v>
      </c>
      <c r="D71" s="440">
        <v>1564.55</v>
      </c>
      <c r="E71" s="440">
        <v>1544.3</v>
      </c>
      <c r="F71" s="440">
        <v>1530.75</v>
      </c>
      <c r="G71" s="440">
        <v>1510.5</v>
      </c>
      <c r="H71" s="440">
        <v>1578.1</v>
      </c>
      <c r="I71" s="440">
        <v>1598.35</v>
      </c>
      <c r="J71" s="440">
        <v>1611.8999999999999</v>
      </c>
      <c r="K71" s="439">
        <v>1584.8</v>
      </c>
      <c r="L71" s="439">
        <v>1551</v>
      </c>
      <c r="M71" s="439">
        <v>4.2951699999999997</v>
      </c>
    </row>
    <row r="72" spans="1:13">
      <c r="A72" s="245">
        <v>62</v>
      </c>
      <c r="B72" s="442" t="s">
        <v>311</v>
      </c>
      <c r="C72" s="439">
        <v>5285</v>
      </c>
      <c r="D72" s="440">
        <v>5291.3499999999995</v>
      </c>
      <c r="E72" s="440">
        <v>5263.6999999999989</v>
      </c>
      <c r="F72" s="440">
        <v>5242.3999999999996</v>
      </c>
      <c r="G72" s="440">
        <v>5214.7499999999991</v>
      </c>
      <c r="H72" s="440">
        <v>5312.6499999999987</v>
      </c>
      <c r="I72" s="440">
        <v>5340.2999999999984</v>
      </c>
      <c r="J72" s="440">
        <v>5361.5999999999985</v>
      </c>
      <c r="K72" s="439">
        <v>5319</v>
      </c>
      <c r="L72" s="439">
        <v>5270.05</v>
      </c>
      <c r="M72" s="439">
        <v>0.2009</v>
      </c>
    </row>
    <row r="73" spans="1:13">
      <c r="A73" s="245">
        <v>63</v>
      </c>
      <c r="B73" s="442" t="s">
        <v>65</v>
      </c>
      <c r="C73" s="439">
        <v>802.5</v>
      </c>
      <c r="D73" s="440">
        <v>805.2166666666667</v>
      </c>
      <c r="E73" s="440">
        <v>794.93333333333339</v>
      </c>
      <c r="F73" s="440">
        <v>787.36666666666667</v>
      </c>
      <c r="G73" s="440">
        <v>777.08333333333337</v>
      </c>
      <c r="H73" s="440">
        <v>812.78333333333342</v>
      </c>
      <c r="I73" s="440">
        <v>823.06666666666672</v>
      </c>
      <c r="J73" s="440">
        <v>830.63333333333344</v>
      </c>
      <c r="K73" s="439">
        <v>815.5</v>
      </c>
      <c r="L73" s="439">
        <v>797.65</v>
      </c>
      <c r="M73" s="439">
        <v>4.8768500000000001</v>
      </c>
    </row>
    <row r="74" spans="1:13">
      <c r="A74" s="245">
        <v>64</v>
      </c>
      <c r="B74" s="442" t="s">
        <v>312</v>
      </c>
      <c r="C74" s="439">
        <v>365.8</v>
      </c>
      <c r="D74" s="440">
        <v>367.5</v>
      </c>
      <c r="E74" s="440">
        <v>362.1</v>
      </c>
      <c r="F74" s="440">
        <v>358.40000000000003</v>
      </c>
      <c r="G74" s="440">
        <v>353.00000000000006</v>
      </c>
      <c r="H74" s="440">
        <v>371.2</v>
      </c>
      <c r="I74" s="440">
        <v>376.59999999999997</v>
      </c>
      <c r="J74" s="440">
        <v>380.29999999999995</v>
      </c>
      <c r="K74" s="439">
        <v>372.9</v>
      </c>
      <c r="L74" s="439">
        <v>363.8</v>
      </c>
      <c r="M74" s="439">
        <v>3.4537800000000001</v>
      </c>
    </row>
    <row r="75" spans="1:13">
      <c r="A75" s="245">
        <v>65</v>
      </c>
      <c r="B75" s="442" t="s">
        <v>64</v>
      </c>
      <c r="C75" s="439">
        <v>150.69999999999999</v>
      </c>
      <c r="D75" s="440">
        <v>151.91666666666666</v>
      </c>
      <c r="E75" s="440">
        <v>148.33333333333331</v>
      </c>
      <c r="F75" s="440">
        <v>145.96666666666667</v>
      </c>
      <c r="G75" s="440">
        <v>142.38333333333333</v>
      </c>
      <c r="H75" s="440">
        <v>154.2833333333333</v>
      </c>
      <c r="I75" s="440">
        <v>157.86666666666662</v>
      </c>
      <c r="J75" s="440">
        <v>160.23333333333329</v>
      </c>
      <c r="K75" s="439">
        <v>155.5</v>
      </c>
      <c r="L75" s="439">
        <v>149.55000000000001</v>
      </c>
      <c r="M75" s="439">
        <v>103.38977</v>
      </c>
    </row>
    <row r="76" spans="1:13" s="13" customFormat="1">
      <c r="A76" s="245">
        <v>66</v>
      </c>
      <c r="B76" s="442" t="s">
        <v>66</v>
      </c>
      <c r="C76" s="439">
        <v>756.3</v>
      </c>
      <c r="D76" s="440">
        <v>758.73333333333323</v>
      </c>
      <c r="E76" s="440">
        <v>748.06666666666649</v>
      </c>
      <c r="F76" s="440">
        <v>739.83333333333326</v>
      </c>
      <c r="G76" s="440">
        <v>729.16666666666652</v>
      </c>
      <c r="H76" s="440">
        <v>766.96666666666647</v>
      </c>
      <c r="I76" s="440">
        <v>777.63333333333321</v>
      </c>
      <c r="J76" s="440">
        <v>785.86666666666645</v>
      </c>
      <c r="K76" s="439">
        <v>769.4</v>
      </c>
      <c r="L76" s="439">
        <v>750.5</v>
      </c>
      <c r="M76" s="439">
        <v>29.50131</v>
      </c>
    </row>
    <row r="77" spans="1:13" s="13" customFormat="1">
      <c r="A77" s="245">
        <v>67</v>
      </c>
      <c r="B77" s="442" t="s">
        <v>69</v>
      </c>
      <c r="C77" s="439">
        <v>74.8</v>
      </c>
      <c r="D77" s="440">
        <v>76.033333333333331</v>
      </c>
      <c r="E77" s="440">
        <v>72.516666666666666</v>
      </c>
      <c r="F77" s="440">
        <v>70.233333333333334</v>
      </c>
      <c r="G77" s="440">
        <v>66.716666666666669</v>
      </c>
      <c r="H77" s="440">
        <v>78.316666666666663</v>
      </c>
      <c r="I77" s="440">
        <v>81.833333333333314</v>
      </c>
      <c r="J77" s="440">
        <v>84.11666666666666</v>
      </c>
      <c r="K77" s="439">
        <v>79.55</v>
      </c>
      <c r="L77" s="439">
        <v>73.75</v>
      </c>
      <c r="M77" s="439">
        <v>1511.0497600000001</v>
      </c>
    </row>
    <row r="78" spans="1:13" s="13" customFormat="1">
      <c r="A78" s="245">
        <v>68</v>
      </c>
      <c r="B78" s="442" t="s">
        <v>73</v>
      </c>
      <c r="C78" s="439">
        <v>485.05</v>
      </c>
      <c r="D78" s="440">
        <v>486.81666666666666</v>
      </c>
      <c r="E78" s="440">
        <v>479.73333333333335</v>
      </c>
      <c r="F78" s="440">
        <v>474.41666666666669</v>
      </c>
      <c r="G78" s="440">
        <v>467.33333333333337</v>
      </c>
      <c r="H78" s="440">
        <v>492.13333333333333</v>
      </c>
      <c r="I78" s="440">
        <v>499.2166666666667</v>
      </c>
      <c r="J78" s="440">
        <v>504.5333333333333</v>
      </c>
      <c r="K78" s="439">
        <v>493.9</v>
      </c>
      <c r="L78" s="439">
        <v>481.5</v>
      </c>
      <c r="M78" s="439">
        <v>94.901809999999998</v>
      </c>
    </row>
    <row r="79" spans="1:13" s="13" customFormat="1">
      <c r="A79" s="245">
        <v>69</v>
      </c>
      <c r="B79" s="442" t="s">
        <v>739</v>
      </c>
      <c r="C79" s="439">
        <v>12693.05</v>
      </c>
      <c r="D79" s="440">
        <v>12732.800000000001</v>
      </c>
      <c r="E79" s="440">
        <v>12485.500000000002</v>
      </c>
      <c r="F79" s="440">
        <v>12277.95</v>
      </c>
      <c r="G79" s="440">
        <v>12030.650000000001</v>
      </c>
      <c r="H79" s="440">
        <v>12940.350000000002</v>
      </c>
      <c r="I79" s="440">
        <v>13187.650000000001</v>
      </c>
      <c r="J79" s="440">
        <v>13395.200000000003</v>
      </c>
      <c r="K79" s="439">
        <v>12980.1</v>
      </c>
      <c r="L79" s="439">
        <v>12525.25</v>
      </c>
      <c r="M79" s="439">
        <v>3.637E-2</v>
      </c>
    </row>
    <row r="80" spans="1:13" s="13" customFormat="1">
      <c r="A80" s="245">
        <v>70</v>
      </c>
      <c r="B80" s="442" t="s">
        <v>68</v>
      </c>
      <c r="C80" s="439">
        <v>540</v>
      </c>
      <c r="D80" s="440">
        <v>542.2833333333333</v>
      </c>
      <c r="E80" s="440">
        <v>533.06666666666661</v>
      </c>
      <c r="F80" s="440">
        <v>526.13333333333333</v>
      </c>
      <c r="G80" s="440">
        <v>516.91666666666663</v>
      </c>
      <c r="H80" s="440">
        <v>549.21666666666658</v>
      </c>
      <c r="I80" s="440">
        <v>558.43333333333328</v>
      </c>
      <c r="J80" s="440">
        <v>565.36666666666656</v>
      </c>
      <c r="K80" s="439">
        <v>551.5</v>
      </c>
      <c r="L80" s="439">
        <v>535.35</v>
      </c>
      <c r="M80" s="439">
        <v>124.40819</v>
      </c>
    </row>
    <row r="81" spans="1:13" s="13" customFormat="1">
      <c r="A81" s="245">
        <v>71</v>
      </c>
      <c r="B81" s="442" t="s">
        <v>70</v>
      </c>
      <c r="C81" s="439">
        <v>404.5</v>
      </c>
      <c r="D81" s="440">
        <v>406.93333333333334</v>
      </c>
      <c r="E81" s="440">
        <v>398.2166666666667</v>
      </c>
      <c r="F81" s="440">
        <v>391.93333333333334</v>
      </c>
      <c r="G81" s="440">
        <v>383.2166666666667</v>
      </c>
      <c r="H81" s="440">
        <v>413.2166666666667</v>
      </c>
      <c r="I81" s="440">
        <v>421.93333333333328</v>
      </c>
      <c r="J81" s="440">
        <v>428.2166666666667</v>
      </c>
      <c r="K81" s="439">
        <v>415.65</v>
      </c>
      <c r="L81" s="439">
        <v>400.65</v>
      </c>
      <c r="M81" s="439">
        <v>96.358429999999998</v>
      </c>
    </row>
    <row r="82" spans="1:13" s="13" customFormat="1">
      <c r="A82" s="245">
        <v>72</v>
      </c>
      <c r="B82" s="442" t="s">
        <v>313</v>
      </c>
      <c r="C82" s="439">
        <v>1277.75</v>
      </c>
      <c r="D82" s="440">
        <v>1271.6833333333334</v>
      </c>
      <c r="E82" s="440">
        <v>1254.0666666666668</v>
      </c>
      <c r="F82" s="440">
        <v>1230.3833333333334</v>
      </c>
      <c r="G82" s="440">
        <v>1212.7666666666669</v>
      </c>
      <c r="H82" s="440">
        <v>1295.3666666666668</v>
      </c>
      <c r="I82" s="440">
        <v>1312.9833333333336</v>
      </c>
      <c r="J82" s="440">
        <v>1336.6666666666667</v>
      </c>
      <c r="K82" s="439">
        <v>1289.3</v>
      </c>
      <c r="L82" s="439">
        <v>1248</v>
      </c>
      <c r="M82" s="439">
        <v>1.8714599999999999</v>
      </c>
    </row>
    <row r="83" spans="1:13" s="13" customFormat="1">
      <c r="A83" s="245">
        <v>73</v>
      </c>
      <c r="B83" s="442" t="s">
        <v>314</v>
      </c>
      <c r="C83" s="439">
        <v>378.55</v>
      </c>
      <c r="D83" s="440">
        <v>389.03333333333336</v>
      </c>
      <c r="E83" s="440">
        <v>356.7166666666667</v>
      </c>
      <c r="F83" s="440">
        <v>334.88333333333333</v>
      </c>
      <c r="G83" s="440">
        <v>302.56666666666666</v>
      </c>
      <c r="H83" s="440">
        <v>410.86666666666673</v>
      </c>
      <c r="I83" s="440">
        <v>443.18333333333345</v>
      </c>
      <c r="J83" s="440">
        <v>465.01666666666677</v>
      </c>
      <c r="K83" s="439">
        <v>421.35</v>
      </c>
      <c r="L83" s="439">
        <v>367.2</v>
      </c>
      <c r="M83" s="439">
        <v>134.78836000000001</v>
      </c>
    </row>
    <row r="84" spans="1:13" s="13" customFormat="1">
      <c r="A84" s="245">
        <v>74</v>
      </c>
      <c r="B84" s="442" t="s">
        <v>315</v>
      </c>
      <c r="C84" s="439">
        <v>112.15</v>
      </c>
      <c r="D84" s="440">
        <v>113.33333333333333</v>
      </c>
      <c r="E84" s="440">
        <v>110.41666666666666</v>
      </c>
      <c r="F84" s="440">
        <v>108.68333333333332</v>
      </c>
      <c r="G84" s="440">
        <v>105.76666666666665</v>
      </c>
      <c r="H84" s="440">
        <v>115.06666666666666</v>
      </c>
      <c r="I84" s="440">
        <v>117.98333333333332</v>
      </c>
      <c r="J84" s="440">
        <v>119.71666666666667</v>
      </c>
      <c r="K84" s="439">
        <v>116.25</v>
      </c>
      <c r="L84" s="439">
        <v>111.6</v>
      </c>
      <c r="M84" s="439">
        <v>8.53918</v>
      </c>
    </row>
    <row r="85" spans="1:13" s="13" customFormat="1">
      <c r="A85" s="245">
        <v>75</v>
      </c>
      <c r="B85" s="442" t="s">
        <v>316</v>
      </c>
      <c r="C85" s="439">
        <v>6028.7</v>
      </c>
      <c r="D85" s="440">
        <v>6064.7</v>
      </c>
      <c r="E85" s="440">
        <v>5956.4</v>
      </c>
      <c r="F85" s="440">
        <v>5884.0999999999995</v>
      </c>
      <c r="G85" s="440">
        <v>5775.7999999999993</v>
      </c>
      <c r="H85" s="440">
        <v>6137</v>
      </c>
      <c r="I85" s="440">
        <v>6245.3000000000011</v>
      </c>
      <c r="J85" s="440">
        <v>6317.6</v>
      </c>
      <c r="K85" s="439">
        <v>6173</v>
      </c>
      <c r="L85" s="439">
        <v>5992.4</v>
      </c>
      <c r="M85" s="439">
        <v>0.50109999999999999</v>
      </c>
    </row>
    <row r="86" spans="1:13" s="13" customFormat="1">
      <c r="A86" s="245">
        <v>76</v>
      </c>
      <c r="B86" s="442" t="s">
        <v>317</v>
      </c>
      <c r="C86" s="439">
        <v>827.75</v>
      </c>
      <c r="D86" s="440">
        <v>830.91666666666663</v>
      </c>
      <c r="E86" s="440">
        <v>818.83333333333326</v>
      </c>
      <c r="F86" s="440">
        <v>809.91666666666663</v>
      </c>
      <c r="G86" s="440">
        <v>797.83333333333326</v>
      </c>
      <c r="H86" s="440">
        <v>839.83333333333326</v>
      </c>
      <c r="I86" s="440">
        <v>851.91666666666652</v>
      </c>
      <c r="J86" s="440">
        <v>860.83333333333326</v>
      </c>
      <c r="K86" s="439">
        <v>843</v>
      </c>
      <c r="L86" s="439">
        <v>822</v>
      </c>
      <c r="M86" s="439">
        <v>0.90434000000000003</v>
      </c>
    </row>
    <row r="87" spans="1:13" s="13" customFormat="1">
      <c r="A87" s="245">
        <v>77</v>
      </c>
      <c r="B87" s="442" t="s">
        <v>230</v>
      </c>
      <c r="C87" s="439">
        <v>1290.5999999999999</v>
      </c>
      <c r="D87" s="440">
        <v>1307.1499999999999</v>
      </c>
      <c r="E87" s="440">
        <v>1267.2999999999997</v>
      </c>
      <c r="F87" s="440">
        <v>1243.9999999999998</v>
      </c>
      <c r="G87" s="440">
        <v>1204.1499999999996</v>
      </c>
      <c r="H87" s="440">
        <v>1330.4499999999998</v>
      </c>
      <c r="I87" s="440">
        <v>1370.2999999999997</v>
      </c>
      <c r="J87" s="440">
        <v>1393.6</v>
      </c>
      <c r="K87" s="439">
        <v>1347</v>
      </c>
      <c r="L87" s="439">
        <v>1283.8499999999999</v>
      </c>
      <c r="M87" s="439">
        <v>1.26766</v>
      </c>
    </row>
    <row r="88" spans="1:13" s="13" customFormat="1">
      <c r="A88" s="245">
        <v>78</v>
      </c>
      <c r="B88" s="442" t="s">
        <v>318</v>
      </c>
      <c r="C88" s="439">
        <v>81.349999999999994</v>
      </c>
      <c r="D88" s="440">
        <v>82.86666666666666</v>
      </c>
      <c r="E88" s="440">
        <v>78.98333333333332</v>
      </c>
      <c r="F88" s="440">
        <v>76.61666666666666</v>
      </c>
      <c r="G88" s="440">
        <v>72.73333333333332</v>
      </c>
      <c r="H88" s="440">
        <v>85.23333333333332</v>
      </c>
      <c r="I88" s="440">
        <v>89.116666666666674</v>
      </c>
      <c r="J88" s="440">
        <v>91.48333333333332</v>
      </c>
      <c r="K88" s="439">
        <v>86.75</v>
      </c>
      <c r="L88" s="439">
        <v>80.5</v>
      </c>
      <c r="M88" s="439">
        <v>45.587179999999996</v>
      </c>
    </row>
    <row r="89" spans="1:13" s="13" customFormat="1">
      <c r="A89" s="245">
        <v>79</v>
      </c>
      <c r="B89" s="442" t="s">
        <v>71</v>
      </c>
      <c r="C89" s="439">
        <v>15827.5</v>
      </c>
      <c r="D89" s="440">
        <v>15892.5</v>
      </c>
      <c r="E89" s="440">
        <v>15585</v>
      </c>
      <c r="F89" s="440">
        <v>15342.5</v>
      </c>
      <c r="G89" s="440">
        <v>15035</v>
      </c>
      <c r="H89" s="440">
        <v>16135</v>
      </c>
      <c r="I89" s="440">
        <v>16442.5</v>
      </c>
      <c r="J89" s="440">
        <v>16685</v>
      </c>
      <c r="K89" s="439">
        <v>16200</v>
      </c>
      <c r="L89" s="439">
        <v>15650</v>
      </c>
      <c r="M89" s="439">
        <v>0.53500999999999999</v>
      </c>
    </row>
    <row r="90" spans="1:13" s="13" customFormat="1">
      <c r="A90" s="245">
        <v>80</v>
      </c>
      <c r="B90" s="442" t="s">
        <v>319</v>
      </c>
      <c r="C90" s="439">
        <v>270.25</v>
      </c>
      <c r="D90" s="440">
        <v>273.45</v>
      </c>
      <c r="E90" s="440">
        <v>262</v>
      </c>
      <c r="F90" s="440">
        <v>253.75</v>
      </c>
      <c r="G90" s="440">
        <v>242.3</v>
      </c>
      <c r="H90" s="440">
        <v>281.7</v>
      </c>
      <c r="I90" s="440">
        <v>293.14999999999992</v>
      </c>
      <c r="J90" s="440">
        <v>301.39999999999998</v>
      </c>
      <c r="K90" s="439">
        <v>284.89999999999998</v>
      </c>
      <c r="L90" s="439">
        <v>265.2</v>
      </c>
      <c r="M90" s="439">
        <v>3.0673699999999999</v>
      </c>
    </row>
    <row r="91" spans="1:13" s="13" customFormat="1">
      <c r="A91" s="245">
        <v>81</v>
      </c>
      <c r="B91" s="442" t="s">
        <v>74</v>
      </c>
      <c r="C91" s="439">
        <v>3574.7</v>
      </c>
      <c r="D91" s="440">
        <v>3580.0499999999997</v>
      </c>
      <c r="E91" s="440">
        <v>3551.7499999999995</v>
      </c>
      <c r="F91" s="440">
        <v>3528.7999999999997</v>
      </c>
      <c r="G91" s="440">
        <v>3500.4999999999995</v>
      </c>
      <c r="H91" s="440">
        <v>3602.9999999999995</v>
      </c>
      <c r="I91" s="440">
        <v>3631.2999999999997</v>
      </c>
      <c r="J91" s="440">
        <v>3654.2499999999995</v>
      </c>
      <c r="K91" s="439">
        <v>3608.35</v>
      </c>
      <c r="L91" s="439">
        <v>3557.1</v>
      </c>
      <c r="M91" s="439">
        <v>5.4620199999999999</v>
      </c>
    </row>
    <row r="92" spans="1:13" s="13" customFormat="1">
      <c r="A92" s="245">
        <v>82</v>
      </c>
      <c r="B92" s="442" t="s">
        <v>320</v>
      </c>
      <c r="C92" s="439">
        <v>576.9</v>
      </c>
      <c r="D92" s="440">
        <v>578.13333333333333</v>
      </c>
      <c r="E92" s="440">
        <v>567.56666666666661</v>
      </c>
      <c r="F92" s="440">
        <v>558.23333333333323</v>
      </c>
      <c r="G92" s="440">
        <v>547.66666666666652</v>
      </c>
      <c r="H92" s="440">
        <v>587.4666666666667</v>
      </c>
      <c r="I92" s="440">
        <v>598.03333333333353</v>
      </c>
      <c r="J92" s="440">
        <v>607.36666666666679</v>
      </c>
      <c r="K92" s="439">
        <v>588.70000000000005</v>
      </c>
      <c r="L92" s="439">
        <v>568.79999999999995</v>
      </c>
      <c r="M92" s="439">
        <v>2.6672600000000002</v>
      </c>
    </row>
    <row r="93" spans="1:13" s="13" customFormat="1">
      <c r="A93" s="245">
        <v>83</v>
      </c>
      <c r="B93" s="442" t="s">
        <v>321</v>
      </c>
      <c r="C93" s="439">
        <v>360.2</v>
      </c>
      <c r="D93" s="440">
        <v>356.41666666666669</v>
      </c>
      <c r="E93" s="440">
        <v>349.83333333333337</v>
      </c>
      <c r="F93" s="440">
        <v>339.4666666666667</v>
      </c>
      <c r="G93" s="440">
        <v>332.88333333333338</v>
      </c>
      <c r="H93" s="440">
        <v>366.78333333333336</v>
      </c>
      <c r="I93" s="440">
        <v>373.36666666666673</v>
      </c>
      <c r="J93" s="440">
        <v>383.73333333333335</v>
      </c>
      <c r="K93" s="439">
        <v>363</v>
      </c>
      <c r="L93" s="439">
        <v>346.05</v>
      </c>
      <c r="M93" s="439">
        <v>6.5968400000000003</v>
      </c>
    </row>
    <row r="94" spans="1:13" s="13" customFormat="1">
      <c r="A94" s="245">
        <v>84</v>
      </c>
      <c r="B94" s="442" t="s">
        <v>80</v>
      </c>
      <c r="C94" s="439">
        <v>763</v>
      </c>
      <c r="D94" s="440">
        <v>773.19999999999993</v>
      </c>
      <c r="E94" s="440">
        <v>746.39999999999986</v>
      </c>
      <c r="F94" s="440">
        <v>729.8</v>
      </c>
      <c r="G94" s="440">
        <v>702.99999999999989</v>
      </c>
      <c r="H94" s="440">
        <v>789.79999999999984</v>
      </c>
      <c r="I94" s="440">
        <v>816.5999999999998</v>
      </c>
      <c r="J94" s="440">
        <v>833.19999999999982</v>
      </c>
      <c r="K94" s="439">
        <v>800</v>
      </c>
      <c r="L94" s="439">
        <v>756.6</v>
      </c>
      <c r="M94" s="439">
        <v>21.813559999999999</v>
      </c>
    </row>
    <row r="95" spans="1:13" s="13" customFormat="1">
      <c r="A95" s="245">
        <v>85</v>
      </c>
      <c r="B95" s="442" t="s">
        <v>322</v>
      </c>
      <c r="C95" s="439">
        <v>2353.25</v>
      </c>
      <c r="D95" s="440">
        <v>2334.4666666666667</v>
      </c>
      <c r="E95" s="440">
        <v>2183.9333333333334</v>
      </c>
      <c r="F95" s="440">
        <v>2014.6166666666668</v>
      </c>
      <c r="G95" s="440">
        <v>1864.0833333333335</v>
      </c>
      <c r="H95" s="440">
        <v>2503.7833333333333</v>
      </c>
      <c r="I95" s="440">
        <v>2654.3166666666671</v>
      </c>
      <c r="J95" s="440">
        <v>2823.6333333333332</v>
      </c>
      <c r="K95" s="439">
        <v>2485</v>
      </c>
      <c r="L95" s="439">
        <v>2165.15</v>
      </c>
      <c r="M95" s="439">
        <v>3.9084400000000001</v>
      </c>
    </row>
    <row r="96" spans="1:13" s="13" customFormat="1">
      <c r="A96" s="245">
        <v>86</v>
      </c>
      <c r="B96" s="442" t="s">
        <v>783</v>
      </c>
      <c r="C96" s="439">
        <v>330.9</v>
      </c>
      <c r="D96" s="440">
        <v>330.2833333333333</v>
      </c>
      <c r="E96" s="440">
        <v>321.66666666666663</v>
      </c>
      <c r="F96" s="440">
        <v>312.43333333333334</v>
      </c>
      <c r="G96" s="440">
        <v>303.81666666666666</v>
      </c>
      <c r="H96" s="440">
        <v>339.51666666666659</v>
      </c>
      <c r="I96" s="440">
        <v>348.13333333333327</v>
      </c>
      <c r="J96" s="440">
        <v>357.36666666666656</v>
      </c>
      <c r="K96" s="439">
        <v>338.9</v>
      </c>
      <c r="L96" s="439">
        <v>321.05</v>
      </c>
      <c r="M96" s="439">
        <v>8.7474900000000009</v>
      </c>
    </row>
    <row r="97" spans="1:13" s="13" customFormat="1">
      <c r="A97" s="245">
        <v>87</v>
      </c>
      <c r="B97" s="442" t="s">
        <v>75</v>
      </c>
      <c r="C97" s="439">
        <v>636.25</v>
      </c>
      <c r="D97" s="440">
        <v>638.73333333333335</v>
      </c>
      <c r="E97" s="440">
        <v>627.51666666666665</v>
      </c>
      <c r="F97" s="440">
        <v>618.7833333333333</v>
      </c>
      <c r="G97" s="440">
        <v>607.56666666666661</v>
      </c>
      <c r="H97" s="440">
        <v>647.4666666666667</v>
      </c>
      <c r="I97" s="440">
        <v>658.68333333333339</v>
      </c>
      <c r="J97" s="440">
        <v>667.41666666666674</v>
      </c>
      <c r="K97" s="439">
        <v>649.95000000000005</v>
      </c>
      <c r="L97" s="439">
        <v>630</v>
      </c>
      <c r="M97" s="439">
        <v>68.357560000000007</v>
      </c>
    </row>
    <row r="98" spans="1:13" s="13" customFormat="1">
      <c r="A98" s="245">
        <v>88</v>
      </c>
      <c r="B98" s="442" t="s">
        <v>323</v>
      </c>
      <c r="C98" s="439">
        <v>529.1</v>
      </c>
      <c r="D98" s="440">
        <v>533.0333333333333</v>
      </c>
      <c r="E98" s="440">
        <v>519.06666666666661</v>
      </c>
      <c r="F98" s="440">
        <v>509.0333333333333</v>
      </c>
      <c r="G98" s="440">
        <v>495.06666666666661</v>
      </c>
      <c r="H98" s="440">
        <v>543.06666666666661</v>
      </c>
      <c r="I98" s="440">
        <v>557.0333333333333</v>
      </c>
      <c r="J98" s="440">
        <v>567.06666666666661</v>
      </c>
      <c r="K98" s="439">
        <v>547</v>
      </c>
      <c r="L98" s="439">
        <v>523</v>
      </c>
      <c r="M98" s="439">
        <v>5.4604600000000003</v>
      </c>
    </row>
    <row r="99" spans="1:13" s="13" customFormat="1">
      <c r="A99" s="245">
        <v>89</v>
      </c>
      <c r="B99" s="442" t="s">
        <v>76</v>
      </c>
      <c r="C99" s="439">
        <v>155.75</v>
      </c>
      <c r="D99" s="440">
        <v>157.11666666666667</v>
      </c>
      <c r="E99" s="440">
        <v>151.98333333333335</v>
      </c>
      <c r="F99" s="440">
        <v>148.21666666666667</v>
      </c>
      <c r="G99" s="440">
        <v>143.08333333333334</v>
      </c>
      <c r="H99" s="440">
        <v>160.88333333333335</v>
      </c>
      <c r="I99" s="440">
        <v>166.01666666666668</v>
      </c>
      <c r="J99" s="440">
        <v>169.78333333333336</v>
      </c>
      <c r="K99" s="439">
        <v>162.25</v>
      </c>
      <c r="L99" s="439">
        <v>153.35</v>
      </c>
      <c r="M99" s="439">
        <v>216.46053000000001</v>
      </c>
    </row>
    <row r="100" spans="1:13" s="13" customFormat="1">
      <c r="A100" s="245">
        <v>90</v>
      </c>
      <c r="B100" s="442" t="s">
        <v>324</v>
      </c>
      <c r="C100" s="439">
        <v>622.79999999999995</v>
      </c>
      <c r="D100" s="440">
        <v>622.2833333333333</v>
      </c>
      <c r="E100" s="440">
        <v>601.56666666666661</v>
      </c>
      <c r="F100" s="440">
        <v>580.33333333333326</v>
      </c>
      <c r="G100" s="440">
        <v>559.61666666666656</v>
      </c>
      <c r="H100" s="440">
        <v>643.51666666666665</v>
      </c>
      <c r="I100" s="440">
        <v>664.23333333333335</v>
      </c>
      <c r="J100" s="440">
        <v>685.4666666666667</v>
      </c>
      <c r="K100" s="439">
        <v>643</v>
      </c>
      <c r="L100" s="439">
        <v>601.04999999999995</v>
      </c>
      <c r="M100" s="439">
        <v>12.097849999999999</v>
      </c>
    </row>
    <row r="101" spans="1:13">
      <c r="A101" s="245">
        <v>91</v>
      </c>
      <c r="B101" s="442" t="s">
        <v>325</v>
      </c>
      <c r="C101" s="439">
        <v>525.29999999999995</v>
      </c>
      <c r="D101" s="440">
        <v>530.73333333333323</v>
      </c>
      <c r="E101" s="440">
        <v>519.56666666666649</v>
      </c>
      <c r="F101" s="440">
        <v>513.83333333333326</v>
      </c>
      <c r="G101" s="440">
        <v>502.66666666666652</v>
      </c>
      <c r="H101" s="440">
        <v>536.46666666666647</v>
      </c>
      <c r="I101" s="440">
        <v>547.63333333333321</v>
      </c>
      <c r="J101" s="440">
        <v>553.36666666666645</v>
      </c>
      <c r="K101" s="439">
        <v>541.9</v>
      </c>
      <c r="L101" s="439">
        <v>525</v>
      </c>
      <c r="M101" s="439">
        <v>1.3884000000000001</v>
      </c>
    </row>
    <row r="102" spans="1:13">
      <c r="A102" s="245">
        <v>92</v>
      </c>
      <c r="B102" s="442" t="s">
        <v>326</v>
      </c>
      <c r="C102" s="439">
        <v>590.25</v>
      </c>
      <c r="D102" s="440">
        <v>595.46666666666658</v>
      </c>
      <c r="E102" s="440">
        <v>580.33333333333314</v>
      </c>
      <c r="F102" s="440">
        <v>570.41666666666652</v>
      </c>
      <c r="G102" s="440">
        <v>555.28333333333308</v>
      </c>
      <c r="H102" s="440">
        <v>605.38333333333321</v>
      </c>
      <c r="I102" s="440">
        <v>620.51666666666665</v>
      </c>
      <c r="J102" s="440">
        <v>630.43333333333328</v>
      </c>
      <c r="K102" s="439">
        <v>610.6</v>
      </c>
      <c r="L102" s="439">
        <v>585.54999999999995</v>
      </c>
      <c r="M102" s="439">
        <v>1.33613</v>
      </c>
    </row>
    <row r="103" spans="1:13">
      <c r="A103" s="245">
        <v>93</v>
      </c>
      <c r="B103" s="442" t="s">
        <v>77</v>
      </c>
      <c r="C103" s="439">
        <v>147.15</v>
      </c>
      <c r="D103" s="440">
        <v>148.25</v>
      </c>
      <c r="E103" s="440">
        <v>144.55000000000001</v>
      </c>
      <c r="F103" s="440">
        <v>141.95000000000002</v>
      </c>
      <c r="G103" s="440">
        <v>138.25000000000003</v>
      </c>
      <c r="H103" s="440">
        <v>150.85</v>
      </c>
      <c r="I103" s="440">
        <v>154.54999999999998</v>
      </c>
      <c r="J103" s="440">
        <v>157.14999999999998</v>
      </c>
      <c r="K103" s="439">
        <v>151.94999999999999</v>
      </c>
      <c r="L103" s="439">
        <v>145.65</v>
      </c>
      <c r="M103" s="439">
        <v>28.701080000000001</v>
      </c>
    </row>
    <row r="104" spans="1:13">
      <c r="A104" s="245">
        <v>94</v>
      </c>
      <c r="B104" s="442" t="s">
        <v>327</v>
      </c>
      <c r="C104" s="439">
        <v>1332.75</v>
      </c>
      <c r="D104" s="440">
        <v>1343.9166666666667</v>
      </c>
      <c r="E104" s="440">
        <v>1318.8333333333335</v>
      </c>
      <c r="F104" s="440">
        <v>1304.9166666666667</v>
      </c>
      <c r="G104" s="440">
        <v>1279.8333333333335</v>
      </c>
      <c r="H104" s="440">
        <v>1357.8333333333335</v>
      </c>
      <c r="I104" s="440">
        <v>1382.916666666667</v>
      </c>
      <c r="J104" s="440">
        <v>1396.8333333333335</v>
      </c>
      <c r="K104" s="439">
        <v>1369</v>
      </c>
      <c r="L104" s="439">
        <v>1330</v>
      </c>
      <c r="M104" s="439">
        <v>2.79549</v>
      </c>
    </row>
    <row r="105" spans="1:13">
      <c r="A105" s="245">
        <v>95</v>
      </c>
      <c r="B105" s="442" t="s">
        <v>328</v>
      </c>
      <c r="C105" s="439">
        <v>21.65</v>
      </c>
      <c r="D105" s="440">
        <v>22.083333333333332</v>
      </c>
      <c r="E105" s="440">
        <v>21.066666666666663</v>
      </c>
      <c r="F105" s="440">
        <v>20.483333333333331</v>
      </c>
      <c r="G105" s="440">
        <v>19.466666666666661</v>
      </c>
      <c r="H105" s="440">
        <v>22.666666666666664</v>
      </c>
      <c r="I105" s="440">
        <v>23.683333333333337</v>
      </c>
      <c r="J105" s="440">
        <v>24.266666666666666</v>
      </c>
      <c r="K105" s="439">
        <v>23.1</v>
      </c>
      <c r="L105" s="439">
        <v>21.5</v>
      </c>
      <c r="M105" s="439">
        <v>236.64395999999999</v>
      </c>
    </row>
    <row r="106" spans="1:13">
      <c r="A106" s="245">
        <v>96</v>
      </c>
      <c r="B106" s="442" t="s">
        <v>329</v>
      </c>
      <c r="C106" s="439">
        <v>970.8</v>
      </c>
      <c r="D106" s="440">
        <v>974.31666666666661</v>
      </c>
      <c r="E106" s="440">
        <v>958.48333333333323</v>
      </c>
      <c r="F106" s="440">
        <v>946.16666666666663</v>
      </c>
      <c r="G106" s="440">
        <v>930.33333333333326</v>
      </c>
      <c r="H106" s="440">
        <v>986.63333333333321</v>
      </c>
      <c r="I106" s="440">
        <v>1002.4666666666667</v>
      </c>
      <c r="J106" s="440">
        <v>1014.7833333333332</v>
      </c>
      <c r="K106" s="439">
        <v>990.15</v>
      </c>
      <c r="L106" s="439">
        <v>962</v>
      </c>
      <c r="M106" s="439">
        <v>5.0832800000000002</v>
      </c>
    </row>
    <row r="107" spans="1:13">
      <c r="A107" s="245">
        <v>97</v>
      </c>
      <c r="B107" s="442" t="s">
        <v>330</v>
      </c>
      <c r="C107" s="439">
        <v>410.85</v>
      </c>
      <c r="D107" s="440">
        <v>412.08333333333331</v>
      </c>
      <c r="E107" s="440">
        <v>399.26666666666665</v>
      </c>
      <c r="F107" s="440">
        <v>387.68333333333334</v>
      </c>
      <c r="G107" s="440">
        <v>374.86666666666667</v>
      </c>
      <c r="H107" s="440">
        <v>423.66666666666663</v>
      </c>
      <c r="I107" s="440">
        <v>436.48333333333335</v>
      </c>
      <c r="J107" s="440">
        <v>448.06666666666661</v>
      </c>
      <c r="K107" s="439">
        <v>424.9</v>
      </c>
      <c r="L107" s="439">
        <v>400.5</v>
      </c>
      <c r="M107" s="439">
        <v>2.2686000000000002</v>
      </c>
    </row>
    <row r="108" spans="1:13">
      <c r="A108" s="245">
        <v>98</v>
      </c>
      <c r="B108" s="442" t="s">
        <v>79</v>
      </c>
      <c r="C108" s="439">
        <v>552.9</v>
      </c>
      <c r="D108" s="440">
        <v>557.9</v>
      </c>
      <c r="E108" s="440">
        <v>538</v>
      </c>
      <c r="F108" s="440">
        <v>523.1</v>
      </c>
      <c r="G108" s="440">
        <v>503.20000000000005</v>
      </c>
      <c r="H108" s="440">
        <v>572.79999999999995</v>
      </c>
      <c r="I108" s="440">
        <v>592.69999999999982</v>
      </c>
      <c r="J108" s="440">
        <v>607.59999999999991</v>
      </c>
      <c r="K108" s="439">
        <v>577.79999999999995</v>
      </c>
      <c r="L108" s="439">
        <v>543</v>
      </c>
      <c r="M108" s="439">
        <v>17.311450000000001</v>
      </c>
    </row>
    <row r="109" spans="1:13">
      <c r="A109" s="245">
        <v>99</v>
      </c>
      <c r="B109" s="442" t="s">
        <v>331</v>
      </c>
      <c r="C109" s="439">
        <v>4531.95</v>
      </c>
      <c r="D109" s="440">
        <v>4506.083333333333</v>
      </c>
      <c r="E109" s="440">
        <v>4437.4166666666661</v>
      </c>
      <c r="F109" s="440">
        <v>4342.8833333333332</v>
      </c>
      <c r="G109" s="440">
        <v>4274.2166666666662</v>
      </c>
      <c r="H109" s="440">
        <v>4600.6166666666659</v>
      </c>
      <c r="I109" s="440">
        <v>4669.2833333333319</v>
      </c>
      <c r="J109" s="440">
        <v>4763.8166666666657</v>
      </c>
      <c r="K109" s="439">
        <v>4574.75</v>
      </c>
      <c r="L109" s="439">
        <v>4411.55</v>
      </c>
      <c r="M109" s="439">
        <v>0.31719999999999998</v>
      </c>
    </row>
    <row r="110" spans="1:13">
      <c r="A110" s="245">
        <v>100</v>
      </c>
      <c r="B110" s="442" t="s">
        <v>332</v>
      </c>
      <c r="C110" s="439">
        <v>177.35</v>
      </c>
      <c r="D110" s="440">
        <v>179.1</v>
      </c>
      <c r="E110" s="440">
        <v>173.25</v>
      </c>
      <c r="F110" s="440">
        <v>169.15</v>
      </c>
      <c r="G110" s="440">
        <v>163.30000000000001</v>
      </c>
      <c r="H110" s="440">
        <v>183.2</v>
      </c>
      <c r="I110" s="440">
        <v>189.04999999999995</v>
      </c>
      <c r="J110" s="440">
        <v>193.14999999999998</v>
      </c>
      <c r="K110" s="439">
        <v>184.95</v>
      </c>
      <c r="L110" s="439">
        <v>175</v>
      </c>
      <c r="M110" s="439">
        <v>2.3856600000000001</v>
      </c>
    </row>
    <row r="111" spans="1:13">
      <c r="A111" s="245">
        <v>101</v>
      </c>
      <c r="B111" s="442" t="s">
        <v>333</v>
      </c>
      <c r="C111" s="439">
        <v>282.55</v>
      </c>
      <c r="D111" s="440">
        <v>284.31666666666666</v>
      </c>
      <c r="E111" s="440">
        <v>280.08333333333331</v>
      </c>
      <c r="F111" s="440">
        <v>277.61666666666667</v>
      </c>
      <c r="G111" s="440">
        <v>273.38333333333333</v>
      </c>
      <c r="H111" s="440">
        <v>286.7833333333333</v>
      </c>
      <c r="I111" s="440">
        <v>291.01666666666665</v>
      </c>
      <c r="J111" s="440">
        <v>293.48333333333329</v>
      </c>
      <c r="K111" s="439">
        <v>288.55</v>
      </c>
      <c r="L111" s="439">
        <v>281.85000000000002</v>
      </c>
      <c r="M111" s="439">
        <v>7.5747200000000001</v>
      </c>
    </row>
    <row r="112" spans="1:13">
      <c r="A112" s="245">
        <v>102</v>
      </c>
      <c r="B112" s="442" t="s">
        <v>334</v>
      </c>
      <c r="C112" s="439">
        <v>131.85</v>
      </c>
      <c r="D112" s="440">
        <v>133.9</v>
      </c>
      <c r="E112" s="440">
        <v>129</v>
      </c>
      <c r="F112" s="440">
        <v>126.15</v>
      </c>
      <c r="G112" s="440">
        <v>121.25</v>
      </c>
      <c r="H112" s="440">
        <v>136.75</v>
      </c>
      <c r="I112" s="440">
        <v>141.65000000000003</v>
      </c>
      <c r="J112" s="440">
        <v>144.5</v>
      </c>
      <c r="K112" s="439">
        <v>138.80000000000001</v>
      </c>
      <c r="L112" s="439">
        <v>131.05000000000001</v>
      </c>
      <c r="M112" s="439">
        <v>12.497350000000001</v>
      </c>
    </row>
    <row r="113" spans="1:13">
      <c r="A113" s="245">
        <v>103</v>
      </c>
      <c r="B113" s="442" t="s">
        <v>335</v>
      </c>
      <c r="C113" s="439">
        <v>689.65</v>
      </c>
      <c r="D113" s="440">
        <v>694.2166666666667</v>
      </c>
      <c r="E113" s="440">
        <v>677.43333333333339</v>
      </c>
      <c r="F113" s="440">
        <v>665.2166666666667</v>
      </c>
      <c r="G113" s="440">
        <v>648.43333333333339</v>
      </c>
      <c r="H113" s="440">
        <v>706.43333333333339</v>
      </c>
      <c r="I113" s="440">
        <v>723.2166666666667</v>
      </c>
      <c r="J113" s="440">
        <v>735.43333333333339</v>
      </c>
      <c r="K113" s="439">
        <v>711</v>
      </c>
      <c r="L113" s="439">
        <v>682</v>
      </c>
      <c r="M113" s="439">
        <v>1.9059299999999999</v>
      </c>
    </row>
    <row r="114" spans="1:13">
      <c r="A114" s="245">
        <v>104</v>
      </c>
      <c r="B114" s="442" t="s">
        <v>81</v>
      </c>
      <c r="C114" s="439">
        <v>555.79999999999995</v>
      </c>
      <c r="D114" s="440">
        <v>559.5</v>
      </c>
      <c r="E114" s="440">
        <v>546.75</v>
      </c>
      <c r="F114" s="440">
        <v>537.70000000000005</v>
      </c>
      <c r="G114" s="440">
        <v>524.95000000000005</v>
      </c>
      <c r="H114" s="440">
        <v>568.54999999999995</v>
      </c>
      <c r="I114" s="440">
        <v>581.29999999999995</v>
      </c>
      <c r="J114" s="440">
        <v>590.34999999999991</v>
      </c>
      <c r="K114" s="439">
        <v>572.25</v>
      </c>
      <c r="L114" s="439">
        <v>550.45000000000005</v>
      </c>
      <c r="M114" s="439">
        <v>47.614289999999997</v>
      </c>
    </row>
    <row r="115" spans="1:13">
      <c r="A115" s="245">
        <v>105</v>
      </c>
      <c r="B115" s="442" t="s">
        <v>82</v>
      </c>
      <c r="C115" s="439">
        <v>958.65</v>
      </c>
      <c r="D115" s="440">
        <v>961.28333333333342</v>
      </c>
      <c r="E115" s="440">
        <v>947.56666666666683</v>
      </c>
      <c r="F115" s="440">
        <v>936.48333333333346</v>
      </c>
      <c r="G115" s="440">
        <v>922.76666666666688</v>
      </c>
      <c r="H115" s="440">
        <v>972.36666666666679</v>
      </c>
      <c r="I115" s="440">
        <v>986.08333333333326</v>
      </c>
      <c r="J115" s="440">
        <v>997.16666666666674</v>
      </c>
      <c r="K115" s="439">
        <v>975</v>
      </c>
      <c r="L115" s="439">
        <v>950.2</v>
      </c>
      <c r="M115" s="439">
        <v>54.988570000000003</v>
      </c>
    </row>
    <row r="116" spans="1:13">
      <c r="A116" s="245">
        <v>106</v>
      </c>
      <c r="B116" s="442" t="s">
        <v>231</v>
      </c>
      <c r="C116" s="439">
        <v>164.2</v>
      </c>
      <c r="D116" s="440">
        <v>165.06666666666663</v>
      </c>
      <c r="E116" s="440">
        <v>162.53333333333327</v>
      </c>
      <c r="F116" s="440">
        <v>160.86666666666665</v>
      </c>
      <c r="G116" s="440">
        <v>158.33333333333329</v>
      </c>
      <c r="H116" s="440">
        <v>166.73333333333326</v>
      </c>
      <c r="I116" s="440">
        <v>169.26666666666662</v>
      </c>
      <c r="J116" s="440">
        <v>170.93333333333325</v>
      </c>
      <c r="K116" s="439">
        <v>167.6</v>
      </c>
      <c r="L116" s="439">
        <v>163.4</v>
      </c>
      <c r="M116" s="439">
        <v>15.548249999999999</v>
      </c>
    </row>
    <row r="117" spans="1:13">
      <c r="A117" s="245">
        <v>107</v>
      </c>
      <c r="B117" s="442" t="s">
        <v>83</v>
      </c>
      <c r="C117" s="439">
        <v>156.4</v>
      </c>
      <c r="D117" s="440">
        <v>157.66666666666666</v>
      </c>
      <c r="E117" s="440">
        <v>153.93333333333331</v>
      </c>
      <c r="F117" s="440">
        <v>151.46666666666664</v>
      </c>
      <c r="G117" s="440">
        <v>147.73333333333329</v>
      </c>
      <c r="H117" s="440">
        <v>160.13333333333333</v>
      </c>
      <c r="I117" s="440">
        <v>163.86666666666667</v>
      </c>
      <c r="J117" s="440">
        <v>166.33333333333334</v>
      </c>
      <c r="K117" s="439">
        <v>161.4</v>
      </c>
      <c r="L117" s="439">
        <v>155.19999999999999</v>
      </c>
      <c r="M117" s="439">
        <v>304.43113</v>
      </c>
    </row>
    <row r="118" spans="1:13">
      <c r="A118" s="245">
        <v>108</v>
      </c>
      <c r="B118" s="442" t="s">
        <v>336</v>
      </c>
      <c r="C118" s="439">
        <v>390.3</v>
      </c>
      <c r="D118" s="440">
        <v>392.89999999999992</v>
      </c>
      <c r="E118" s="440">
        <v>384.79999999999984</v>
      </c>
      <c r="F118" s="440">
        <v>379.2999999999999</v>
      </c>
      <c r="G118" s="440">
        <v>371.19999999999982</v>
      </c>
      <c r="H118" s="440">
        <v>398.39999999999986</v>
      </c>
      <c r="I118" s="440">
        <v>406.49999999999989</v>
      </c>
      <c r="J118" s="440">
        <v>411.99999999999989</v>
      </c>
      <c r="K118" s="439">
        <v>401</v>
      </c>
      <c r="L118" s="439">
        <v>387.4</v>
      </c>
      <c r="M118" s="439">
        <v>5.7976799999999997</v>
      </c>
    </row>
    <row r="119" spans="1:13">
      <c r="A119" s="245">
        <v>109</v>
      </c>
      <c r="B119" s="442" t="s">
        <v>821</v>
      </c>
      <c r="C119" s="439">
        <v>3848.55</v>
      </c>
      <c r="D119" s="440">
        <v>3882.8333333333335</v>
      </c>
      <c r="E119" s="440">
        <v>3797.666666666667</v>
      </c>
      <c r="F119" s="440">
        <v>3746.7833333333333</v>
      </c>
      <c r="G119" s="440">
        <v>3661.6166666666668</v>
      </c>
      <c r="H119" s="440">
        <v>3933.7166666666672</v>
      </c>
      <c r="I119" s="440">
        <v>4018.8833333333341</v>
      </c>
      <c r="J119" s="440">
        <v>4069.7666666666673</v>
      </c>
      <c r="K119" s="439">
        <v>3968</v>
      </c>
      <c r="L119" s="439">
        <v>3831.95</v>
      </c>
      <c r="M119" s="439">
        <v>11.03959</v>
      </c>
    </row>
    <row r="120" spans="1:13">
      <c r="A120" s="245">
        <v>110</v>
      </c>
      <c r="B120" s="442" t="s">
        <v>84</v>
      </c>
      <c r="C120" s="439">
        <v>1700.25</v>
      </c>
      <c r="D120" s="440">
        <v>1701.95</v>
      </c>
      <c r="E120" s="440">
        <v>1688.9</v>
      </c>
      <c r="F120" s="440">
        <v>1677.55</v>
      </c>
      <c r="G120" s="440">
        <v>1664.5</v>
      </c>
      <c r="H120" s="440">
        <v>1713.3000000000002</v>
      </c>
      <c r="I120" s="440">
        <v>1726.35</v>
      </c>
      <c r="J120" s="440">
        <v>1737.7000000000003</v>
      </c>
      <c r="K120" s="439">
        <v>1715</v>
      </c>
      <c r="L120" s="439">
        <v>1690.6</v>
      </c>
      <c r="M120" s="439">
        <v>3.3819599999999999</v>
      </c>
    </row>
    <row r="121" spans="1:13">
      <c r="A121" s="245">
        <v>111</v>
      </c>
      <c r="B121" s="442" t="s">
        <v>85</v>
      </c>
      <c r="C121" s="439">
        <v>706.8</v>
      </c>
      <c r="D121" s="440">
        <v>708.98333333333323</v>
      </c>
      <c r="E121" s="440">
        <v>695.16666666666652</v>
      </c>
      <c r="F121" s="440">
        <v>683.5333333333333</v>
      </c>
      <c r="G121" s="440">
        <v>669.71666666666658</v>
      </c>
      <c r="H121" s="440">
        <v>720.61666666666645</v>
      </c>
      <c r="I121" s="440">
        <v>734.43333333333328</v>
      </c>
      <c r="J121" s="440">
        <v>746.06666666666638</v>
      </c>
      <c r="K121" s="439">
        <v>722.8</v>
      </c>
      <c r="L121" s="439">
        <v>697.35</v>
      </c>
      <c r="M121" s="439">
        <v>15.233739999999999</v>
      </c>
    </row>
    <row r="122" spans="1:13">
      <c r="A122" s="245">
        <v>112</v>
      </c>
      <c r="B122" s="442" t="s">
        <v>232</v>
      </c>
      <c r="C122" s="439">
        <v>845.4</v>
      </c>
      <c r="D122" s="440">
        <v>847.69999999999993</v>
      </c>
      <c r="E122" s="440">
        <v>834.29999999999984</v>
      </c>
      <c r="F122" s="440">
        <v>823.19999999999993</v>
      </c>
      <c r="G122" s="440">
        <v>809.79999999999984</v>
      </c>
      <c r="H122" s="440">
        <v>858.79999999999984</v>
      </c>
      <c r="I122" s="440">
        <v>872.19999999999993</v>
      </c>
      <c r="J122" s="440">
        <v>883.29999999999984</v>
      </c>
      <c r="K122" s="439">
        <v>861.1</v>
      </c>
      <c r="L122" s="439">
        <v>836.6</v>
      </c>
      <c r="M122" s="439">
        <v>3.14724</v>
      </c>
    </row>
    <row r="123" spans="1:13">
      <c r="A123" s="245">
        <v>113</v>
      </c>
      <c r="B123" s="442" t="s">
        <v>337</v>
      </c>
      <c r="C123" s="439">
        <v>681.5</v>
      </c>
      <c r="D123" s="440">
        <v>694.63333333333333</v>
      </c>
      <c r="E123" s="440">
        <v>665.4666666666667</v>
      </c>
      <c r="F123" s="440">
        <v>649.43333333333339</v>
      </c>
      <c r="G123" s="440">
        <v>620.26666666666677</v>
      </c>
      <c r="H123" s="440">
        <v>710.66666666666663</v>
      </c>
      <c r="I123" s="440">
        <v>739.83333333333337</v>
      </c>
      <c r="J123" s="440">
        <v>755.86666666666656</v>
      </c>
      <c r="K123" s="439">
        <v>723.8</v>
      </c>
      <c r="L123" s="439">
        <v>678.6</v>
      </c>
      <c r="M123" s="439">
        <v>3.4547400000000001</v>
      </c>
    </row>
    <row r="124" spans="1:13">
      <c r="A124" s="245">
        <v>114</v>
      </c>
      <c r="B124" s="442" t="s">
        <v>233</v>
      </c>
      <c r="C124" s="439">
        <v>423.25</v>
      </c>
      <c r="D124" s="440">
        <v>423.75</v>
      </c>
      <c r="E124" s="440">
        <v>411.5</v>
      </c>
      <c r="F124" s="440">
        <v>399.75</v>
      </c>
      <c r="G124" s="440">
        <v>387.5</v>
      </c>
      <c r="H124" s="440">
        <v>435.5</v>
      </c>
      <c r="I124" s="440">
        <v>447.75</v>
      </c>
      <c r="J124" s="440">
        <v>459.5</v>
      </c>
      <c r="K124" s="439">
        <v>436</v>
      </c>
      <c r="L124" s="439">
        <v>412</v>
      </c>
      <c r="M124" s="439">
        <v>45.903320000000001</v>
      </c>
    </row>
    <row r="125" spans="1:13">
      <c r="A125" s="245">
        <v>115</v>
      </c>
      <c r="B125" s="442" t="s">
        <v>86</v>
      </c>
      <c r="C125" s="439">
        <v>825.55</v>
      </c>
      <c r="D125" s="440">
        <v>827.55000000000007</v>
      </c>
      <c r="E125" s="440">
        <v>811.10000000000014</v>
      </c>
      <c r="F125" s="440">
        <v>796.65000000000009</v>
      </c>
      <c r="G125" s="440">
        <v>780.20000000000016</v>
      </c>
      <c r="H125" s="440">
        <v>842.00000000000011</v>
      </c>
      <c r="I125" s="440">
        <v>858.45000000000016</v>
      </c>
      <c r="J125" s="440">
        <v>872.90000000000009</v>
      </c>
      <c r="K125" s="439">
        <v>844</v>
      </c>
      <c r="L125" s="439">
        <v>813.1</v>
      </c>
      <c r="M125" s="439">
        <v>22.75027</v>
      </c>
    </row>
    <row r="126" spans="1:13">
      <c r="A126" s="245">
        <v>116</v>
      </c>
      <c r="B126" s="442" t="s">
        <v>338</v>
      </c>
      <c r="C126" s="439">
        <v>798.65</v>
      </c>
      <c r="D126" s="440">
        <v>805.15</v>
      </c>
      <c r="E126" s="440">
        <v>789.4</v>
      </c>
      <c r="F126" s="440">
        <v>780.15</v>
      </c>
      <c r="G126" s="440">
        <v>764.4</v>
      </c>
      <c r="H126" s="440">
        <v>814.4</v>
      </c>
      <c r="I126" s="440">
        <v>830.15</v>
      </c>
      <c r="J126" s="440">
        <v>839.4</v>
      </c>
      <c r="K126" s="439">
        <v>820.9</v>
      </c>
      <c r="L126" s="439">
        <v>795.9</v>
      </c>
      <c r="M126" s="439">
        <v>4.5790600000000001</v>
      </c>
    </row>
    <row r="127" spans="1:13">
      <c r="A127" s="245">
        <v>117</v>
      </c>
      <c r="B127" s="442" t="s">
        <v>339</v>
      </c>
      <c r="C127" s="439">
        <v>107.95</v>
      </c>
      <c r="D127" s="440">
        <v>113.26666666666665</v>
      </c>
      <c r="E127" s="440">
        <v>101.5333333333333</v>
      </c>
      <c r="F127" s="440">
        <v>95.116666666666646</v>
      </c>
      <c r="G127" s="440">
        <v>83.383333333333297</v>
      </c>
      <c r="H127" s="440">
        <v>119.68333333333331</v>
      </c>
      <c r="I127" s="440">
        <v>131.41666666666666</v>
      </c>
      <c r="J127" s="440">
        <v>137.83333333333331</v>
      </c>
      <c r="K127" s="439">
        <v>125</v>
      </c>
      <c r="L127" s="439">
        <v>106.85</v>
      </c>
      <c r="M127" s="439">
        <v>62.44332</v>
      </c>
    </row>
    <row r="128" spans="1:13">
      <c r="A128" s="245">
        <v>118</v>
      </c>
      <c r="B128" s="442" t="s">
        <v>340</v>
      </c>
      <c r="C128" s="439">
        <v>102.3</v>
      </c>
      <c r="D128" s="440">
        <v>103.21666666666665</v>
      </c>
      <c r="E128" s="440">
        <v>100.68333333333331</v>
      </c>
      <c r="F128" s="440">
        <v>99.066666666666649</v>
      </c>
      <c r="G128" s="440">
        <v>96.533333333333303</v>
      </c>
      <c r="H128" s="440">
        <v>104.83333333333331</v>
      </c>
      <c r="I128" s="440">
        <v>107.36666666666665</v>
      </c>
      <c r="J128" s="440">
        <v>108.98333333333332</v>
      </c>
      <c r="K128" s="439">
        <v>105.75</v>
      </c>
      <c r="L128" s="439">
        <v>101.6</v>
      </c>
      <c r="M128" s="439">
        <v>15.83306</v>
      </c>
    </row>
    <row r="129" spans="1:13">
      <c r="A129" s="245">
        <v>119</v>
      </c>
      <c r="B129" s="442" t="s">
        <v>341</v>
      </c>
      <c r="C129" s="439">
        <v>732.95</v>
      </c>
      <c r="D129" s="440">
        <v>740.88333333333333</v>
      </c>
      <c r="E129" s="440">
        <v>707.06666666666661</v>
      </c>
      <c r="F129" s="440">
        <v>681.18333333333328</v>
      </c>
      <c r="G129" s="440">
        <v>647.36666666666656</v>
      </c>
      <c r="H129" s="440">
        <v>766.76666666666665</v>
      </c>
      <c r="I129" s="440">
        <v>800.58333333333348</v>
      </c>
      <c r="J129" s="440">
        <v>826.4666666666667</v>
      </c>
      <c r="K129" s="439">
        <v>774.7</v>
      </c>
      <c r="L129" s="439">
        <v>715</v>
      </c>
      <c r="M129" s="439">
        <v>2.7551199999999998</v>
      </c>
    </row>
    <row r="130" spans="1:13">
      <c r="A130" s="245">
        <v>120</v>
      </c>
      <c r="B130" s="442" t="s">
        <v>92</v>
      </c>
      <c r="C130" s="439">
        <v>297.85000000000002</v>
      </c>
      <c r="D130" s="440">
        <v>300.2166666666667</v>
      </c>
      <c r="E130" s="440">
        <v>292.43333333333339</v>
      </c>
      <c r="F130" s="440">
        <v>287.01666666666671</v>
      </c>
      <c r="G130" s="440">
        <v>279.23333333333341</v>
      </c>
      <c r="H130" s="440">
        <v>305.63333333333338</v>
      </c>
      <c r="I130" s="440">
        <v>313.41666666666669</v>
      </c>
      <c r="J130" s="440">
        <v>318.83333333333337</v>
      </c>
      <c r="K130" s="439">
        <v>308</v>
      </c>
      <c r="L130" s="439">
        <v>294.8</v>
      </c>
      <c r="M130" s="439">
        <v>77.267529999999994</v>
      </c>
    </row>
    <row r="131" spans="1:13">
      <c r="A131" s="245">
        <v>121</v>
      </c>
      <c r="B131" s="442" t="s">
        <v>87</v>
      </c>
      <c r="C131" s="439">
        <v>558.6</v>
      </c>
      <c r="D131" s="440">
        <v>558.11666666666667</v>
      </c>
      <c r="E131" s="440">
        <v>554.73333333333335</v>
      </c>
      <c r="F131" s="440">
        <v>550.86666666666667</v>
      </c>
      <c r="G131" s="440">
        <v>547.48333333333335</v>
      </c>
      <c r="H131" s="440">
        <v>561.98333333333335</v>
      </c>
      <c r="I131" s="440">
        <v>565.36666666666679</v>
      </c>
      <c r="J131" s="440">
        <v>569.23333333333335</v>
      </c>
      <c r="K131" s="439">
        <v>561.5</v>
      </c>
      <c r="L131" s="439">
        <v>554.25</v>
      </c>
      <c r="M131" s="439">
        <v>24.520009999999999</v>
      </c>
    </row>
    <row r="132" spans="1:13">
      <c r="A132" s="245">
        <v>122</v>
      </c>
      <c r="B132" s="442" t="s">
        <v>234</v>
      </c>
      <c r="C132" s="439">
        <v>1756.2</v>
      </c>
      <c r="D132" s="440">
        <v>1779.1333333333332</v>
      </c>
      <c r="E132" s="440">
        <v>1728.2666666666664</v>
      </c>
      <c r="F132" s="440">
        <v>1700.3333333333333</v>
      </c>
      <c r="G132" s="440">
        <v>1649.4666666666665</v>
      </c>
      <c r="H132" s="440">
        <v>1807.0666666666664</v>
      </c>
      <c r="I132" s="440">
        <v>1857.9333333333332</v>
      </c>
      <c r="J132" s="440">
        <v>1885.8666666666663</v>
      </c>
      <c r="K132" s="439">
        <v>1830</v>
      </c>
      <c r="L132" s="439">
        <v>1751.2</v>
      </c>
      <c r="M132" s="439">
        <v>0.33825</v>
      </c>
    </row>
    <row r="133" spans="1:13">
      <c r="A133" s="245">
        <v>123</v>
      </c>
      <c r="B133" s="442" t="s">
        <v>342</v>
      </c>
      <c r="C133" s="439">
        <v>1778.5</v>
      </c>
      <c r="D133" s="440">
        <v>1800.45</v>
      </c>
      <c r="E133" s="440">
        <v>1729.15</v>
      </c>
      <c r="F133" s="440">
        <v>1679.8</v>
      </c>
      <c r="G133" s="440">
        <v>1608.5</v>
      </c>
      <c r="H133" s="440">
        <v>1849.8000000000002</v>
      </c>
      <c r="I133" s="440">
        <v>1921.1</v>
      </c>
      <c r="J133" s="440">
        <v>1970.4500000000003</v>
      </c>
      <c r="K133" s="439">
        <v>1871.75</v>
      </c>
      <c r="L133" s="439">
        <v>1751.1</v>
      </c>
      <c r="M133" s="439">
        <v>29.611059999999998</v>
      </c>
    </row>
    <row r="134" spans="1:13">
      <c r="A134" s="245">
        <v>124</v>
      </c>
      <c r="B134" s="442" t="s">
        <v>343</v>
      </c>
      <c r="C134" s="439">
        <v>182.1</v>
      </c>
      <c r="D134" s="440">
        <v>183.06666666666669</v>
      </c>
      <c r="E134" s="440">
        <v>177.63333333333338</v>
      </c>
      <c r="F134" s="440">
        <v>173.16666666666669</v>
      </c>
      <c r="G134" s="440">
        <v>167.73333333333338</v>
      </c>
      <c r="H134" s="440">
        <v>187.53333333333339</v>
      </c>
      <c r="I134" s="440">
        <v>192.96666666666673</v>
      </c>
      <c r="J134" s="440">
        <v>197.43333333333339</v>
      </c>
      <c r="K134" s="439">
        <v>188.5</v>
      </c>
      <c r="L134" s="439">
        <v>178.6</v>
      </c>
      <c r="M134" s="439">
        <v>31.718990000000002</v>
      </c>
    </row>
    <row r="135" spans="1:13">
      <c r="A135" s="245">
        <v>125</v>
      </c>
      <c r="B135" s="442" t="s">
        <v>830</v>
      </c>
      <c r="C135" s="439">
        <v>195.7</v>
      </c>
      <c r="D135" s="440">
        <v>201.83333333333334</v>
      </c>
      <c r="E135" s="440">
        <v>188.86666666666667</v>
      </c>
      <c r="F135" s="440">
        <v>182.03333333333333</v>
      </c>
      <c r="G135" s="440">
        <v>169.06666666666666</v>
      </c>
      <c r="H135" s="440">
        <v>208.66666666666669</v>
      </c>
      <c r="I135" s="440">
        <v>221.63333333333333</v>
      </c>
      <c r="J135" s="440">
        <v>228.4666666666667</v>
      </c>
      <c r="K135" s="439">
        <v>214.8</v>
      </c>
      <c r="L135" s="439">
        <v>195</v>
      </c>
      <c r="M135" s="439">
        <v>27.97475</v>
      </c>
    </row>
    <row r="136" spans="1:13">
      <c r="A136" s="245">
        <v>126</v>
      </c>
      <c r="B136" s="442" t="s">
        <v>740</v>
      </c>
      <c r="C136" s="439">
        <v>927.75</v>
      </c>
      <c r="D136" s="440">
        <v>918.51666666666677</v>
      </c>
      <c r="E136" s="440">
        <v>862.23333333333358</v>
      </c>
      <c r="F136" s="440">
        <v>796.71666666666681</v>
      </c>
      <c r="G136" s="440">
        <v>740.43333333333362</v>
      </c>
      <c r="H136" s="440">
        <v>984.03333333333353</v>
      </c>
      <c r="I136" s="440">
        <v>1040.3166666666666</v>
      </c>
      <c r="J136" s="440">
        <v>1105.8333333333335</v>
      </c>
      <c r="K136" s="439">
        <v>974.8</v>
      </c>
      <c r="L136" s="439">
        <v>853</v>
      </c>
      <c r="M136" s="439">
        <v>33.690739999999998</v>
      </c>
    </row>
    <row r="137" spans="1:13">
      <c r="A137" s="245">
        <v>127</v>
      </c>
      <c r="B137" s="442" t="s">
        <v>345</v>
      </c>
      <c r="C137" s="439">
        <v>566.70000000000005</v>
      </c>
      <c r="D137" s="440">
        <v>573.7166666666667</v>
      </c>
      <c r="E137" s="440">
        <v>552.98333333333335</v>
      </c>
      <c r="F137" s="440">
        <v>539.26666666666665</v>
      </c>
      <c r="G137" s="440">
        <v>518.5333333333333</v>
      </c>
      <c r="H137" s="440">
        <v>587.43333333333339</v>
      </c>
      <c r="I137" s="440">
        <v>608.16666666666674</v>
      </c>
      <c r="J137" s="440">
        <v>621.88333333333344</v>
      </c>
      <c r="K137" s="439">
        <v>594.45000000000005</v>
      </c>
      <c r="L137" s="439">
        <v>560</v>
      </c>
      <c r="M137" s="439">
        <v>8.0601000000000003</v>
      </c>
    </row>
    <row r="138" spans="1:13">
      <c r="A138" s="245">
        <v>128</v>
      </c>
      <c r="B138" s="442" t="s">
        <v>89</v>
      </c>
      <c r="C138" s="439">
        <v>14.85</v>
      </c>
      <c r="D138" s="440">
        <v>15.016666666666666</v>
      </c>
      <c r="E138" s="440">
        <v>14.333333333333332</v>
      </c>
      <c r="F138" s="440">
        <v>13.816666666666666</v>
      </c>
      <c r="G138" s="440">
        <v>13.133333333333333</v>
      </c>
      <c r="H138" s="440">
        <v>15.533333333333331</v>
      </c>
      <c r="I138" s="440">
        <v>16.216666666666665</v>
      </c>
      <c r="J138" s="440">
        <v>16.733333333333331</v>
      </c>
      <c r="K138" s="439">
        <v>15.7</v>
      </c>
      <c r="L138" s="439">
        <v>14.5</v>
      </c>
      <c r="M138" s="439">
        <v>163.46158</v>
      </c>
    </row>
    <row r="139" spans="1:13">
      <c r="A139" s="245">
        <v>129</v>
      </c>
      <c r="B139" s="442" t="s">
        <v>346</v>
      </c>
      <c r="C139" s="439">
        <v>211.25</v>
      </c>
      <c r="D139" s="440">
        <v>216.11666666666665</v>
      </c>
      <c r="E139" s="440">
        <v>203.33333333333329</v>
      </c>
      <c r="F139" s="440">
        <v>195.41666666666663</v>
      </c>
      <c r="G139" s="440">
        <v>182.63333333333327</v>
      </c>
      <c r="H139" s="440">
        <v>224.0333333333333</v>
      </c>
      <c r="I139" s="440">
        <v>236.81666666666666</v>
      </c>
      <c r="J139" s="440">
        <v>244.73333333333332</v>
      </c>
      <c r="K139" s="439">
        <v>228.9</v>
      </c>
      <c r="L139" s="439">
        <v>208.2</v>
      </c>
      <c r="M139" s="439">
        <v>13.623519999999999</v>
      </c>
    </row>
    <row r="140" spans="1:13">
      <c r="A140" s="245">
        <v>130</v>
      </c>
      <c r="B140" s="442" t="s">
        <v>90</v>
      </c>
      <c r="C140" s="439">
        <v>4267.45</v>
      </c>
      <c r="D140" s="440">
        <v>4270.8833333333341</v>
      </c>
      <c r="E140" s="440">
        <v>4226.7666666666682</v>
      </c>
      <c r="F140" s="440">
        <v>4186.0833333333339</v>
      </c>
      <c r="G140" s="440">
        <v>4141.9666666666681</v>
      </c>
      <c r="H140" s="440">
        <v>4311.5666666666684</v>
      </c>
      <c r="I140" s="440">
        <v>4355.6833333333352</v>
      </c>
      <c r="J140" s="440">
        <v>4396.3666666666686</v>
      </c>
      <c r="K140" s="439">
        <v>4315</v>
      </c>
      <c r="L140" s="439">
        <v>4230.2</v>
      </c>
      <c r="M140" s="439">
        <v>4.8078700000000003</v>
      </c>
    </row>
    <row r="141" spans="1:13">
      <c r="A141" s="245">
        <v>131</v>
      </c>
      <c r="B141" s="442" t="s">
        <v>347</v>
      </c>
      <c r="C141" s="439">
        <v>4195.8500000000004</v>
      </c>
      <c r="D141" s="440">
        <v>4198.1500000000005</v>
      </c>
      <c r="E141" s="440">
        <v>4157.3000000000011</v>
      </c>
      <c r="F141" s="440">
        <v>4118.7500000000009</v>
      </c>
      <c r="G141" s="440">
        <v>4077.9000000000015</v>
      </c>
      <c r="H141" s="440">
        <v>4236.7000000000007</v>
      </c>
      <c r="I141" s="440">
        <v>4277.5500000000011</v>
      </c>
      <c r="J141" s="440">
        <v>4316.1000000000004</v>
      </c>
      <c r="K141" s="439">
        <v>4239</v>
      </c>
      <c r="L141" s="439">
        <v>4159.6000000000004</v>
      </c>
      <c r="M141" s="439">
        <v>1.7794700000000001</v>
      </c>
    </row>
    <row r="142" spans="1:13">
      <c r="A142" s="245">
        <v>132</v>
      </c>
      <c r="B142" s="442" t="s">
        <v>348</v>
      </c>
      <c r="C142" s="439">
        <v>2994.5</v>
      </c>
      <c r="D142" s="440">
        <v>2992.8333333333335</v>
      </c>
      <c r="E142" s="440">
        <v>2951.666666666667</v>
      </c>
      <c r="F142" s="440">
        <v>2908.8333333333335</v>
      </c>
      <c r="G142" s="440">
        <v>2867.666666666667</v>
      </c>
      <c r="H142" s="440">
        <v>3035.666666666667</v>
      </c>
      <c r="I142" s="440">
        <v>3076.8333333333339</v>
      </c>
      <c r="J142" s="440">
        <v>3119.666666666667</v>
      </c>
      <c r="K142" s="439">
        <v>3034</v>
      </c>
      <c r="L142" s="439">
        <v>2950</v>
      </c>
      <c r="M142" s="439">
        <v>4.0660499999999997</v>
      </c>
    </row>
    <row r="143" spans="1:13">
      <c r="A143" s="245">
        <v>133</v>
      </c>
      <c r="B143" s="442" t="s">
        <v>93</v>
      </c>
      <c r="C143" s="439">
        <v>5222.8</v>
      </c>
      <c r="D143" s="440">
        <v>5246.95</v>
      </c>
      <c r="E143" s="440">
        <v>5183.8999999999996</v>
      </c>
      <c r="F143" s="440">
        <v>5145</v>
      </c>
      <c r="G143" s="440">
        <v>5081.95</v>
      </c>
      <c r="H143" s="440">
        <v>5285.8499999999995</v>
      </c>
      <c r="I143" s="440">
        <v>5348.9000000000005</v>
      </c>
      <c r="J143" s="440">
        <v>5387.7999999999993</v>
      </c>
      <c r="K143" s="439">
        <v>5310</v>
      </c>
      <c r="L143" s="439">
        <v>5208.05</v>
      </c>
      <c r="M143" s="439">
        <v>4.7310499999999998</v>
      </c>
    </row>
    <row r="144" spans="1:13">
      <c r="A144" s="245">
        <v>134</v>
      </c>
      <c r="B144" s="442" t="s">
        <v>349</v>
      </c>
      <c r="C144" s="439">
        <v>440.05</v>
      </c>
      <c r="D144" s="440">
        <v>445.91666666666669</v>
      </c>
      <c r="E144" s="440">
        <v>428.13333333333338</v>
      </c>
      <c r="F144" s="440">
        <v>416.2166666666667</v>
      </c>
      <c r="G144" s="440">
        <v>398.43333333333339</v>
      </c>
      <c r="H144" s="440">
        <v>457.83333333333337</v>
      </c>
      <c r="I144" s="440">
        <v>475.61666666666667</v>
      </c>
      <c r="J144" s="440">
        <v>487.53333333333336</v>
      </c>
      <c r="K144" s="439">
        <v>463.7</v>
      </c>
      <c r="L144" s="439">
        <v>434</v>
      </c>
      <c r="M144" s="439">
        <v>10.64259</v>
      </c>
    </row>
    <row r="145" spans="1:13">
      <c r="A145" s="245">
        <v>135</v>
      </c>
      <c r="B145" s="442" t="s">
        <v>350</v>
      </c>
      <c r="C145" s="439">
        <v>113.9</v>
      </c>
      <c r="D145" s="440">
        <v>115.21666666666665</v>
      </c>
      <c r="E145" s="440">
        <v>111.93333333333331</v>
      </c>
      <c r="F145" s="440">
        <v>109.96666666666665</v>
      </c>
      <c r="G145" s="440">
        <v>106.68333333333331</v>
      </c>
      <c r="H145" s="440">
        <v>117.18333333333331</v>
      </c>
      <c r="I145" s="440">
        <v>120.46666666666664</v>
      </c>
      <c r="J145" s="440">
        <v>122.43333333333331</v>
      </c>
      <c r="K145" s="439">
        <v>118.5</v>
      </c>
      <c r="L145" s="439">
        <v>113.25</v>
      </c>
      <c r="M145" s="439">
        <v>9.0775699999999997</v>
      </c>
    </row>
    <row r="146" spans="1:13">
      <c r="A146" s="245">
        <v>136</v>
      </c>
      <c r="B146" s="442" t="s">
        <v>831</v>
      </c>
      <c r="C146" s="439">
        <v>251.15</v>
      </c>
      <c r="D146" s="440">
        <v>251.79999999999998</v>
      </c>
      <c r="E146" s="440">
        <v>247.59999999999997</v>
      </c>
      <c r="F146" s="440">
        <v>244.04999999999998</v>
      </c>
      <c r="G146" s="440">
        <v>239.84999999999997</v>
      </c>
      <c r="H146" s="440">
        <v>255.34999999999997</v>
      </c>
      <c r="I146" s="440">
        <v>259.54999999999995</v>
      </c>
      <c r="J146" s="440">
        <v>263.09999999999997</v>
      </c>
      <c r="K146" s="439">
        <v>256</v>
      </c>
      <c r="L146" s="439">
        <v>248.25</v>
      </c>
      <c r="M146" s="439">
        <v>2.5721799999999999</v>
      </c>
    </row>
    <row r="147" spans="1:13">
      <c r="A147" s="245">
        <v>137</v>
      </c>
      <c r="B147" s="442" t="s">
        <v>742</v>
      </c>
      <c r="C147" s="439">
        <v>1792.35</v>
      </c>
      <c r="D147" s="440">
        <v>1806.9666666666665</v>
      </c>
      <c r="E147" s="440">
        <v>1770.383333333333</v>
      </c>
      <c r="F147" s="440">
        <v>1748.4166666666665</v>
      </c>
      <c r="G147" s="440">
        <v>1711.833333333333</v>
      </c>
      <c r="H147" s="440">
        <v>1828.9333333333329</v>
      </c>
      <c r="I147" s="440">
        <v>1865.5166666666664</v>
      </c>
      <c r="J147" s="440">
        <v>1887.4833333333329</v>
      </c>
      <c r="K147" s="439">
        <v>1843.55</v>
      </c>
      <c r="L147" s="439">
        <v>1785</v>
      </c>
      <c r="M147" s="439">
        <v>0.11046</v>
      </c>
    </row>
    <row r="148" spans="1:13">
      <c r="A148" s="245">
        <v>138</v>
      </c>
      <c r="B148" s="442" t="s">
        <v>235</v>
      </c>
      <c r="C148" s="439">
        <v>70.599999999999994</v>
      </c>
      <c r="D148" s="440">
        <v>71.633333333333326</v>
      </c>
      <c r="E148" s="440">
        <v>66.966666666666654</v>
      </c>
      <c r="F148" s="440">
        <v>63.333333333333329</v>
      </c>
      <c r="G148" s="440">
        <v>58.666666666666657</v>
      </c>
      <c r="H148" s="440">
        <v>75.266666666666652</v>
      </c>
      <c r="I148" s="440">
        <v>79.933333333333337</v>
      </c>
      <c r="J148" s="440">
        <v>83.566666666666649</v>
      </c>
      <c r="K148" s="439">
        <v>76.3</v>
      </c>
      <c r="L148" s="439">
        <v>68</v>
      </c>
      <c r="M148" s="439">
        <v>39.548949999999998</v>
      </c>
    </row>
    <row r="149" spans="1:13">
      <c r="A149" s="245">
        <v>139</v>
      </c>
      <c r="B149" s="442" t="s">
        <v>94</v>
      </c>
      <c r="C149" s="439">
        <v>2729.05</v>
      </c>
      <c r="D149" s="440">
        <v>2740.5333333333333</v>
      </c>
      <c r="E149" s="440">
        <v>2706.6166666666668</v>
      </c>
      <c r="F149" s="440">
        <v>2684.1833333333334</v>
      </c>
      <c r="G149" s="440">
        <v>2650.2666666666669</v>
      </c>
      <c r="H149" s="440">
        <v>2762.9666666666667</v>
      </c>
      <c r="I149" s="440">
        <v>2796.8833333333337</v>
      </c>
      <c r="J149" s="440">
        <v>2819.3166666666666</v>
      </c>
      <c r="K149" s="439">
        <v>2774.45</v>
      </c>
      <c r="L149" s="439">
        <v>2718.1</v>
      </c>
      <c r="M149" s="439">
        <v>4.7176</v>
      </c>
    </row>
    <row r="150" spans="1:13">
      <c r="A150" s="245">
        <v>140</v>
      </c>
      <c r="B150" s="442" t="s">
        <v>351</v>
      </c>
      <c r="C150" s="439">
        <v>214.35</v>
      </c>
      <c r="D150" s="440">
        <v>214.93333333333331</v>
      </c>
      <c r="E150" s="440">
        <v>210.01666666666662</v>
      </c>
      <c r="F150" s="440">
        <v>205.68333333333331</v>
      </c>
      <c r="G150" s="440">
        <v>200.76666666666662</v>
      </c>
      <c r="H150" s="440">
        <v>219.26666666666662</v>
      </c>
      <c r="I150" s="440">
        <v>224.18333333333331</v>
      </c>
      <c r="J150" s="440">
        <v>228.51666666666662</v>
      </c>
      <c r="K150" s="439">
        <v>219.85</v>
      </c>
      <c r="L150" s="439">
        <v>210.6</v>
      </c>
      <c r="M150" s="439">
        <v>2.54223</v>
      </c>
    </row>
    <row r="151" spans="1:13">
      <c r="A151" s="245">
        <v>141</v>
      </c>
      <c r="B151" s="442" t="s">
        <v>236</v>
      </c>
      <c r="C151" s="439">
        <v>539.70000000000005</v>
      </c>
      <c r="D151" s="440">
        <v>547.65</v>
      </c>
      <c r="E151" s="440">
        <v>529</v>
      </c>
      <c r="F151" s="440">
        <v>518.30000000000007</v>
      </c>
      <c r="G151" s="440">
        <v>499.65000000000009</v>
      </c>
      <c r="H151" s="440">
        <v>558.34999999999991</v>
      </c>
      <c r="I151" s="440">
        <v>576.99999999999977</v>
      </c>
      <c r="J151" s="440">
        <v>587.69999999999982</v>
      </c>
      <c r="K151" s="439">
        <v>566.29999999999995</v>
      </c>
      <c r="L151" s="439">
        <v>536.95000000000005</v>
      </c>
      <c r="M151" s="439">
        <v>6.5871500000000003</v>
      </c>
    </row>
    <row r="152" spans="1:13">
      <c r="A152" s="245">
        <v>142</v>
      </c>
      <c r="B152" s="442" t="s">
        <v>237</v>
      </c>
      <c r="C152" s="439">
        <v>1489.5</v>
      </c>
      <c r="D152" s="440">
        <v>1492.8333333333333</v>
      </c>
      <c r="E152" s="440">
        <v>1476.6666666666665</v>
      </c>
      <c r="F152" s="440">
        <v>1463.8333333333333</v>
      </c>
      <c r="G152" s="440">
        <v>1447.6666666666665</v>
      </c>
      <c r="H152" s="440">
        <v>1505.6666666666665</v>
      </c>
      <c r="I152" s="440">
        <v>1521.833333333333</v>
      </c>
      <c r="J152" s="440">
        <v>1534.6666666666665</v>
      </c>
      <c r="K152" s="439">
        <v>1509</v>
      </c>
      <c r="L152" s="439">
        <v>1480</v>
      </c>
      <c r="M152" s="439">
        <v>0.61470000000000002</v>
      </c>
    </row>
    <row r="153" spans="1:13">
      <c r="A153" s="245">
        <v>143</v>
      </c>
      <c r="B153" s="442" t="s">
        <v>238</v>
      </c>
      <c r="C153" s="439">
        <v>83.7</v>
      </c>
      <c r="D153" s="440">
        <v>84.416666666666671</v>
      </c>
      <c r="E153" s="440">
        <v>82.533333333333346</v>
      </c>
      <c r="F153" s="440">
        <v>81.366666666666674</v>
      </c>
      <c r="G153" s="440">
        <v>79.483333333333348</v>
      </c>
      <c r="H153" s="440">
        <v>85.583333333333343</v>
      </c>
      <c r="I153" s="440">
        <v>87.466666666666669</v>
      </c>
      <c r="J153" s="440">
        <v>88.63333333333334</v>
      </c>
      <c r="K153" s="439">
        <v>86.3</v>
      </c>
      <c r="L153" s="439">
        <v>83.25</v>
      </c>
      <c r="M153" s="439">
        <v>118.31735</v>
      </c>
    </row>
    <row r="154" spans="1:13">
      <c r="A154" s="245">
        <v>144</v>
      </c>
      <c r="B154" s="442" t="s">
        <v>95</v>
      </c>
      <c r="C154" s="439">
        <v>95.9</v>
      </c>
      <c r="D154" s="440">
        <v>95.933333333333323</v>
      </c>
      <c r="E154" s="440">
        <v>94.066666666666649</v>
      </c>
      <c r="F154" s="440">
        <v>92.23333333333332</v>
      </c>
      <c r="G154" s="440">
        <v>90.366666666666646</v>
      </c>
      <c r="H154" s="440">
        <v>97.766666666666652</v>
      </c>
      <c r="I154" s="440">
        <v>99.633333333333326</v>
      </c>
      <c r="J154" s="440">
        <v>101.46666666666665</v>
      </c>
      <c r="K154" s="439">
        <v>97.8</v>
      </c>
      <c r="L154" s="439">
        <v>94.1</v>
      </c>
      <c r="M154" s="439">
        <v>28.10783</v>
      </c>
    </row>
    <row r="155" spans="1:13">
      <c r="A155" s="245">
        <v>145</v>
      </c>
      <c r="B155" s="442" t="s">
        <v>352</v>
      </c>
      <c r="C155" s="439">
        <v>707.35</v>
      </c>
      <c r="D155" s="440">
        <v>708.08333333333337</v>
      </c>
      <c r="E155" s="440">
        <v>699.26666666666677</v>
      </c>
      <c r="F155" s="440">
        <v>691.18333333333339</v>
      </c>
      <c r="G155" s="440">
        <v>682.36666666666679</v>
      </c>
      <c r="H155" s="440">
        <v>716.16666666666674</v>
      </c>
      <c r="I155" s="440">
        <v>724.98333333333335</v>
      </c>
      <c r="J155" s="440">
        <v>733.06666666666672</v>
      </c>
      <c r="K155" s="439">
        <v>716.9</v>
      </c>
      <c r="L155" s="439">
        <v>700</v>
      </c>
      <c r="M155" s="439">
        <v>0.99175000000000002</v>
      </c>
    </row>
    <row r="156" spans="1:13">
      <c r="A156" s="245">
        <v>146</v>
      </c>
      <c r="B156" s="442" t="s">
        <v>96</v>
      </c>
      <c r="C156" s="439">
        <v>1198.1500000000001</v>
      </c>
      <c r="D156" s="440">
        <v>1203.3500000000001</v>
      </c>
      <c r="E156" s="440">
        <v>1180.8000000000002</v>
      </c>
      <c r="F156" s="440">
        <v>1163.45</v>
      </c>
      <c r="G156" s="440">
        <v>1140.9000000000001</v>
      </c>
      <c r="H156" s="440">
        <v>1220.7000000000003</v>
      </c>
      <c r="I156" s="440">
        <v>1243.25</v>
      </c>
      <c r="J156" s="440">
        <v>1260.6000000000004</v>
      </c>
      <c r="K156" s="439">
        <v>1225.9000000000001</v>
      </c>
      <c r="L156" s="439">
        <v>1186</v>
      </c>
      <c r="M156" s="439">
        <v>16.126760000000001</v>
      </c>
    </row>
    <row r="157" spans="1:13">
      <c r="A157" s="245">
        <v>147</v>
      </c>
      <c r="B157" s="442" t="s">
        <v>97</v>
      </c>
      <c r="C157" s="439">
        <v>194</v>
      </c>
      <c r="D157" s="440">
        <v>195.20000000000002</v>
      </c>
      <c r="E157" s="440">
        <v>191.60000000000002</v>
      </c>
      <c r="F157" s="440">
        <v>189.20000000000002</v>
      </c>
      <c r="G157" s="440">
        <v>185.60000000000002</v>
      </c>
      <c r="H157" s="440">
        <v>197.60000000000002</v>
      </c>
      <c r="I157" s="440">
        <v>201.2</v>
      </c>
      <c r="J157" s="440">
        <v>203.60000000000002</v>
      </c>
      <c r="K157" s="439">
        <v>198.8</v>
      </c>
      <c r="L157" s="439">
        <v>192.8</v>
      </c>
      <c r="M157" s="439">
        <v>28.115020000000001</v>
      </c>
    </row>
    <row r="158" spans="1:13">
      <c r="A158" s="245">
        <v>148</v>
      </c>
      <c r="B158" s="442" t="s">
        <v>354</v>
      </c>
      <c r="C158" s="439">
        <v>337</v>
      </c>
      <c r="D158" s="440">
        <v>339.21666666666664</v>
      </c>
      <c r="E158" s="440">
        <v>333.93333333333328</v>
      </c>
      <c r="F158" s="440">
        <v>330.86666666666662</v>
      </c>
      <c r="G158" s="440">
        <v>325.58333333333326</v>
      </c>
      <c r="H158" s="440">
        <v>342.2833333333333</v>
      </c>
      <c r="I158" s="440">
        <v>347.56666666666672</v>
      </c>
      <c r="J158" s="440">
        <v>350.63333333333333</v>
      </c>
      <c r="K158" s="439">
        <v>344.5</v>
      </c>
      <c r="L158" s="439">
        <v>336.15</v>
      </c>
      <c r="M158" s="439">
        <v>3.4649999999999999</v>
      </c>
    </row>
    <row r="159" spans="1:13">
      <c r="A159" s="245">
        <v>149</v>
      </c>
      <c r="B159" s="442" t="s">
        <v>98</v>
      </c>
      <c r="C159" s="439">
        <v>84.5</v>
      </c>
      <c r="D159" s="440">
        <v>85.2</v>
      </c>
      <c r="E159" s="440">
        <v>82.800000000000011</v>
      </c>
      <c r="F159" s="440">
        <v>81.100000000000009</v>
      </c>
      <c r="G159" s="440">
        <v>78.700000000000017</v>
      </c>
      <c r="H159" s="440">
        <v>86.9</v>
      </c>
      <c r="I159" s="440">
        <v>89.300000000000011</v>
      </c>
      <c r="J159" s="440">
        <v>91</v>
      </c>
      <c r="K159" s="439">
        <v>87.6</v>
      </c>
      <c r="L159" s="439">
        <v>83.5</v>
      </c>
      <c r="M159" s="439">
        <v>250.76526000000001</v>
      </c>
    </row>
    <row r="160" spans="1:13">
      <c r="A160" s="245">
        <v>150</v>
      </c>
      <c r="B160" s="442" t="s">
        <v>355</v>
      </c>
      <c r="C160" s="439">
        <v>2992.15</v>
      </c>
      <c r="D160" s="440">
        <v>2995.0166666666664</v>
      </c>
      <c r="E160" s="440">
        <v>2967.1333333333328</v>
      </c>
      <c r="F160" s="440">
        <v>2942.1166666666663</v>
      </c>
      <c r="G160" s="440">
        <v>2914.2333333333327</v>
      </c>
      <c r="H160" s="440">
        <v>3020.0333333333328</v>
      </c>
      <c r="I160" s="440">
        <v>3047.9166666666661</v>
      </c>
      <c r="J160" s="440">
        <v>3072.9333333333329</v>
      </c>
      <c r="K160" s="439">
        <v>3022.9</v>
      </c>
      <c r="L160" s="439">
        <v>2970</v>
      </c>
      <c r="M160" s="439">
        <v>0.20716999999999999</v>
      </c>
    </row>
    <row r="161" spans="1:13">
      <c r="A161" s="245">
        <v>151</v>
      </c>
      <c r="B161" s="442" t="s">
        <v>356</v>
      </c>
      <c r="C161" s="439">
        <v>474.15</v>
      </c>
      <c r="D161" s="440">
        <v>469.75</v>
      </c>
      <c r="E161" s="440">
        <v>429.5</v>
      </c>
      <c r="F161" s="440">
        <v>384.85</v>
      </c>
      <c r="G161" s="440">
        <v>344.6</v>
      </c>
      <c r="H161" s="440">
        <v>514.4</v>
      </c>
      <c r="I161" s="440">
        <v>554.65</v>
      </c>
      <c r="J161" s="440">
        <v>599.29999999999995</v>
      </c>
      <c r="K161" s="439">
        <v>510</v>
      </c>
      <c r="L161" s="439">
        <v>425.1</v>
      </c>
      <c r="M161" s="439">
        <v>9.7847100000000005</v>
      </c>
    </row>
    <row r="162" spans="1:13">
      <c r="A162" s="245">
        <v>152</v>
      </c>
      <c r="B162" s="442" t="s">
        <v>357</v>
      </c>
      <c r="C162" s="439">
        <v>170.65</v>
      </c>
      <c r="D162" s="440">
        <v>172.51666666666665</v>
      </c>
      <c r="E162" s="440">
        <v>168.0333333333333</v>
      </c>
      <c r="F162" s="440">
        <v>165.41666666666666</v>
      </c>
      <c r="G162" s="440">
        <v>160.93333333333331</v>
      </c>
      <c r="H162" s="440">
        <v>175.1333333333333</v>
      </c>
      <c r="I162" s="440">
        <v>179.61666666666665</v>
      </c>
      <c r="J162" s="440">
        <v>182.23333333333329</v>
      </c>
      <c r="K162" s="439">
        <v>177</v>
      </c>
      <c r="L162" s="439">
        <v>169.9</v>
      </c>
      <c r="M162" s="439">
        <v>7.3784999999999998</v>
      </c>
    </row>
    <row r="163" spans="1:13">
      <c r="A163" s="245">
        <v>153</v>
      </c>
      <c r="B163" s="442" t="s">
        <v>358</v>
      </c>
      <c r="C163" s="439">
        <v>161.15</v>
      </c>
      <c r="D163" s="440">
        <v>162.78333333333333</v>
      </c>
      <c r="E163" s="440">
        <v>154.46666666666667</v>
      </c>
      <c r="F163" s="440">
        <v>147.78333333333333</v>
      </c>
      <c r="G163" s="440">
        <v>139.46666666666667</v>
      </c>
      <c r="H163" s="440">
        <v>169.46666666666667</v>
      </c>
      <c r="I163" s="440">
        <v>177.78333333333333</v>
      </c>
      <c r="J163" s="440">
        <v>184.46666666666667</v>
      </c>
      <c r="K163" s="439">
        <v>171.1</v>
      </c>
      <c r="L163" s="439">
        <v>156.1</v>
      </c>
      <c r="M163" s="439">
        <v>119.52189</v>
      </c>
    </row>
    <row r="164" spans="1:13">
      <c r="A164" s="245">
        <v>154</v>
      </c>
      <c r="B164" s="442" t="s">
        <v>359</v>
      </c>
      <c r="C164" s="439">
        <v>230.85</v>
      </c>
      <c r="D164" s="440">
        <v>232.69999999999996</v>
      </c>
      <c r="E164" s="440">
        <v>227.44999999999993</v>
      </c>
      <c r="F164" s="440">
        <v>224.04999999999998</v>
      </c>
      <c r="G164" s="440">
        <v>218.79999999999995</v>
      </c>
      <c r="H164" s="440">
        <v>236.09999999999991</v>
      </c>
      <c r="I164" s="440">
        <v>241.34999999999997</v>
      </c>
      <c r="J164" s="440">
        <v>244.74999999999989</v>
      </c>
      <c r="K164" s="439">
        <v>237.95</v>
      </c>
      <c r="L164" s="439">
        <v>229.3</v>
      </c>
      <c r="M164" s="439">
        <v>35.370759999999997</v>
      </c>
    </row>
    <row r="165" spans="1:13">
      <c r="A165" s="245">
        <v>155</v>
      </c>
      <c r="B165" s="442" t="s">
        <v>239</v>
      </c>
      <c r="C165" s="439">
        <v>7.95</v>
      </c>
      <c r="D165" s="440">
        <v>8.1</v>
      </c>
      <c r="E165" s="440">
        <v>7.75</v>
      </c>
      <c r="F165" s="440">
        <v>7.5500000000000007</v>
      </c>
      <c r="G165" s="440">
        <v>7.2000000000000011</v>
      </c>
      <c r="H165" s="440">
        <v>8.2999999999999989</v>
      </c>
      <c r="I165" s="440">
        <v>8.6499999999999968</v>
      </c>
      <c r="J165" s="440">
        <v>8.8499999999999979</v>
      </c>
      <c r="K165" s="439">
        <v>8.4499999999999993</v>
      </c>
      <c r="L165" s="439">
        <v>7.9</v>
      </c>
      <c r="M165" s="439">
        <v>290.09643999999997</v>
      </c>
    </row>
    <row r="166" spans="1:13">
      <c r="A166" s="245">
        <v>156</v>
      </c>
      <c r="B166" s="442" t="s">
        <v>240</v>
      </c>
      <c r="C166" s="439">
        <v>52.55</v>
      </c>
      <c r="D166" s="440">
        <v>52.983333333333327</v>
      </c>
      <c r="E166" s="440">
        <v>51.566666666666656</v>
      </c>
      <c r="F166" s="440">
        <v>50.583333333333329</v>
      </c>
      <c r="G166" s="440">
        <v>49.166666666666657</v>
      </c>
      <c r="H166" s="440">
        <v>53.966666666666654</v>
      </c>
      <c r="I166" s="440">
        <v>55.383333333333326</v>
      </c>
      <c r="J166" s="440">
        <v>56.366666666666653</v>
      </c>
      <c r="K166" s="439">
        <v>54.4</v>
      </c>
      <c r="L166" s="439">
        <v>52</v>
      </c>
      <c r="M166" s="439">
        <v>27.464670000000002</v>
      </c>
    </row>
    <row r="167" spans="1:13">
      <c r="A167" s="245">
        <v>157</v>
      </c>
      <c r="B167" s="442" t="s">
        <v>99</v>
      </c>
      <c r="C167" s="439">
        <v>162.4</v>
      </c>
      <c r="D167" s="440">
        <v>163.66666666666669</v>
      </c>
      <c r="E167" s="440">
        <v>157.03333333333336</v>
      </c>
      <c r="F167" s="440">
        <v>151.66666666666669</v>
      </c>
      <c r="G167" s="440">
        <v>145.03333333333336</v>
      </c>
      <c r="H167" s="440">
        <v>169.03333333333336</v>
      </c>
      <c r="I167" s="440">
        <v>175.66666666666669</v>
      </c>
      <c r="J167" s="440">
        <v>181.03333333333336</v>
      </c>
      <c r="K167" s="439">
        <v>170.3</v>
      </c>
      <c r="L167" s="439">
        <v>158.30000000000001</v>
      </c>
      <c r="M167" s="439">
        <v>415.30489999999998</v>
      </c>
    </row>
    <row r="168" spans="1:13">
      <c r="A168" s="245">
        <v>158</v>
      </c>
      <c r="B168" s="442" t="s">
        <v>360</v>
      </c>
      <c r="C168" s="439">
        <v>322.3</v>
      </c>
      <c r="D168" s="440">
        <v>328.06666666666666</v>
      </c>
      <c r="E168" s="440">
        <v>313.73333333333335</v>
      </c>
      <c r="F168" s="440">
        <v>305.16666666666669</v>
      </c>
      <c r="G168" s="440">
        <v>290.83333333333337</v>
      </c>
      <c r="H168" s="440">
        <v>336.63333333333333</v>
      </c>
      <c r="I168" s="440">
        <v>350.9666666666667</v>
      </c>
      <c r="J168" s="440">
        <v>359.5333333333333</v>
      </c>
      <c r="K168" s="439">
        <v>342.4</v>
      </c>
      <c r="L168" s="439">
        <v>319.5</v>
      </c>
      <c r="M168" s="439">
        <v>6.2799899999999997</v>
      </c>
    </row>
    <row r="169" spans="1:13">
      <c r="A169" s="245">
        <v>159</v>
      </c>
      <c r="B169" s="442" t="s">
        <v>361</v>
      </c>
      <c r="C169" s="439">
        <v>282.85000000000002</v>
      </c>
      <c r="D169" s="440">
        <v>284.81666666666666</v>
      </c>
      <c r="E169" s="440">
        <v>277.38333333333333</v>
      </c>
      <c r="F169" s="440">
        <v>271.91666666666669</v>
      </c>
      <c r="G169" s="440">
        <v>264.48333333333335</v>
      </c>
      <c r="H169" s="440">
        <v>290.2833333333333</v>
      </c>
      <c r="I169" s="440">
        <v>297.71666666666658</v>
      </c>
      <c r="J169" s="440">
        <v>303.18333333333328</v>
      </c>
      <c r="K169" s="439">
        <v>292.25</v>
      </c>
      <c r="L169" s="439">
        <v>279.35000000000002</v>
      </c>
      <c r="M169" s="439">
        <v>5.2409999999999997</v>
      </c>
    </row>
    <row r="170" spans="1:13">
      <c r="A170" s="245">
        <v>160</v>
      </c>
      <c r="B170" s="442" t="s">
        <v>744</v>
      </c>
      <c r="C170" s="439">
        <v>4722.3999999999996</v>
      </c>
      <c r="D170" s="440">
        <v>4767.5666666666666</v>
      </c>
      <c r="E170" s="440">
        <v>4661.833333333333</v>
      </c>
      <c r="F170" s="440">
        <v>4601.2666666666664</v>
      </c>
      <c r="G170" s="440">
        <v>4495.5333333333328</v>
      </c>
      <c r="H170" s="440">
        <v>4828.1333333333332</v>
      </c>
      <c r="I170" s="440">
        <v>4933.8666666666668</v>
      </c>
      <c r="J170" s="440">
        <v>4994.4333333333334</v>
      </c>
      <c r="K170" s="439">
        <v>4873.3</v>
      </c>
      <c r="L170" s="439">
        <v>4707</v>
      </c>
      <c r="M170" s="439">
        <v>0.58606000000000003</v>
      </c>
    </row>
    <row r="171" spans="1:13">
      <c r="A171" s="245">
        <v>161</v>
      </c>
      <c r="B171" s="442" t="s">
        <v>102</v>
      </c>
      <c r="C171" s="439">
        <v>26.4</v>
      </c>
      <c r="D171" s="440">
        <v>26.7</v>
      </c>
      <c r="E171" s="440">
        <v>25.9</v>
      </c>
      <c r="F171" s="440">
        <v>25.4</v>
      </c>
      <c r="G171" s="440">
        <v>24.599999999999998</v>
      </c>
      <c r="H171" s="440">
        <v>27.2</v>
      </c>
      <c r="I171" s="440">
        <v>28.000000000000004</v>
      </c>
      <c r="J171" s="440">
        <v>28.5</v>
      </c>
      <c r="K171" s="439">
        <v>27.5</v>
      </c>
      <c r="L171" s="439">
        <v>26.2</v>
      </c>
      <c r="M171" s="439">
        <v>144.81646000000001</v>
      </c>
    </row>
    <row r="172" spans="1:13">
      <c r="A172" s="245">
        <v>162</v>
      </c>
      <c r="B172" s="442" t="s">
        <v>362</v>
      </c>
      <c r="C172" s="439">
        <v>3027.5</v>
      </c>
      <c r="D172" s="440">
        <v>3054.75</v>
      </c>
      <c r="E172" s="440">
        <v>2980.5</v>
      </c>
      <c r="F172" s="440">
        <v>2933.5</v>
      </c>
      <c r="G172" s="440">
        <v>2859.25</v>
      </c>
      <c r="H172" s="440">
        <v>3101.75</v>
      </c>
      <c r="I172" s="440">
        <v>3176</v>
      </c>
      <c r="J172" s="440">
        <v>3223</v>
      </c>
      <c r="K172" s="439">
        <v>3129</v>
      </c>
      <c r="L172" s="439">
        <v>3007.75</v>
      </c>
      <c r="M172" s="439">
        <v>4.3850199999999999</v>
      </c>
    </row>
    <row r="173" spans="1:13">
      <c r="A173" s="245">
        <v>163</v>
      </c>
      <c r="B173" s="442" t="s">
        <v>745</v>
      </c>
      <c r="C173" s="439">
        <v>198.7</v>
      </c>
      <c r="D173" s="440">
        <v>203.20000000000002</v>
      </c>
      <c r="E173" s="440">
        <v>191.50000000000003</v>
      </c>
      <c r="F173" s="440">
        <v>184.3</v>
      </c>
      <c r="G173" s="440">
        <v>172.60000000000002</v>
      </c>
      <c r="H173" s="440">
        <v>210.40000000000003</v>
      </c>
      <c r="I173" s="440">
        <v>222.10000000000002</v>
      </c>
      <c r="J173" s="440">
        <v>229.30000000000004</v>
      </c>
      <c r="K173" s="439">
        <v>214.9</v>
      </c>
      <c r="L173" s="439">
        <v>196</v>
      </c>
      <c r="M173" s="439">
        <v>12.201040000000001</v>
      </c>
    </row>
    <row r="174" spans="1:13">
      <c r="A174" s="245">
        <v>164</v>
      </c>
      <c r="B174" s="442" t="s">
        <v>363</v>
      </c>
      <c r="C174" s="439">
        <v>2910.95</v>
      </c>
      <c r="D174" s="440">
        <v>2935.3166666666671</v>
      </c>
      <c r="E174" s="440">
        <v>2875.6333333333341</v>
      </c>
      <c r="F174" s="440">
        <v>2840.3166666666671</v>
      </c>
      <c r="G174" s="440">
        <v>2780.6333333333341</v>
      </c>
      <c r="H174" s="440">
        <v>2970.6333333333341</v>
      </c>
      <c r="I174" s="440">
        <v>3030.3166666666675</v>
      </c>
      <c r="J174" s="440">
        <v>3065.6333333333341</v>
      </c>
      <c r="K174" s="439">
        <v>2995</v>
      </c>
      <c r="L174" s="439">
        <v>2900</v>
      </c>
      <c r="M174" s="439">
        <v>0.11948</v>
      </c>
    </row>
    <row r="175" spans="1:13">
      <c r="A175" s="245">
        <v>165</v>
      </c>
      <c r="B175" s="442" t="s">
        <v>241</v>
      </c>
      <c r="C175" s="439">
        <v>195.8</v>
      </c>
      <c r="D175" s="440">
        <v>197.71666666666667</v>
      </c>
      <c r="E175" s="440">
        <v>192.73333333333335</v>
      </c>
      <c r="F175" s="440">
        <v>189.66666666666669</v>
      </c>
      <c r="G175" s="440">
        <v>184.68333333333337</v>
      </c>
      <c r="H175" s="440">
        <v>200.78333333333333</v>
      </c>
      <c r="I175" s="440">
        <v>205.76666666666662</v>
      </c>
      <c r="J175" s="440">
        <v>208.83333333333331</v>
      </c>
      <c r="K175" s="439">
        <v>202.7</v>
      </c>
      <c r="L175" s="439">
        <v>194.65</v>
      </c>
      <c r="M175" s="439">
        <v>4.6872400000000001</v>
      </c>
    </row>
    <row r="176" spans="1:13">
      <c r="A176" s="245">
        <v>166</v>
      </c>
      <c r="B176" s="442" t="s">
        <v>364</v>
      </c>
      <c r="C176" s="439">
        <v>5781.8</v>
      </c>
      <c r="D176" s="440">
        <v>5794.95</v>
      </c>
      <c r="E176" s="440">
        <v>5718.9</v>
      </c>
      <c r="F176" s="440">
        <v>5656</v>
      </c>
      <c r="G176" s="440">
        <v>5579.95</v>
      </c>
      <c r="H176" s="440">
        <v>5857.8499999999995</v>
      </c>
      <c r="I176" s="440">
        <v>5933.9000000000005</v>
      </c>
      <c r="J176" s="440">
        <v>5996.7999999999993</v>
      </c>
      <c r="K176" s="439">
        <v>5871</v>
      </c>
      <c r="L176" s="439">
        <v>5732.05</v>
      </c>
      <c r="M176" s="439">
        <v>0.17799000000000001</v>
      </c>
    </row>
    <row r="177" spans="1:13">
      <c r="A177" s="245">
        <v>167</v>
      </c>
      <c r="B177" s="442" t="s">
        <v>365</v>
      </c>
      <c r="C177" s="439">
        <v>1482.2</v>
      </c>
      <c r="D177" s="440">
        <v>1486.5</v>
      </c>
      <c r="E177" s="440">
        <v>1473</v>
      </c>
      <c r="F177" s="440">
        <v>1463.8</v>
      </c>
      <c r="G177" s="440">
        <v>1450.3</v>
      </c>
      <c r="H177" s="440">
        <v>1495.7</v>
      </c>
      <c r="I177" s="440">
        <v>1509.2</v>
      </c>
      <c r="J177" s="440">
        <v>1518.4</v>
      </c>
      <c r="K177" s="439">
        <v>1500</v>
      </c>
      <c r="L177" s="439">
        <v>1477.3</v>
      </c>
      <c r="M177" s="439">
        <v>0.19084000000000001</v>
      </c>
    </row>
    <row r="178" spans="1:13">
      <c r="A178" s="245">
        <v>168</v>
      </c>
      <c r="B178" s="442" t="s">
        <v>100</v>
      </c>
      <c r="C178" s="439">
        <v>623.15</v>
      </c>
      <c r="D178" s="440">
        <v>627.73333333333323</v>
      </c>
      <c r="E178" s="440">
        <v>612.16666666666652</v>
      </c>
      <c r="F178" s="440">
        <v>601.18333333333328</v>
      </c>
      <c r="G178" s="440">
        <v>585.61666666666656</v>
      </c>
      <c r="H178" s="440">
        <v>638.71666666666647</v>
      </c>
      <c r="I178" s="440">
        <v>654.2833333333333</v>
      </c>
      <c r="J178" s="440">
        <v>665.26666666666642</v>
      </c>
      <c r="K178" s="439">
        <v>643.29999999999995</v>
      </c>
      <c r="L178" s="439">
        <v>616.75</v>
      </c>
      <c r="M178" s="439">
        <v>52.07526</v>
      </c>
    </row>
    <row r="179" spans="1:13">
      <c r="A179" s="245">
        <v>169</v>
      </c>
      <c r="B179" s="442" t="s">
        <v>366</v>
      </c>
      <c r="C179" s="439">
        <v>944.5</v>
      </c>
      <c r="D179" s="440">
        <v>951.58333333333337</v>
      </c>
      <c r="E179" s="440">
        <v>924.16666666666674</v>
      </c>
      <c r="F179" s="440">
        <v>903.83333333333337</v>
      </c>
      <c r="G179" s="440">
        <v>876.41666666666674</v>
      </c>
      <c r="H179" s="440">
        <v>971.91666666666674</v>
      </c>
      <c r="I179" s="440">
        <v>999.33333333333348</v>
      </c>
      <c r="J179" s="440">
        <v>1019.6666666666667</v>
      </c>
      <c r="K179" s="439">
        <v>979</v>
      </c>
      <c r="L179" s="439">
        <v>931.25</v>
      </c>
      <c r="M179" s="439">
        <v>3.5539100000000001</v>
      </c>
    </row>
    <row r="180" spans="1:13">
      <c r="A180" s="245">
        <v>170</v>
      </c>
      <c r="B180" s="442" t="s">
        <v>242</v>
      </c>
      <c r="C180" s="439">
        <v>554.75</v>
      </c>
      <c r="D180" s="440">
        <v>555.16666666666663</v>
      </c>
      <c r="E180" s="440">
        <v>550.58333333333326</v>
      </c>
      <c r="F180" s="440">
        <v>546.41666666666663</v>
      </c>
      <c r="G180" s="440">
        <v>541.83333333333326</v>
      </c>
      <c r="H180" s="440">
        <v>559.33333333333326</v>
      </c>
      <c r="I180" s="440">
        <v>563.91666666666652</v>
      </c>
      <c r="J180" s="440">
        <v>568.08333333333326</v>
      </c>
      <c r="K180" s="439">
        <v>559.75</v>
      </c>
      <c r="L180" s="439">
        <v>551</v>
      </c>
      <c r="M180" s="439">
        <v>1.30654</v>
      </c>
    </row>
    <row r="181" spans="1:13">
      <c r="A181" s="245">
        <v>171</v>
      </c>
      <c r="B181" s="442" t="s">
        <v>103</v>
      </c>
      <c r="C181" s="439">
        <v>853.25</v>
      </c>
      <c r="D181" s="440">
        <v>853.56666666666661</v>
      </c>
      <c r="E181" s="440">
        <v>842.13333333333321</v>
      </c>
      <c r="F181" s="440">
        <v>831.01666666666665</v>
      </c>
      <c r="G181" s="440">
        <v>819.58333333333326</v>
      </c>
      <c r="H181" s="440">
        <v>864.68333333333317</v>
      </c>
      <c r="I181" s="440">
        <v>876.11666666666656</v>
      </c>
      <c r="J181" s="440">
        <v>887.23333333333312</v>
      </c>
      <c r="K181" s="439">
        <v>865</v>
      </c>
      <c r="L181" s="439">
        <v>842.45</v>
      </c>
      <c r="M181" s="439">
        <v>9.0529399999999995</v>
      </c>
    </row>
    <row r="182" spans="1:13">
      <c r="A182" s="245">
        <v>172</v>
      </c>
      <c r="B182" s="442" t="s">
        <v>243</v>
      </c>
      <c r="C182" s="439">
        <v>543.70000000000005</v>
      </c>
      <c r="D182" s="440">
        <v>544.51666666666677</v>
      </c>
      <c r="E182" s="440">
        <v>540.18333333333351</v>
      </c>
      <c r="F182" s="440">
        <v>536.66666666666674</v>
      </c>
      <c r="G182" s="440">
        <v>532.33333333333348</v>
      </c>
      <c r="H182" s="440">
        <v>548.03333333333353</v>
      </c>
      <c r="I182" s="440">
        <v>552.36666666666679</v>
      </c>
      <c r="J182" s="440">
        <v>555.88333333333355</v>
      </c>
      <c r="K182" s="439">
        <v>548.85</v>
      </c>
      <c r="L182" s="439">
        <v>541</v>
      </c>
      <c r="M182" s="439">
        <v>1.7925</v>
      </c>
    </row>
    <row r="183" spans="1:13">
      <c r="A183" s="245">
        <v>173</v>
      </c>
      <c r="B183" s="442" t="s">
        <v>244</v>
      </c>
      <c r="C183" s="439">
        <v>1403.5</v>
      </c>
      <c r="D183" s="440">
        <v>1413.0166666666664</v>
      </c>
      <c r="E183" s="440">
        <v>1383.0833333333328</v>
      </c>
      <c r="F183" s="440">
        <v>1362.6666666666663</v>
      </c>
      <c r="G183" s="440">
        <v>1332.7333333333327</v>
      </c>
      <c r="H183" s="440">
        <v>1433.4333333333329</v>
      </c>
      <c r="I183" s="440">
        <v>1463.3666666666663</v>
      </c>
      <c r="J183" s="440">
        <v>1483.7833333333331</v>
      </c>
      <c r="K183" s="439">
        <v>1442.95</v>
      </c>
      <c r="L183" s="439">
        <v>1392.6</v>
      </c>
      <c r="M183" s="439">
        <v>10.531269999999999</v>
      </c>
    </row>
    <row r="184" spans="1:13">
      <c r="A184" s="245">
        <v>174</v>
      </c>
      <c r="B184" s="442" t="s">
        <v>367</v>
      </c>
      <c r="C184" s="439">
        <v>333.3</v>
      </c>
      <c r="D184" s="440">
        <v>334</v>
      </c>
      <c r="E184" s="440">
        <v>327.25</v>
      </c>
      <c r="F184" s="440">
        <v>321.2</v>
      </c>
      <c r="G184" s="440">
        <v>314.45</v>
      </c>
      <c r="H184" s="440">
        <v>340.05</v>
      </c>
      <c r="I184" s="440">
        <v>346.8</v>
      </c>
      <c r="J184" s="440">
        <v>352.85</v>
      </c>
      <c r="K184" s="439">
        <v>340.75</v>
      </c>
      <c r="L184" s="439">
        <v>327.95</v>
      </c>
      <c r="M184" s="439">
        <v>88.606350000000006</v>
      </c>
    </row>
    <row r="185" spans="1:13">
      <c r="A185" s="245">
        <v>175</v>
      </c>
      <c r="B185" s="442" t="s">
        <v>245</v>
      </c>
      <c r="C185" s="439">
        <v>754.85</v>
      </c>
      <c r="D185" s="440">
        <v>758.01666666666677</v>
      </c>
      <c r="E185" s="440">
        <v>742.03333333333353</v>
      </c>
      <c r="F185" s="440">
        <v>729.21666666666681</v>
      </c>
      <c r="G185" s="440">
        <v>713.23333333333358</v>
      </c>
      <c r="H185" s="440">
        <v>770.83333333333348</v>
      </c>
      <c r="I185" s="440">
        <v>786.81666666666683</v>
      </c>
      <c r="J185" s="440">
        <v>799.63333333333344</v>
      </c>
      <c r="K185" s="439">
        <v>774</v>
      </c>
      <c r="L185" s="439">
        <v>745.2</v>
      </c>
      <c r="M185" s="439">
        <v>6.5436500000000004</v>
      </c>
    </row>
    <row r="186" spans="1:13">
      <c r="A186" s="245">
        <v>176</v>
      </c>
      <c r="B186" s="442" t="s">
        <v>104</v>
      </c>
      <c r="C186" s="439">
        <v>1492.05</v>
      </c>
      <c r="D186" s="440">
        <v>1501.6499999999999</v>
      </c>
      <c r="E186" s="440">
        <v>1475.3999999999996</v>
      </c>
      <c r="F186" s="440">
        <v>1458.7499999999998</v>
      </c>
      <c r="G186" s="440">
        <v>1432.4999999999995</v>
      </c>
      <c r="H186" s="440">
        <v>1518.2999999999997</v>
      </c>
      <c r="I186" s="440">
        <v>1544.5500000000002</v>
      </c>
      <c r="J186" s="440">
        <v>1561.1999999999998</v>
      </c>
      <c r="K186" s="439">
        <v>1527.9</v>
      </c>
      <c r="L186" s="439">
        <v>1485</v>
      </c>
      <c r="M186" s="439">
        <v>17.273029999999999</v>
      </c>
    </row>
    <row r="187" spans="1:13">
      <c r="A187" s="245">
        <v>177</v>
      </c>
      <c r="B187" s="442" t="s">
        <v>368</v>
      </c>
      <c r="C187" s="439">
        <v>413.8</v>
      </c>
      <c r="D187" s="440">
        <v>413.31666666666666</v>
      </c>
      <c r="E187" s="440">
        <v>405.68333333333334</v>
      </c>
      <c r="F187" s="440">
        <v>397.56666666666666</v>
      </c>
      <c r="G187" s="440">
        <v>389.93333333333334</v>
      </c>
      <c r="H187" s="440">
        <v>421.43333333333334</v>
      </c>
      <c r="I187" s="440">
        <v>429.06666666666666</v>
      </c>
      <c r="J187" s="440">
        <v>437.18333333333334</v>
      </c>
      <c r="K187" s="439">
        <v>420.95</v>
      </c>
      <c r="L187" s="439">
        <v>405.2</v>
      </c>
      <c r="M187" s="439">
        <v>2.9828299999999999</v>
      </c>
    </row>
    <row r="188" spans="1:13">
      <c r="A188" s="245">
        <v>178</v>
      </c>
      <c r="B188" s="442" t="s">
        <v>369</v>
      </c>
      <c r="C188" s="439">
        <v>134.6</v>
      </c>
      <c r="D188" s="440">
        <v>135.86666666666667</v>
      </c>
      <c r="E188" s="440">
        <v>130.73333333333335</v>
      </c>
      <c r="F188" s="440">
        <v>126.86666666666667</v>
      </c>
      <c r="G188" s="440">
        <v>121.73333333333335</v>
      </c>
      <c r="H188" s="440">
        <v>139.73333333333335</v>
      </c>
      <c r="I188" s="440">
        <v>144.86666666666667</v>
      </c>
      <c r="J188" s="440">
        <v>148.73333333333335</v>
      </c>
      <c r="K188" s="439">
        <v>141</v>
      </c>
      <c r="L188" s="439">
        <v>132</v>
      </c>
      <c r="M188" s="439">
        <v>29.037500000000001</v>
      </c>
    </row>
    <row r="189" spans="1:13">
      <c r="A189" s="245">
        <v>179</v>
      </c>
      <c r="B189" s="442" t="s">
        <v>370</v>
      </c>
      <c r="C189" s="439">
        <v>1198.95</v>
      </c>
      <c r="D189" s="440">
        <v>1207.7</v>
      </c>
      <c r="E189" s="440">
        <v>1178.4000000000001</v>
      </c>
      <c r="F189" s="440">
        <v>1157.8500000000001</v>
      </c>
      <c r="G189" s="440">
        <v>1128.5500000000002</v>
      </c>
      <c r="H189" s="440">
        <v>1228.25</v>
      </c>
      <c r="I189" s="440">
        <v>1257.5499999999997</v>
      </c>
      <c r="J189" s="440">
        <v>1278.0999999999999</v>
      </c>
      <c r="K189" s="439">
        <v>1237</v>
      </c>
      <c r="L189" s="439">
        <v>1187.1500000000001</v>
      </c>
      <c r="M189" s="439">
        <v>0.83818000000000004</v>
      </c>
    </row>
    <row r="190" spans="1:13">
      <c r="A190" s="245">
        <v>180</v>
      </c>
      <c r="B190" s="442" t="s">
        <v>371</v>
      </c>
      <c r="C190" s="439">
        <v>417.65</v>
      </c>
      <c r="D190" s="440">
        <v>419.98333333333335</v>
      </c>
      <c r="E190" s="440">
        <v>411.9666666666667</v>
      </c>
      <c r="F190" s="440">
        <v>406.28333333333336</v>
      </c>
      <c r="G190" s="440">
        <v>398.26666666666671</v>
      </c>
      <c r="H190" s="440">
        <v>425.66666666666669</v>
      </c>
      <c r="I190" s="440">
        <v>433.68333333333334</v>
      </c>
      <c r="J190" s="440">
        <v>439.36666666666667</v>
      </c>
      <c r="K190" s="439">
        <v>428</v>
      </c>
      <c r="L190" s="439">
        <v>414.3</v>
      </c>
      <c r="M190" s="439">
        <v>11.422140000000001</v>
      </c>
    </row>
    <row r="191" spans="1:13">
      <c r="A191" s="245">
        <v>181</v>
      </c>
      <c r="B191" s="442" t="s">
        <v>743</v>
      </c>
      <c r="C191" s="439">
        <v>167.3</v>
      </c>
      <c r="D191" s="440">
        <v>169.95000000000002</v>
      </c>
      <c r="E191" s="440">
        <v>163.40000000000003</v>
      </c>
      <c r="F191" s="440">
        <v>159.50000000000003</v>
      </c>
      <c r="G191" s="440">
        <v>152.95000000000005</v>
      </c>
      <c r="H191" s="440">
        <v>173.85000000000002</v>
      </c>
      <c r="I191" s="440">
        <v>180.40000000000003</v>
      </c>
      <c r="J191" s="440">
        <v>184.3</v>
      </c>
      <c r="K191" s="439">
        <v>176.5</v>
      </c>
      <c r="L191" s="439">
        <v>166.05</v>
      </c>
      <c r="M191" s="439">
        <v>14.40625</v>
      </c>
    </row>
    <row r="192" spans="1:13">
      <c r="A192" s="245">
        <v>182</v>
      </c>
      <c r="B192" s="442" t="s">
        <v>773</v>
      </c>
      <c r="C192" s="439">
        <v>1156.05</v>
      </c>
      <c r="D192" s="440">
        <v>1158.6833333333334</v>
      </c>
      <c r="E192" s="440">
        <v>1118.3666666666668</v>
      </c>
      <c r="F192" s="440">
        <v>1080.6833333333334</v>
      </c>
      <c r="G192" s="440">
        <v>1040.3666666666668</v>
      </c>
      <c r="H192" s="440">
        <v>1196.3666666666668</v>
      </c>
      <c r="I192" s="440">
        <v>1236.6833333333334</v>
      </c>
      <c r="J192" s="440">
        <v>1274.3666666666668</v>
      </c>
      <c r="K192" s="439">
        <v>1199</v>
      </c>
      <c r="L192" s="439">
        <v>1121</v>
      </c>
      <c r="M192" s="439">
        <v>4.2768100000000002</v>
      </c>
    </row>
    <row r="193" spans="1:13">
      <c r="A193" s="245">
        <v>183</v>
      </c>
      <c r="B193" s="442" t="s">
        <v>372</v>
      </c>
      <c r="C193" s="439">
        <v>595.70000000000005</v>
      </c>
      <c r="D193" s="440">
        <v>601.9666666666667</v>
      </c>
      <c r="E193" s="440">
        <v>586.58333333333337</v>
      </c>
      <c r="F193" s="440">
        <v>577.4666666666667</v>
      </c>
      <c r="G193" s="440">
        <v>562.08333333333337</v>
      </c>
      <c r="H193" s="440">
        <v>611.08333333333337</v>
      </c>
      <c r="I193" s="440">
        <v>626.46666666666658</v>
      </c>
      <c r="J193" s="440">
        <v>635.58333333333337</v>
      </c>
      <c r="K193" s="439">
        <v>617.35</v>
      </c>
      <c r="L193" s="439">
        <v>592.85</v>
      </c>
      <c r="M193" s="439">
        <v>16.933229999999998</v>
      </c>
    </row>
    <row r="194" spans="1:13">
      <c r="A194" s="245">
        <v>184</v>
      </c>
      <c r="B194" s="442" t="s">
        <v>373</v>
      </c>
      <c r="C194" s="439">
        <v>72.599999999999994</v>
      </c>
      <c r="D194" s="440">
        <v>73.350000000000009</v>
      </c>
      <c r="E194" s="440">
        <v>71.300000000000011</v>
      </c>
      <c r="F194" s="440">
        <v>70</v>
      </c>
      <c r="G194" s="440">
        <v>67.95</v>
      </c>
      <c r="H194" s="440">
        <v>74.65000000000002</v>
      </c>
      <c r="I194" s="440">
        <v>76.7</v>
      </c>
      <c r="J194" s="440">
        <v>78.000000000000028</v>
      </c>
      <c r="K194" s="439">
        <v>75.400000000000006</v>
      </c>
      <c r="L194" s="439">
        <v>72.05</v>
      </c>
      <c r="M194" s="439">
        <v>16.345749999999999</v>
      </c>
    </row>
    <row r="195" spans="1:13">
      <c r="A195" s="245">
        <v>185</v>
      </c>
      <c r="B195" s="442" t="s">
        <v>374</v>
      </c>
      <c r="C195" s="439">
        <v>375.55</v>
      </c>
      <c r="D195" s="440">
        <v>379.15000000000003</v>
      </c>
      <c r="E195" s="440">
        <v>370.60000000000008</v>
      </c>
      <c r="F195" s="440">
        <v>365.65000000000003</v>
      </c>
      <c r="G195" s="440">
        <v>357.10000000000008</v>
      </c>
      <c r="H195" s="440">
        <v>384.10000000000008</v>
      </c>
      <c r="I195" s="440">
        <v>392.65000000000003</v>
      </c>
      <c r="J195" s="440">
        <v>397.60000000000008</v>
      </c>
      <c r="K195" s="439">
        <v>387.7</v>
      </c>
      <c r="L195" s="439">
        <v>374.2</v>
      </c>
      <c r="M195" s="439">
        <v>4.8436599999999999</v>
      </c>
    </row>
    <row r="196" spans="1:13">
      <c r="A196" s="245">
        <v>186</v>
      </c>
      <c r="B196" s="442" t="s">
        <v>375</v>
      </c>
      <c r="C196" s="439">
        <v>107.6</v>
      </c>
      <c r="D196" s="440">
        <v>109.85000000000001</v>
      </c>
      <c r="E196" s="440">
        <v>104.25000000000001</v>
      </c>
      <c r="F196" s="440">
        <v>100.9</v>
      </c>
      <c r="G196" s="440">
        <v>95.300000000000011</v>
      </c>
      <c r="H196" s="440">
        <v>113.20000000000002</v>
      </c>
      <c r="I196" s="440">
        <v>118.80000000000001</v>
      </c>
      <c r="J196" s="440">
        <v>122.15000000000002</v>
      </c>
      <c r="K196" s="439">
        <v>115.45</v>
      </c>
      <c r="L196" s="439">
        <v>106.5</v>
      </c>
      <c r="M196" s="439">
        <v>41.242460000000001</v>
      </c>
    </row>
    <row r="197" spans="1:13">
      <c r="A197" s="245">
        <v>187</v>
      </c>
      <c r="B197" s="442" t="s">
        <v>376</v>
      </c>
      <c r="C197" s="439">
        <v>115.55</v>
      </c>
      <c r="D197" s="440">
        <v>115.98333333333335</v>
      </c>
      <c r="E197" s="440">
        <v>112.7166666666667</v>
      </c>
      <c r="F197" s="440">
        <v>109.88333333333335</v>
      </c>
      <c r="G197" s="440">
        <v>106.6166666666667</v>
      </c>
      <c r="H197" s="440">
        <v>118.81666666666669</v>
      </c>
      <c r="I197" s="440">
        <v>122.08333333333334</v>
      </c>
      <c r="J197" s="440">
        <v>124.91666666666669</v>
      </c>
      <c r="K197" s="439">
        <v>119.25</v>
      </c>
      <c r="L197" s="439">
        <v>113.15</v>
      </c>
      <c r="M197" s="439">
        <v>52.963790000000003</v>
      </c>
    </row>
    <row r="198" spans="1:13">
      <c r="A198" s="245">
        <v>188</v>
      </c>
      <c r="B198" s="442" t="s">
        <v>246</v>
      </c>
      <c r="C198" s="439">
        <v>302.39999999999998</v>
      </c>
      <c r="D198" s="440">
        <v>304.03333333333336</v>
      </c>
      <c r="E198" s="440">
        <v>299.26666666666671</v>
      </c>
      <c r="F198" s="440">
        <v>296.13333333333333</v>
      </c>
      <c r="G198" s="440">
        <v>291.36666666666667</v>
      </c>
      <c r="H198" s="440">
        <v>307.16666666666674</v>
      </c>
      <c r="I198" s="440">
        <v>311.93333333333339</v>
      </c>
      <c r="J198" s="440">
        <v>315.06666666666678</v>
      </c>
      <c r="K198" s="439">
        <v>308.8</v>
      </c>
      <c r="L198" s="439">
        <v>300.89999999999998</v>
      </c>
      <c r="M198" s="439">
        <v>9.9715900000000008</v>
      </c>
    </row>
    <row r="199" spans="1:13">
      <c r="A199" s="245">
        <v>189</v>
      </c>
      <c r="B199" s="442" t="s">
        <v>377</v>
      </c>
      <c r="C199" s="439">
        <v>713.85</v>
      </c>
      <c r="D199" s="440">
        <v>722.04999999999984</v>
      </c>
      <c r="E199" s="440">
        <v>701.09999999999968</v>
      </c>
      <c r="F199" s="440">
        <v>688.3499999999998</v>
      </c>
      <c r="G199" s="440">
        <v>667.39999999999964</v>
      </c>
      <c r="H199" s="440">
        <v>734.79999999999973</v>
      </c>
      <c r="I199" s="440">
        <v>755.74999999999977</v>
      </c>
      <c r="J199" s="440">
        <v>768.49999999999977</v>
      </c>
      <c r="K199" s="439">
        <v>743</v>
      </c>
      <c r="L199" s="439">
        <v>709.3</v>
      </c>
      <c r="M199" s="439">
        <v>1.5676300000000001</v>
      </c>
    </row>
    <row r="200" spans="1:13">
      <c r="A200" s="245">
        <v>190</v>
      </c>
      <c r="B200" s="442" t="s">
        <v>247</v>
      </c>
      <c r="C200" s="439">
        <v>2281.6999999999998</v>
      </c>
      <c r="D200" s="440">
        <v>2301.5333333333333</v>
      </c>
      <c r="E200" s="440">
        <v>2238.1666666666665</v>
      </c>
      <c r="F200" s="440">
        <v>2194.6333333333332</v>
      </c>
      <c r="G200" s="440">
        <v>2131.2666666666664</v>
      </c>
      <c r="H200" s="440">
        <v>2345.0666666666666</v>
      </c>
      <c r="I200" s="440">
        <v>2408.4333333333334</v>
      </c>
      <c r="J200" s="440">
        <v>2451.9666666666667</v>
      </c>
      <c r="K200" s="439">
        <v>2364.9</v>
      </c>
      <c r="L200" s="439">
        <v>2258</v>
      </c>
      <c r="M200" s="439">
        <v>3.6757499999999999</v>
      </c>
    </row>
    <row r="201" spans="1:13">
      <c r="A201" s="245">
        <v>191</v>
      </c>
      <c r="B201" s="442" t="s">
        <v>107</v>
      </c>
      <c r="C201" s="439">
        <v>971.3</v>
      </c>
      <c r="D201" s="440">
        <v>973.80000000000007</v>
      </c>
      <c r="E201" s="440">
        <v>962.60000000000014</v>
      </c>
      <c r="F201" s="440">
        <v>953.90000000000009</v>
      </c>
      <c r="G201" s="440">
        <v>942.70000000000016</v>
      </c>
      <c r="H201" s="440">
        <v>982.50000000000011</v>
      </c>
      <c r="I201" s="440">
        <v>993.70000000000016</v>
      </c>
      <c r="J201" s="440">
        <v>1002.4000000000001</v>
      </c>
      <c r="K201" s="439">
        <v>985</v>
      </c>
      <c r="L201" s="439">
        <v>965.1</v>
      </c>
      <c r="M201" s="439">
        <v>55.214590000000001</v>
      </c>
    </row>
    <row r="202" spans="1:13">
      <c r="A202" s="245">
        <v>192</v>
      </c>
      <c r="B202" s="442" t="s">
        <v>248</v>
      </c>
      <c r="C202" s="439">
        <v>3029.7</v>
      </c>
      <c r="D202" s="440">
        <v>3042.4333333333329</v>
      </c>
      <c r="E202" s="440">
        <v>2997.266666666666</v>
      </c>
      <c r="F202" s="440">
        <v>2964.833333333333</v>
      </c>
      <c r="G202" s="440">
        <v>2919.6666666666661</v>
      </c>
      <c r="H202" s="440">
        <v>3074.8666666666659</v>
      </c>
      <c r="I202" s="440">
        <v>3120.0333333333328</v>
      </c>
      <c r="J202" s="440">
        <v>3152.4666666666658</v>
      </c>
      <c r="K202" s="439">
        <v>3087.6</v>
      </c>
      <c r="L202" s="439">
        <v>3010</v>
      </c>
      <c r="M202" s="439">
        <v>2.12418</v>
      </c>
    </row>
    <row r="203" spans="1:13">
      <c r="A203" s="245">
        <v>193</v>
      </c>
      <c r="B203" s="442" t="s">
        <v>109</v>
      </c>
      <c r="C203" s="439">
        <v>1480.3</v>
      </c>
      <c r="D203" s="440">
        <v>1484.7833333333335</v>
      </c>
      <c r="E203" s="440">
        <v>1467.5666666666671</v>
      </c>
      <c r="F203" s="440">
        <v>1454.8333333333335</v>
      </c>
      <c r="G203" s="440">
        <v>1437.616666666667</v>
      </c>
      <c r="H203" s="440">
        <v>1497.5166666666671</v>
      </c>
      <c r="I203" s="440">
        <v>1514.7333333333338</v>
      </c>
      <c r="J203" s="440">
        <v>1527.4666666666672</v>
      </c>
      <c r="K203" s="439">
        <v>1502</v>
      </c>
      <c r="L203" s="439">
        <v>1472.05</v>
      </c>
      <c r="M203" s="439">
        <v>51.11721</v>
      </c>
    </row>
    <row r="204" spans="1:13">
      <c r="A204" s="245">
        <v>194</v>
      </c>
      <c r="B204" s="442" t="s">
        <v>249</v>
      </c>
      <c r="C204" s="439">
        <v>684.9</v>
      </c>
      <c r="D204" s="440">
        <v>687.76666666666677</v>
      </c>
      <c r="E204" s="440">
        <v>678.63333333333355</v>
      </c>
      <c r="F204" s="440">
        <v>672.36666666666679</v>
      </c>
      <c r="G204" s="440">
        <v>663.23333333333358</v>
      </c>
      <c r="H204" s="440">
        <v>694.03333333333353</v>
      </c>
      <c r="I204" s="440">
        <v>703.16666666666674</v>
      </c>
      <c r="J204" s="440">
        <v>709.43333333333351</v>
      </c>
      <c r="K204" s="439">
        <v>696.9</v>
      </c>
      <c r="L204" s="439">
        <v>681.5</v>
      </c>
      <c r="M204" s="439">
        <v>30.41695</v>
      </c>
    </row>
    <row r="205" spans="1:13">
      <c r="A205" s="245">
        <v>195</v>
      </c>
      <c r="B205" s="442" t="s">
        <v>382</v>
      </c>
      <c r="C205" s="439">
        <v>49.2</v>
      </c>
      <c r="D205" s="440">
        <v>50.300000000000004</v>
      </c>
      <c r="E205" s="440">
        <v>47.400000000000006</v>
      </c>
      <c r="F205" s="440">
        <v>45.6</v>
      </c>
      <c r="G205" s="440">
        <v>42.7</v>
      </c>
      <c r="H205" s="440">
        <v>52.100000000000009</v>
      </c>
      <c r="I205" s="440">
        <v>55</v>
      </c>
      <c r="J205" s="440">
        <v>56.800000000000011</v>
      </c>
      <c r="K205" s="439">
        <v>53.2</v>
      </c>
      <c r="L205" s="439">
        <v>48.5</v>
      </c>
      <c r="M205" s="439">
        <v>416.20107000000002</v>
      </c>
    </row>
    <row r="206" spans="1:13">
      <c r="A206" s="245">
        <v>196</v>
      </c>
      <c r="B206" s="442" t="s">
        <v>378</v>
      </c>
      <c r="C206" s="439">
        <v>25.5</v>
      </c>
      <c r="D206" s="440">
        <v>25.883333333333336</v>
      </c>
      <c r="E206" s="440">
        <v>24.766666666666673</v>
      </c>
      <c r="F206" s="440">
        <v>24.033333333333335</v>
      </c>
      <c r="G206" s="440">
        <v>22.916666666666671</v>
      </c>
      <c r="H206" s="440">
        <v>26.616666666666674</v>
      </c>
      <c r="I206" s="440">
        <v>27.733333333333341</v>
      </c>
      <c r="J206" s="440">
        <v>28.466666666666676</v>
      </c>
      <c r="K206" s="439">
        <v>27</v>
      </c>
      <c r="L206" s="439">
        <v>25.15</v>
      </c>
      <c r="M206" s="439">
        <v>149.07162</v>
      </c>
    </row>
    <row r="207" spans="1:13">
      <c r="A207" s="245">
        <v>197</v>
      </c>
      <c r="B207" s="442" t="s">
        <v>379</v>
      </c>
      <c r="C207" s="439">
        <v>862.45</v>
      </c>
      <c r="D207" s="440">
        <v>863.41666666666663</v>
      </c>
      <c r="E207" s="440">
        <v>853.0333333333333</v>
      </c>
      <c r="F207" s="440">
        <v>843.61666666666667</v>
      </c>
      <c r="G207" s="440">
        <v>833.23333333333335</v>
      </c>
      <c r="H207" s="440">
        <v>872.83333333333326</v>
      </c>
      <c r="I207" s="440">
        <v>883.2166666666667</v>
      </c>
      <c r="J207" s="440">
        <v>892.63333333333321</v>
      </c>
      <c r="K207" s="439">
        <v>873.8</v>
      </c>
      <c r="L207" s="439">
        <v>854</v>
      </c>
      <c r="M207" s="439">
        <v>0.21767</v>
      </c>
    </row>
    <row r="208" spans="1:13">
      <c r="A208" s="245">
        <v>198</v>
      </c>
      <c r="B208" s="442" t="s">
        <v>105</v>
      </c>
      <c r="C208" s="439">
        <v>1027.25</v>
      </c>
      <c r="D208" s="440">
        <v>1035.6499999999999</v>
      </c>
      <c r="E208" s="440">
        <v>1013.6499999999996</v>
      </c>
      <c r="F208" s="440">
        <v>1000.0499999999997</v>
      </c>
      <c r="G208" s="440">
        <v>978.0499999999995</v>
      </c>
      <c r="H208" s="440">
        <v>1049.2499999999998</v>
      </c>
      <c r="I208" s="440">
        <v>1071.2500000000002</v>
      </c>
      <c r="J208" s="440">
        <v>1084.8499999999999</v>
      </c>
      <c r="K208" s="439">
        <v>1057.6500000000001</v>
      </c>
      <c r="L208" s="439">
        <v>1022.05</v>
      </c>
      <c r="M208" s="439">
        <v>15.5412</v>
      </c>
    </row>
    <row r="209" spans="1:13">
      <c r="A209" s="245">
        <v>199</v>
      </c>
      <c r="B209" s="442" t="s">
        <v>380</v>
      </c>
      <c r="C209" s="439">
        <v>250.45</v>
      </c>
      <c r="D209" s="440">
        <v>251.76666666666665</v>
      </c>
      <c r="E209" s="440">
        <v>248.68333333333331</v>
      </c>
      <c r="F209" s="440">
        <v>246.91666666666666</v>
      </c>
      <c r="G209" s="440">
        <v>243.83333333333331</v>
      </c>
      <c r="H209" s="440">
        <v>253.5333333333333</v>
      </c>
      <c r="I209" s="440">
        <v>256.61666666666667</v>
      </c>
      <c r="J209" s="440">
        <v>258.38333333333333</v>
      </c>
      <c r="K209" s="439">
        <v>254.85</v>
      </c>
      <c r="L209" s="439">
        <v>250</v>
      </c>
      <c r="M209" s="439">
        <v>12.72963</v>
      </c>
    </row>
    <row r="210" spans="1:13">
      <c r="A210" s="245">
        <v>200</v>
      </c>
      <c r="B210" s="442" t="s">
        <v>381</v>
      </c>
      <c r="C210" s="439">
        <v>417.1</v>
      </c>
      <c r="D210" s="440">
        <v>425.56666666666666</v>
      </c>
      <c r="E210" s="440">
        <v>397.5333333333333</v>
      </c>
      <c r="F210" s="440">
        <v>377.96666666666664</v>
      </c>
      <c r="G210" s="440">
        <v>349.93333333333328</v>
      </c>
      <c r="H210" s="440">
        <v>445.13333333333333</v>
      </c>
      <c r="I210" s="440">
        <v>473.16666666666674</v>
      </c>
      <c r="J210" s="440">
        <v>492.73333333333335</v>
      </c>
      <c r="K210" s="439">
        <v>453.6</v>
      </c>
      <c r="L210" s="439">
        <v>406</v>
      </c>
      <c r="M210" s="439">
        <v>5.6134500000000003</v>
      </c>
    </row>
    <row r="211" spans="1:13">
      <c r="A211" s="245">
        <v>201</v>
      </c>
      <c r="B211" s="442" t="s">
        <v>110</v>
      </c>
      <c r="C211" s="439">
        <v>3023.5</v>
      </c>
      <c r="D211" s="440">
        <v>3041.3666666666668</v>
      </c>
      <c r="E211" s="440">
        <v>2992.7333333333336</v>
      </c>
      <c r="F211" s="440">
        <v>2961.9666666666667</v>
      </c>
      <c r="G211" s="440">
        <v>2913.3333333333335</v>
      </c>
      <c r="H211" s="440">
        <v>3072.1333333333337</v>
      </c>
      <c r="I211" s="440">
        <v>3120.7666666666669</v>
      </c>
      <c r="J211" s="440">
        <v>3151.5333333333338</v>
      </c>
      <c r="K211" s="439">
        <v>3090</v>
      </c>
      <c r="L211" s="439">
        <v>3010.6</v>
      </c>
      <c r="M211" s="439">
        <v>8.4569200000000002</v>
      </c>
    </row>
    <row r="212" spans="1:13">
      <c r="A212" s="245">
        <v>202</v>
      </c>
      <c r="B212" s="442" t="s">
        <v>383</v>
      </c>
      <c r="C212" s="439">
        <v>54.6</v>
      </c>
      <c r="D212" s="440">
        <v>55.6</v>
      </c>
      <c r="E212" s="440">
        <v>52.75</v>
      </c>
      <c r="F212" s="440">
        <v>50.9</v>
      </c>
      <c r="G212" s="440">
        <v>48.05</v>
      </c>
      <c r="H212" s="440">
        <v>57.45</v>
      </c>
      <c r="I212" s="440">
        <v>60.300000000000011</v>
      </c>
      <c r="J212" s="440">
        <v>62.150000000000006</v>
      </c>
      <c r="K212" s="439">
        <v>58.45</v>
      </c>
      <c r="L212" s="439">
        <v>53.75</v>
      </c>
      <c r="M212" s="439">
        <v>376.71120000000002</v>
      </c>
    </row>
    <row r="213" spans="1:13">
      <c r="A213" s="245">
        <v>203</v>
      </c>
      <c r="B213" s="442" t="s">
        <v>112</v>
      </c>
      <c r="C213" s="439">
        <v>383.15</v>
      </c>
      <c r="D213" s="440">
        <v>385.46666666666664</v>
      </c>
      <c r="E213" s="440">
        <v>379.98333333333329</v>
      </c>
      <c r="F213" s="440">
        <v>376.81666666666666</v>
      </c>
      <c r="G213" s="440">
        <v>371.33333333333331</v>
      </c>
      <c r="H213" s="440">
        <v>388.63333333333327</v>
      </c>
      <c r="I213" s="440">
        <v>394.11666666666662</v>
      </c>
      <c r="J213" s="440">
        <v>397.28333333333325</v>
      </c>
      <c r="K213" s="439">
        <v>390.95</v>
      </c>
      <c r="L213" s="439">
        <v>382.3</v>
      </c>
      <c r="M213" s="439">
        <v>118.07015</v>
      </c>
    </row>
    <row r="214" spans="1:13">
      <c r="A214" s="245">
        <v>204</v>
      </c>
      <c r="B214" s="442" t="s">
        <v>384</v>
      </c>
      <c r="C214" s="439">
        <v>1047.45</v>
      </c>
      <c r="D214" s="440">
        <v>1059.2666666666667</v>
      </c>
      <c r="E214" s="440">
        <v>1029.5333333333333</v>
      </c>
      <c r="F214" s="440">
        <v>1011.6166666666666</v>
      </c>
      <c r="G214" s="440">
        <v>981.88333333333321</v>
      </c>
      <c r="H214" s="440">
        <v>1077.1833333333334</v>
      </c>
      <c r="I214" s="440">
        <v>1106.9166666666665</v>
      </c>
      <c r="J214" s="440">
        <v>1124.8333333333335</v>
      </c>
      <c r="K214" s="439">
        <v>1089</v>
      </c>
      <c r="L214" s="439">
        <v>1041.3499999999999</v>
      </c>
      <c r="M214" s="439">
        <v>3.08534</v>
      </c>
    </row>
    <row r="215" spans="1:13">
      <c r="A215" s="245">
        <v>205</v>
      </c>
      <c r="B215" s="442" t="s">
        <v>385</v>
      </c>
      <c r="C215" s="439">
        <v>159.6</v>
      </c>
      <c r="D215" s="440">
        <v>160.73333333333332</v>
      </c>
      <c r="E215" s="440">
        <v>156.76666666666665</v>
      </c>
      <c r="F215" s="440">
        <v>153.93333333333334</v>
      </c>
      <c r="G215" s="440">
        <v>149.96666666666667</v>
      </c>
      <c r="H215" s="440">
        <v>163.56666666666663</v>
      </c>
      <c r="I215" s="440">
        <v>167.53333333333327</v>
      </c>
      <c r="J215" s="440">
        <v>170.36666666666662</v>
      </c>
      <c r="K215" s="439">
        <v>164.7</v>
      </c>
      <c r="L215" s="439">
        <v>157.9</v>
      </c>
      <c r="M215" s="439">
        <v>72.167739999999995</v>
      </c>
    </row>
    <row r="216" spans="1:13">
      <c r="A216" s="245">
        <v>206</v>
      </c>
      <c r="B216" s="442" t="s">
        <v>113</v>
      </c>
      <c r="C216" s="439">
        <v>300.35000000000002</v>
      </c>
      <c r="D216" s="440">
        <v>302.59999999999997</v>
      </c>
      <c r="E216" s="440">
        <v>295.79999999999995</v>
      </c>
      <c r="F216" s="440">
        <v>291.25</v>
      </c>
      <c r="G216" s="440">
        <v>284.45</v>
      </c>
      <c r="H216" s="440">
        <v>307.14999999999992</v>
      </c>
      <c r="I216" s="440">
        <v>313.95</v>
      </c>
      <c r="J216" s="440">
        <v>318.49999999999989</v>
      </c>
      <c r="K216" s="439">
        <v>309.39999999999998</v>
      </c>
      <c r="L216" s="439">
        <v>298.05</v>
      </c>
      <c r="M216" s="439">
        <v>68.739220000000003</v>
      </c>
    </row>
    <row r="217" spans="1:13">
      <c r="A217" s="245">
        <v>207</v>
      </c>
      <c r="B217" s="442" t="s">
        <v>114</v>
      </c>
      <c r="C217" s="439">
        <v>2356</v>
      </c>
      <c r="D217" s="440">
        <v>2357.85</v>
      </c>
      <c r="E217" s="440">
        <v>2343.75</v>
      </c>
      <c r="F217" s="440">
        <v>2331.5</v>
      </c>
      <c r="G217" s="440">
        <v>2317.4</v>
      </c>
      <c r="H217" s="440">
        <v>2370.1</v>
      </c>
      <c r="I217" s="440">
        <v>2384.1999999999994</v>
      </c>
      <c r="J217" s="440">
        <v>2396.4499999999998</v>
      </c>
      <c r="K217" s="439">
        <v>2371.9499999999998</v>
      </c>
      <c r="L217" s="439">
        <v>2345.6</v>
      </c>
      <c r="M217" s="439">
        <v>10.728579999999999</v>
      </c>
    </row>
    <row r="218" spans="1:13">
      <c r="A218" s="245">
        <v>208</v>
      </c>
      <c r="B218" s="442" t="s">
        <v>250</v>
      </c>
      <c r="C218" s="439">
        <v>338.05</v>
      </c>
      <c r="D218" s="440">
        <v>337.63333333333338</v>
      </c>
      <c r="E218" s="440">
        <v>333.46666666666675</v>
      </c>
      <c r="F218" s="440">
        <v>328.88333333333338</v>
      </c>
      <c r="G218" s="440">
        <v>324.71666666666675</v>
      </c>
      <c r="H218" s="440">
        <v>342.21666666666675</v>
      </c>
      <c r="I218" s="440">
        <v>346.38333333333338</v>
      </c>
      <c r="J218" s="440">
        <v>350.96666666666675</v>
      </c>
      <c r="K218" s="439">
        <v>341.8</v>
      </c>
      <c r="L218" s="439">
        <v>333.05</v>
      </c>
      <c r="M218" s="439">
        <v>20.684930000000001</v>
      </c>
    </row>
    <row r="219" spans="1:13">
      <c r="A219" s="245">
        <v>209</v>
      </c>
      <c r="B219" s="442" t="s">
        <v>386</v>
      </c>
      <c r="C219" s="439">
        <v>41224.800000000003</v>
      </c>
      <c r="D219" s="440">
        <v>41394.933333333334</v>
      </c>
      <c r="E219" s="440">
        <v>40989.866666666669</v>
      </c>
      <c r="F219" s="440">
        <v>40754.933333333334</v>
      </c>
      <c r="G219" s="440">
        <v>40349.866666666669</v>
      </c>
      <c r="H219" s="440">
        <v>41629.866666666669</v>
      </c>
      <c r="I219" s="440">
        <v>42034.933333333334</v>
      </c>
      <c r="J219" s="440">
        <v>42269.866666666669</v>
      </c>
      <c r="K219" s="439">
        <v>41800</v>
      </c>
      <c r="L219" s="439">
        <v>41160</v>
      </c>
      <c r="M219" s="439">
        <v>2.5530000000000001E-2</v>
      </c>
    </row>
    <row r="220" spans="1:13">
      <c r="A220" s="245">
        <v>210</v>
      </c>
      <c r="B220" s="442" t="s">
        <v>251</v>
      </c>
      <c r="C220" s="439">
        <v>49.15</v>
      </c>
      <c r="D220" s="440">
        <v>49.85</v>
      </c>
      <c r="E220" s="440">
        <v>47.95</v>
      </c>
      <c r="F220" s="440">
        <v>46.75</v>
      </c>
      <c r="G220" s="440">
        <v>44.85</v>
      </c>
      <c r="H220" s="440">
        <v>51.050000000000004</v>
      </c>
      <c r="I220" s="440">
        <v>52.949999999999996</v>
      </c>
      <c r="J220" s="440">
        <v>54.150000000000006</v>
      </c>
      <c r="K220" s="439">
        <v>51.75</v>
      </c>
      <c r="L220" s="439">
        <v>48.65</v>
      </c>
      <c r="M220" s="439">
        <v>44.210680000000004</v>
      </c>
    </row>
    <row r="221" spans="1:13">
      <c r="A221" s="245">
        <v>211</v>
      </c>
      <c r="B221" s="442" t="s">
        <v>108</v>
      </c>
      <c r="C221" s="439">
        <v>2544.75</v>
      </c>
      <c r="D221" s="440">
        <v>2554.5833333333335</v>
      </c>
      <c r="E221" s="440">
        <v>2529.916666666667</v>
      </c>
      <c r="F221" s="440">
        <v>2515.0833333333335</v>
      </c>
      <c r="G221" s="440">
        <v>2490.416666666667</v>
      </c>
      <c r="H221" s="440">
        <v>2569.416666666667</v>
      </c>
      <c r="I221" s="440">
        <v>2594.0833333333339</v>
      </c>
      <c r="J221" s="440">
        <v>2608.916666666667</v>
      </c>
      <c r="K221" s="439">
        <v>2579.25</v>
      </c>
      <c r="L221" s="439">
        <v>2539.75</v>
      </c>
      <c r="M221" s="439">
        <v>27.84864</v>
      </c>
    </row>
    <row r="222" spans="1:13">
      <c r="A222" s="245">
        <v>212</v>
      </c>
      <c r="B222" s="442" t="s">
        <v>832</v>
      </c>
      <c r="C222" s="439">
        <v>290.05</v>
      </c>
      <c r="D222" s="440">
        <v>293.90000000000003</v>
      </c>
      <c r="E222" s="440">
        <v>285.15000000000009</v>
      </c>
      <c r="F222" s="440">
        <v>280.25000000000006</v>
      </c>
      <c r="G222" s="440">
        <v>271.50000000000011</v>
      </c>
      <c r="H222" s="440">
        <v>298.80000000000007</v>
      </c>
      <c r="I222" s="440">
        <v>307.54999999999995</v>
      </c>
      <c r="J222" s="440">
        <v>312.45000000000005</v>
      </c>
      <c r="K222" s="439">
        <v>302.64999999999998</v>
      </c>
      <c r="L222" s="439">
        <v>289</v>
      </c>
      <c r="M222" s="439">
        <v>1.78207</v>
      </c>
    </row>
    <row r="223" spans="1:13">
      <c r="A223" s="245">
        <v>213</v>
      </c>
      <c r="B223" s="442" t="s">
        <v>116</v>
      </c>
      <c r="C223" s="439">
        <v>636.1</v>
      </c>
      <c r="D223" s="440">
        <v>636.83333333333337</v>
      </c>
      <c r="E223" s="440">
        <v>628.06666666666672</v>
      </c>
      <c r="F223" s="440">
        <v>620.0333333333333</v>
      </c>
      <c r="G223" s="440">
        <v>611.26666666666665</v>
      </c>
      <c r="H223" s="440">
        <v>644.86666666666679</v>
      </c>
      <c r="I223" s="440">
        <v>653.63333333333344</v>
      </c>
      <c r="J223" s="440">
        <v>661.66666666666686</v>
      </c>
      <c r="K223" s="439">
        <v>645.6</v>
      </c>
      <c r="L223" s="439">
        <v>628.79999999999995</v>
      </c>
      <c r="M223" s="439">
        <v>158.23094</v>
      </c>
    </row>
    <row r="224" spans="1:13">
      <c r="A224" s="245">
        <v>214</v>
      </c>
      <c r="B224" s="442" t="s">
        <v>252</v>
      </c>
      <c r="C224" s="439">
        <v>1473.9</v>
      </c>
      <c r="D224" s="440">
        <v>1475.7666666666667</v>
      </c>
      <c r="E224" s="440">
        <v>1461.1333333333332</v>
      </c>
      <c r="F224" s="440">
        <v>1448.3666666666666</v>
      </c>
      <c r="G224" s="440">
        <v>1433.7333333333331</v>
      </c>
      <c r="H224" s="440">
        <v>1488.5333333333333</v>
      </c>
      <c r="I224" s="440">
        <v>1503.166666666667</v>
      </c>
      <c r="J224" s="440">
        <v>1515.9333333333334</v>
      </c>
      <c r="K224" s="439">
        <v>1490.4</v>
      </c>
      <c r="L224" s="439">
        <v>1463</v>
      </c>
      <c r="M224" s="439">
        <v>8.6648599999999991</v>
      </c>
    </row>
    <row r="225" spans="1:13">
      <c r="A225" s="245">
        <v>215</v>
      </c>
      <c r="B225" s="442" t="s">
        <v>117</v>
      </c>
      <c r="C225" s="439">
        <v>571.15</v>
      </c>
      <c r="D225" s="440">
        <v>574.4</v>
      </c>
      <c r="E225" s="440">
        <v>566.04999999999995</v>
      </c>
      <c r="F225" s="440">
        <v>560.94999999999993</v>
      </c>
      <c r="G225" s="440">
        <v>552.59999999999991</v>
      </c>
      <c r="H225" s="440">
        <v>579.5</v>
      </c>
      <c r="I225" s="440">
        <v>587.85000000000014</v>
      </c>
      <c r="J225" s="440">
        <v>592.95000000000005</v>
      </c>
      <c r="K225" s="439">
        <v>582.75</v>
      </c>
      <c r="L225" s="439">
        <v>569.29999999999995</v>
      </c>
      <c r="M225" s="439">
        <v>18.461020000000001</v>
      </c>
    </row>
    <row r="226" spans="1:13">
      <c r="A226" s="245">
        <v>216</v>
      </c>
      <c r="B226" s="442" t="s">
        <v>387</v>
      </c>
      <c r="C226" s="439">
        <v>587.65</v>
      </c>
      <c r="D226" s="440">
        <v>591.26666666666654</v>
      </c>
      <c r="E226" s="440">
        <v>577.48333333333312</v>
      </c>
      <c r="F226" s="440">
        <v>567.31666666666661</v>
      </c>
      <c r="G226" s="440">
        <v>553.53333333333319</v>
      </c>
      <c r="H226" s="440">
        <v>601.43333333333305</v>
      </c>
      <c r="I226" s="440">
        <v>615.21666666666658</v>
      </c>
      <c r="J226" s="440">
        <v>625.38333333333298</v>
      </c>
      <c r="K226" s="439">
        <v>605.04999999999995</v>
      </c>
      <c r="L226" s="439">
        <v>581.1</v>
      </c>
      <c r="M226" s="439">
        <v>6.84903</v>
      </c>
    </row>
    <row r="227" spans="1:13">
      <c r="A227" s="245">
        <v>217</v>
      </c>
      <c r="B227" s="442" t="s">
        <v>388</v>
      </c>
      <c r="C227" s="439">
        <v>3360.4</v>
      </c>
      <c r="D227" s="440">
        <v>3333.1166666666663</v>
      </c>
      <c r="E227" s="440">
        <v>3266.2333333333327</v>
      </c>
      <c r="F227" s="440">
        <v>3172.0666666666662</v>
      </c>
      <c r="G227" s="440">
        <v>3105.1833333333325</v>
      </c>
      <c r="H227" s="440">
        <v>3427.2833333333328</v>
      </c>
      <c r="I227" s="440">
        <v>3494.166666666667</v>
      </c>
      <c r="J227" s="440">
        <v>3588.333333333333</v>
      </c>
      <c r="K227" s="439">
        <v>3400</v>
      </c>
      <c r="L227" s="439">
        <v>3238.95</v>
      </c>
      <c r="M227" s="439">
        <v>0.26748</v>
      </c>
    </row>
    <row r="228" spans="1:13">
      <c r="A228" s="245">
        <v>218</v>
      </c>
      <c r="B228" s="442" t="s">
        <v>253</v>
      </c>
      <c r="C228" s="439">
        <v>39</v>
      </c>
      <c r="D228" s="440">
        <v>39.300000000000004</v>
      </c>
      <c r="E228" s="440">
        <v>38.20000000000001</v>
      </c>
      <c r="F228" s="440">
        <v>37.400000000000006</v>
      </c>
      <c r="G228" s="440">
        <v>36.300000000000011</v>
      </c>
      <c r="H228" s="440">
        <v>40.100000000000009</v>
      </c>
      <c r="I228" s="440">
        <v>41.2</v>
      </c>
      <c r="J228" s="440">
        <v>42.000000000000007</v>
      </c>
      <c r="K228" s="439">
        <v>40.4</v>
      </c>
      <c r="L228" s="439">
        <v>38.5</v>
      </c>
      <c r="M228" s="439">
        <v>193.02280999999999</v>
      </c>
    </row>
    <row r="229" spans="1:13">
      <c r="A229" s="245">
        <v>219</v>
      </c>
      <c r="B229" s="442" t="s">
        <v>119</v>
      </c>
      <c r="C229" s="439">
        <v>59.7</v>
      </c>
      <c r="D229" s="440">
        <v>60.233333333333327</v>
      </c>
      <c r="E229" s="440">
        <v>58.466666666666654</v>
      </c>
      <c r="F229" s="440">
        <v>57.233333333333327</v>
      </c>
      <c r="G229" s="440">
        <v>55.466666666666654</v>
      </c>
      <c r="H229" s="440">
        <v>61.466666666666654</v>
      </c>
      <c r="I229" s="440">
        <v>63.23333333333332</v>
      </c>
      <c r="J229" s="440">
        <v>64.466666666666654</v>
      </c>
      <c r="K229" s="439">
        <v>62</v>
      </c>
      <c r="L229" s="439">
        <v>59</v>
      </c>
      <c r="M229" s="439">
        <v>570.75081999999998</v>
      </c>
    </row>
    <row r="230" spans="1:13">
      <c r="A230" s="245">
        <v>220</v>
      </c>
      <c r="B230" s="442" t="s">
        <v>389</v>
      </c>
      <c r="C230" s="439">
        <v>55.5</v>
      </c>
      <c r="D230" s="440">
        <v>56.1</v>
      </c>
      <c r="E230" s="440">
        <v>54.5</v>
      </c>
      <c r="F230" s="440">
        <v>53.5</v>
      </c>
      <c r="G230" s="440">
        <v>51.9</v>
      </c>
      <c r="H230" s="440">
        <v>57.1</v>
      </c>
      <c r="I230" s="440">
        <v>58.70000000000001</v>
      </c>
      <c r="J230" s="440">
        <v>59.7</v>
      </c>
      <c r="K230" s="439">
        <v>57.7</v>
      </c>
      <c r="L230" s="439">
        <v>55.1</v>
      </c>
      <c r="M230" s="439">
        <v>51.66742</v>
      </c>
    </row>
    <row r="231" spans="1:13">
      <c r="A231" s="245">
        <v>221</v>
      </c>
      <c r="B231" s="442" t="s">
        <v>390</v>
      </c>
      <c r="C231" s="439">
        <v>1131.95</v>
      </c>
      <c r="D231" s="440">
        <v>1140.25</v>
      </c>
      <c r="E231" s="440">
        <v>1116.7</v>
      </c>
      <c r="F231" s="440">
        <v>1101.45</v>
      </c>
      <c r="G231" s="440">
        <v>1077.9000000000001</v>
      </c>
      <c r="H231" s="440">
        <v>1155.5</v>
      </c>
      <c r="I231" s="440">
        <v>1179.0500000000002</v>
      </c>
      <c r="J231" s="440">
        <v>1194.3</v>
      </c>
      <c r="K231" s="439">
        <v>1163.8</v>
      </c>
      <c r="L231" s="439">
        <v>1125</v>
      </c>
      <c r="M231" s="439">
        <v>0.66886000000000001</v>
      </c>
    </row>
    <row r="232" spans="1:13">
      <c r="A232" s="245">
        <v>222</v>
      </c>
      <c r="B232" s="442" t="s">
        <v>391</v>
      </c>
      <c r="C232" s="439">
        <v>270.10000000000002</v>
      </c>
      <c r="D232" s="440">
        <v>276.73333333333335</v>
      </c>
      <c r="E232" s="440">
        <v>263.4666666666667</v>
      </c>
      <c r="F232" s="440">
        <v>256.83333333333337</v>
      </c>
      <c r="G232" s="440">
        <v>243.56666666666672</v>
      </c>
      <c r="H232" s="440">
        <v>283.36666666666667</v>
      </c>
      <c r="I232" s="440">
        <v>296.63333333333333</v>
      </c>
      <c r="J232" s="440">
        <v>303.26666666666665</v>
      </c>
      <c r="K232" s="439">
        <v>290</v>
      </c>
      <c r="L232" s="439">
        <v>270.10000000000002</v>
      </c>
      <c r="M232" s="439">
        <v>0.89939999999999998</v>
      </c>
    </row>
    <row r="233" spans="1:13">
      <c r="A233" s="245">
        <v>223</v>
      </c>
      <c r="B233" s="442" t="s">
        <v>746</v>
      </c>
      <c r="C233" s="439">
        <v>1148.8499999999999</v>
      </c>
      <c r="D233" s="440">
        <v>1161.6333333333332</v>
      </c>
      <c r="E233" s="440">
        <v>1127.2666666666664</v>
      </c>
      <c r="F233" s="440">
        <v>1105.6833333333332</v>
      </c>
      <c r="G233" s="440">
        <v>1071.3166666666664</v>
      </c>
      <c r="H233" s="440">
        <v>1183.2166666666665</v>
      </c>
      <c r="I233" s="440">
        <v>1217.5833333333333</v>
      </c>
      <c r="J233" s="440">
        <v>1239.1666666666665</v>
      </c>
      <c r="K233" s="439">
        <v>1196</v>
      </c>
      <c r="L233" s="439">
        <v>1140.05</v>
      </c>
      <c r="M233" s="439">
        <v>0.14788000000000001</v>
      </c>
    </row>
    <row r="234" spans="1:13">
      <c r="A234" s="245">
        <v>224</v>
      </c>
      <c r="B234" s="442" t="s">
        <v>750</v>
      </c>
      <c r="C234" s="439">
        <v>654.79999999999995</v>
      </c>
      <c r="D234" s="440">
        <v>659.26666666666665</v>
      </c>
      <c r="E234" s="440">
        <v>644.5333333333333</v>
      </c>
      <c r="F234" s="440">
        <v>634.26666666666665</v>
      </c>
      <c r="G234" s="440">
        <v>619.5333333333333</v>
      </c>
      <c r="H234" s="440">
        <v>669.5333333333333</v>
      </c>
      <c r="I234" s="440">
        <v>684.26666666666665</v>
      </c>
      <c r="J234" s="440">
        <v>694.5333333333333</v>
      </c>
      <c r="K234" s="439">
        <v>674</v>
      </c>
      <c r="L234" s="439">
        <v>649</v>
      </c>
      <c r="M234" s="439">
        <v>6.6292799999999996</v>
      </c>
    </row>
    <row r="235" spans="1:13">
      <c r="A235" s="245">
        <v>225</v>
      </c>
      <c r="B235" s="442" t="s">
        <v>392</v>
      </c>
      <c r="C235" s="439">
        <v>129.69999999999999</v>
      </c>
      <c r="D235" s="440">
        <v>130.1</v>
      </c>
      <c r="E235" s="440">
        <v>124.29999999999998</v>
      </c>
      <c r="F235" s="440">
        <v>118.89999999999999</v>
      </c>
      <c r="G235" s="440">
        <v>113.09999999999998</v>
      </c>
      <c r="H235" s="440">
        <v>135.5</v>
      </c>
      <c r="I235" s="440">
        <v>141.30000000000001</v>
      </c>
      <c r="J235" s="440">
        <v>146.69999999999999</v>
      </c>
      <c r="K235" s="439">
        <v>135.9</v>
      </c>
      <c r="L235" s="439">
        <v>124.7</v>
      </c>
      <c r="M235" s="439">
        <v>149.77334999999999</v>
      </c>
    </row>
    <row r="236" spans="1:13">
      <c r="A236" s="245">
        <v>226</v>
      </c>
      <c r="B236" s="442" t="s">
        <v>393</v>
      </c>
      <c r="C236" s="439">
        <v>48</v>
      </c>
      <c r="D236" s="440">
        <v>48.483333333333327</v>
      </c>
      <c r="E236" s="440">
        <v>47.116666666666653</v>
      </c>
      <c r="F236" s="440">
        <v>46.233333333333327</v>
      </c>
      <c r="G236" s="440">
        <v>44.866666666666653</v>
      </c>
      <c r="H236" s="440">
        <v>49.366666666666653</v>
      </c>
      <c r="I236" s="440">
        <v>50.733333333333327</v>
      </c>
      <c r="J236" s="440">
        <v>51.616666666666653</v>
      </c>
      <c r="K236" s="439">
        <v>49.85</v>
      </c>
      <c r="L236" s="439">
        <v>47.6</v>
      </c>
      <c r="M236" s="439">
        <v>70.492679999999993</v>
      </c>
    </row>
    <row r="237" spans="1:13">
      <c r="A237" s="245">
        <v>227</v>
      </c>
      <c r="B237" s="442" t="s">
        <v>126</v>
      </c>
      <c r="C237" s="439">
        <v>212.5</v>
      </c>
      <c r="D237" s="440">
        <v>212.91666666666666</v>
      </c>
      <c r="E237" s="440">
        <v>211.08333333333331</v>
      </c>
      <c r="F237" s="440">
        <v>209.66666666666666</v>
      </c>
      <c r="G237" s="440">
        <v>207.83333333333331</v>
      </c>
      <c r="H237" s="440">
        <v>214.33333333333331</v>
      </c>
      <c r="I237" s="440">
        <v>216.16666666666663</v>
      </c>
      <c r="J237" s="440">
        <v>217.58333333333331</v>
      </c>
      <c r="K237" s="439">
        <v>214.75</v>
      </c>
      <c r="L237" s="439">
        <v>211.5</v>
      </c>
      <c r="M237" s="439">
        <v>248.87924000000001</v>
      </c>
    </row>
    <row r="238" spans="1:13">
      <c r="A238" s="245">
        <v>228</v>
      </c>
      <c r="B238" s="442" t="s">
        <v>395</v>
      </c>
      <c r="C238" s="439">
        <v>127.65</v>
      </c>
      <c r="D238" s="440">
        <v>127.93333333333335</v>
      </c>
      <c r="E238" s="440">
        <v>123.56666666666669</v>
      </c>
      <c r="F238" s="440">
        <v>119.48333333333333</v>
      </c>
      <c r="G238" s="440">
        <v>115.11666666666667</v>
      </c>
      <c r="H238" s="440">
        <v>132.01666666666671</v>
      </c>
      <c r="I238" s="440">
        <v>136.38333333333335</v>
      </c>
      <c r="J238" s="440">
        <v>140.46666666666673</v>
      </c>
      <c r="K238" s="439">
        <v>132.30000000000001</v>
      </c>
      <c r="L238" s="439">
        <v>123.85</v>
      </c>
      <c r="M238" s="439">
        <v>58.780920000000002</v>
      </c>
    </row>
    <row r="239" spans="1:13">
      <c r="A239" s="245">
        <v>229</v>
      </c>
      <c r="B239" s="442" t="s">
        <v>396</v>
      </c>
      <c r="C239" s="439">
        <v>182.95</v>
      </c>
      <c r="D239" s="440">
        <v>184.25</v>
      </c>
      <c r="E239" s="440">
        <v>179.8</v>
      </c>
      <c r="F239" s="440">
        <v>176.65</v>
      </c>
      <c r="G239" s="440">
        <v>172.20000000000002</v>
      </c>
      <c r="H239" s="440">
        <v>187.4</v>
      </c>
      <c r="I239" s="440">
        <v>191.85</v>
      </c>
      <c r="J239" s="440">
        <v>195</v>
      </c>
      <c r="K239" s="439">
        <v>188.7</v>
      </c>
      <c r="L239" s="439">
        <v>181.1</v>
      </c>
      <c r="M239" s="439">
        <v>17.36223</v>
      </c>
    </row>
    <row r="240" spans="1:13">
      <c r="A240" s="245">
        <v>230</v>
      </c>
      <c r="B240" s="442" t="s">
        <v>115</v>
      </c>
      <c r="C240" s="439">
        <v>262.14999999999998</v>
      </c>
      <c r="D240" s="440">
        <v>263.71666666666664</v>
      </c>
      <c r="E240" s="440">
        <v>251.93333333333328</v>
      </c>
      <c r="F240" s="440">
        <v>241.71666666666664</v>
      </c>
      <c r="G240" s="440">
        <v>229.93333333333328</v>
      </c>
      <c r="H240" s="440">
        <v>273.93333333333328</v>
      </c>
      <c r="I240" s="440">
        <v>285.7166666666667</v>
      </c>
      <c r="J240" s="440">
        <v>295.93333333333328</v>
      </c>
      <c r="K240" s="439">
        <v>275.5</v>
      </c>
      <c r="L240" s="439">
        <v>253.5</v>
      </c>
      <c r="M240" s="439">
        <v>625.83362</v>
      </c>
    </row>
    <row r="241" spans="1:13">
      <c r="A241" s="245">
        <v>231</v>
      </c>
      <c r="B241" s="442" t="s">
        <v>397</v>
      </c>
      <c r="C241" s="439">
        <v>105.2</v>
      </c>
      <c r="D241" s="440">
        <v>106.85000000000001</v>
      </c>
      <c r="E241" s="440">
        <v>101.00000000000001</v>
      </c>
      <c r="F241" s="440">
        <v>96.800000000000011</v>
      </c>
      <c r="G241" s="440">
        <v>90.950000000000017</v>
      </c>
      <c r="H241" s="440">
        <v>111.05000000000001</v>
      </c>
      <c r="I241" s="440">
        <v>116.9</v>
      </c>
      <c r="J241" s="440">
        <v>121.10000000000001</v>
      </c>
      <c r="K241" s="439">
        <v>112.7</v>
      </c>
      <c r="L241" s="439">
        <v>102.65</v>
      </c>
      <c r="M241" s="439">
        <v>213.14552</v>
      </c>
    </row>
    <row r="242" spans="1:13">
      <c r="A242" s="245">
        <v>232</v>
      </c>
      <c r="B242" s="442" t="s">
        <v>747</v>
      </c>
      <c r="C242" s="439">
        <v>7163.5</v>
      </c>
      <c r="D242" s="440">
        <v>7192.8166666666666</v>
      </c>
      <c r="E242" s="440">
        <v>7045.6833333333334</v>
      </c>
      <c r="F242" s="440">
        <v>6927.8666666666668</v>
      </c>
      <c r="G242" s="440">
        <v>6780.7333333333336</v>
      </c>
      <c r="H242" s="440">
        <v>7310.6333333333332</v>
      </c>
      <c r="I242" s="440">
        <v>7457.7666666666664</v>
      </c>
      <c r="J242" s="440">
        <v>7575.583333333333</v>
      </c>
      <c r="K242" s="439">
        <v>7339.95</v>
      </c>
      <c r="L242" s="439">
        <v>7075</v>
      </c>
      <c r="M242" s="439">
        <v>1.33318</v>
      </c>
    </row>
    <row r="243" spans="1:13">
      <c r="A243" s="245">
        <v>233</v>
      </c>
      <c r="B243" s="442" t="s">
        <v>254</v>
      </c>
      <c r="C243" s="439">
        <v>139.19999999999999</v>
      </c>
      <c r="D243" s="440">
        <v>139.98333333333332</v>
      </c>
      <c r="E243" s="440">
        <v>136.46666666666664</v>
      </c>
      <c r="F243" s="440">
        <v>133.73333333333332</v>
      </c>
      <c r="G243" s="440">
        <v>130.21666666666664</v>
      </c>
      <c r="H243" s="440">
        <v>142.71666666666664</v>
      </c>
      <c r="I243" s="440">
        <v>146.23333333333335</v>
      </c>
      <c r="J243" s="440">
        <v>148.96666666666664</v>
      </c>
      <c r="K243" s="439">
        <v>143.5</v>
      </c>
      <c r="L243" s="439">
        <v>137.25</v>
      </c>
      <c r="M243" s="439">
        <v>25.116669999999999</v>
      </c>
    </row>
    <row r="244" spans="1:13">
      <c r="A244" s="245">
        <v>234</v>
      </c>
      <c r="B244" s="442" t="s">
        <v>398</v>
      </c>
      <c r="C244" s="439">
        <v>359.45</v>
      </c>
      <c r="D244" s="440">
        <v>364.55</v>
      </c>
      <c r="E244" s="440">
        <v>353.15000000000003</v>
      </c>
      <c r="F244" s="440">
        <v>346.85</v>
      </c>
      <c r="G244" s="440">
        <v>335.45000000000005</v>
      </c>
      <c r="H244" s="440">
        <v>370.85</v>
      </c>
      <c r="I244" s="440">
        <v>382.25</v>
      </c>
      <c r="J244" s="440">
        <v>388.55</v>
      </c>
      <c r="K244" s="439">
        <v>375.95</v>
      </c>
      <c r="L244" s="439">
        <v>358.25</v>
      </c>
      <c r="M244" s="439">
        <v>33.67454</v>
      </c>
    </row>
    <row r="245" spans="1:13">
      <c r="A245" s="245">
        <v>235</v>
      </c>
      <c r="B245" s="442" t="s">
        <v>255</v>
      </c>
      <c r="C245" s="439">
        <v>135.35</v>
      </c>
      <c r="D245" s="440">
        <v>136.36666666666667</v>
      </c>
      <c r="E245" s="440">
        <v>133.33333333333334</v>
      </c>
      <c r="F245" s="440">
        <v>131.31666666666666</v>
      </c>
      <c r="G245" s="440">
        <v>128.28333333333333</v>
      </c>
      <c r="H245" s="440">
        <v>138.38333333333335</v>
      </c>
      <c r="I245" s="440">
        <v>141.41666666666666</v>
      </c>
      <c r="J245" s="440">
        <v>143.43333333333337</v>
      </c>
      <c r="K245" s="439">
        <v>139.4</v>
      </c>
      <c r="L245" s="439">
        <v>134.35</v>
      </c>
      <c r="M245" s="439">
        <v>53.580710000000003</v>
      </c>
    </row>
    <row r="246" spans="1:13">
      <c r="A246" s="245">
        <v>236</v>
      </c>
      <c r="B246" s="442" t="s">
        <v>125</v>
      </c>
      <c r="C246" s="439">
        <v>114.95</v>
      </c>
      <c r="D246" s="440">
        <v>115.76666666666667</v>
      </c>
      <c r="E246" s="440">
        <v>113.68333333333334</v>
      </c>
      <c r="F246" s="440">
        <v>112.41666666666667</v>
      </c>
      <c r="G246" s="440">
        <v>110.33333333333334</v>
      </c>
      <c r="H246" s="440">
        <v>117.03333333333333</v>
      </c>
      <c r="I246" s="440">
        <v>119.11666666666667</v>
      </c>
      <c r="J246" s="440">
        <v>120.38333333333333</v>
      </c>
      <c r="K246" s="439">
        <v>117.85</v>
      </c>
      <c r="L246" s="439">
        <v>114.5</v>
      </c>
      <c r="M246" s="439">
        <v>210.13561000000001</v>
      </c>
    </row>
    <row r="247" spans="1:13">
      <c r="A247" s="245">
        <v>237</v>
      </c>
      <c r="B247" s="442" t="s">
        <v>399</v>
      </c>
      <c r="C247" s="439">
        <v>20.55</v>
      </c>
      <c r="D247" s="440">
        <v>21</v>
      </c>
      <c r="E247" s="440">
        <v>19.850000000000001</v>
      </c>
      <c r="F247" s="440">
        <v>19.150000000000002</v>
      </c>
      <c r="G247" s="440">
        <v>18.000000000000004</v>
      </c>
      <c r="H247" s="440">
        <v>21.7</v>
      </c>
      <c r="I247" s="440">
        <v>22.849999999999998</v>
      </c>
      <c r="J247" s="440">
        <v>23.549999999999997</v>
      </c>
      <c r="K247" s="439">
        <v>22.15</v>
      </c>
      <c r="L247" s="439">
        <v>20.3</v>
      </c>
      <c r="M247" s="439">
        <v>409.60158000000001</v>
      </c>
    </row>
    <row r="248" spans="1:13">
      <c r="A248" s="245">
        <v>238</v>
      </c>
      <c r="B248" s="442" t="s">
        <v>772</v>
      </c>
      <c r="C248" s="439">
        <v>2071.1999999999998</v>
      </c>
      <c r="D248" s="440">
        <v>2098.0666666666666</v>
      </c>
      <c r="E248" s="440">
        <v>2033.1333333333332</v>
      </c>
      <c r="F248" s="440">
        <v>1995.0666666666666</v>
      </c>
      <c r="G248" s="440">
        <v>1930.1333333333332</v>
      </c>
      <c r="H248" s="440">
        <v>2136.1333333333332</v>
      </c>
      <c r="I248" s="440">
        <v>2201.0666666666666</v>
      </c>
      <c r="J248" s="440">
        <v>2239.1333333333332</v>
      </c>
      <c r="K248" s="439">
        <v>2163</v>
      </c>
      <c r="L248" s="439">
        <v>2060</v>
      </c>
      <c r="M248" s="439">
        <v>23.357410000000002</v>
      </c>
    </row>
    <row r="249" spans="1:13">
      <c r="A249" s="245">
        <v>239</v>
      </c>
      <c r="B249" s="442" t="s">
        <v>748</v>
      </c>
      <c r="C249" s="439">
        <v>407.05</v>
      </c>
      <c r="D249" s="440">
        <v>413.81666666666666</v>
      </c>
      <c r="E249" s="440">
        <v>393.73333333333335</v>
      </c>
      <c r="F249" s="440">
        <v>380.41666666666669</v>
      </c>
      <c r="G249" s="440">
        <v>360.33333333333337</v>
      </c>
      <c r="H249" s="440">
        <v>427.13333333333333</v>
      </c>
      <c r="I249" s="440">
        <v>447.2166666666667</v>
      </c>
      <c r="J249" s="440">
        <v>460.5333333333333</v>
      </c>
      <c r="K249" s="439">
        <v>433.9</v>
      </c>
      <c r="L249" s="439">
        <v>400.5</v>
      </c>
      <c r="M249" s="439">
        <v>6.30722</v>
      </c>
    </row>
    <row r="250" spans="1:13">
      <c r="A250" s="245">
        <v>240</v>
      </c>
      <c r="B250" s="442" t="s">
        <v>120</v>
      </c>
      <c r="C250" s="439">
        <v>531.79999999999995</v>
      </c>
      <c r="D250" s="440">
        <v>534.83333333333337</v>
      </c>
      <c r="E250" s="440">
        <v>524.86666666666679</v>
      </c>
      <c r="F250" s="440">
        <v>517.93333333333339</v>
      </c>
      <c r="G250" s="440">
        <v>507.96666666666681</v>
      </c>
      <c r="H250" s="440">
        <v>541.76666666666677</v>
      </c>
      <c r="I250" s="440">
        <v>551.73333333333323</v>
      </c>
      <c r="J250" s="440">
        <v>558.66666666666674</v>
      </c>
      <c r="K250" s="439">
        <v>544.79999999999995</v>
      </c>
      <c r="L250" s="439">
        <v>527.9</v>
      </c>
      <c r="M250" s="439">
        <v>42.420920000000002</v>
      </c>
    </row>
    <row r="251" spans="1:13">
      <c r="A251" s="245">
        <v>241</v>
      </c>
      <c r="B251" s="442" t="s">
        <v>824</v>
      </c>
      <c r="C251" s="439">
        <v>251.3</v>
      </c>
      <c r="D251" s="440">
        <v>253.56666666666669</v>
      </c>
      <c r="E251" s="440">
        <v>247.13333333333338</v>
      </c>
      <c r="F251" s="440">
        <v>242.9666666666667</v>
      </c>
      <c r="G251" s="440">
        <v>236.53333333333339</v>
      </c>
      <c r="H251" s="440">
        <v>257.73333333333335</v>
      </c>
      <c r="I251" s="440">
        <v>264.16666666666674</v>
      </c>
      <c r="J251" s="440">
        <v>268.33333333333337</v>
      </c>
      <c r="K251" s="439">
        <v>260</v>
      </c>
      <c r="L251" s="439">
        <v>249.4</v>
      </c>
      <c r="M251" s="439">
        <v>24.60528</v>
      </c>
    </row>
    <row r="252" spans="1:13">
      <c r="A252" s="245">
        <v>242</v>
      </c>
      <c r="B252" s="442" t="s">
        <v>122</v>
      </c>
      <c r="C252" s="439">
        <v>1003.55</v>
      </c>
      <c r="D252" s="440">
        <v>1012.1666666666666</v>
      </c>
      <c r="E252" s="440">
        <v>988.63333333333321</v>
      </c>
      <c r="F252" s="440">
        <v>973.71666666666658</v>
      </c>
      <c r="G252" s="440">
        <v>950.18333333333317</v>
      </c>
      <c r="H252" s="440">
        <v>1027.0833333333333</v>
      </c>
      <c r="I252" s="440">
        <v>1050.6166666666668</v>
      </c>
      <c r="J252" s="440">
        <v>1065.5333333333333</v>
      </c>
      <c r="K252" s="439">
        <v>1035.7</v>
      </c>
      <c r="L252" s="439">
        <v>997.25</v>
      </c>
      <c r="M252" s="439">
        <v>47.678640000000001</v>
      </c>
    </row>
    <row r="253" spans="1:13">
      <c r="A253" s="245">
        <v>243</v>
      </c>
      <c r="B253" s="442" t="s">
        <v>256</v>
      </c>
      <c r="C253" s="439">
        <v>4677.3500000000004</v>
      </c>
      <c r="D253" s="440">
        <v>4642.7833333333338</v>
      </c>
      <c r="E253" s="440">
        <v>4570.5666666666675</v>
      </c>
      <c r="F253" s="440">
        <v>4463.7833333333338</v>
      </c>
      <c r="G253" s="440">
        <v>4391.5666666666675</v>
      </c>
      <c r="H253" s="440">
        <v>4749.5666666666675</v>
      </c>
      <c r="I253" s="440">
        <v>4821.7833333333328</v>
      </c>
      <c r="J253" s="440">
        <v>4928.5666666666675</v>
      </c>
      <c r="K253" s="439">
        <v>4715</v>
      </c>
      <c r="L253" s="439">
        <v>4536</v>
      </c>
      <c r="M253" s="439">
        <v>7.5084099999999996</v>
      </c>
    </row>
    <row r="254" spans="1:13">
      <c r="A254" s="245">
        <v>244</v>
      </c>
      <c r="B254" s="442" t="s">
        <v>124</v>
      </c>
      <c r="C254" s="439">
        <v>1415.3</v>
      </c>
      <c r="D254" s="440">
        <v>1414.9666666666665</v>
      </c>
      <c r="E254" s="440">
        <v>1404.9333333333329</v>
      </c>
      <c r="F254" s="440">
        <v>1394.5666666666664</v>
      </c>
      <c r="G254" s="440">
        <v>1384.5333333333328</v>
      </c>
      <c r="H254" s="440">
        <v>1425.333333333333</v>
      </c>
      <c r="I254" s="440">
        <v>1435.3666666666663</v>
      </c>
      <c r="J254" s="440">
        <v>1445.7333333333331</v>
      </c>
      <c r="K254" s="439">
        <v>1425</v>
      </c>
      <c r="L254" s="439">
        <v>1404.6</v>
      </c>
      <c r="M254" s="439">
        <v>53.943170000000002</v>
      </c>
    </row>
    <row r="255" spans="1:13">
      <c r="A255" s="245">
        <v>245</v>
      </c>
      <c r="B255" s="442" t="s">
        <v>749</v>
      </c>
      <c r="C255" s="439">
        <v>971.75</v>
      </c>
      <c r="D255" s="440">
        <v>982.25</v>
      </c>
      <c r="E255" s="440">
        <v>950.5</v>
      </c>
      <c r="F255" s="440">
        <v>929.25</v>
      </c>
      <c r="G255" s="440">
        <v>897.5</v>
      </c>
      <c r="H255" s="440">
        <v>1003.5</v>
      </c>
      <c r="I255" s="440">
        <v>1035.25</v>
      </c>
      <c r="J255" s="440">
        <v>1056.5</v>
      </c>
      <c r="K255" s="439">
        <v>1014</v>
      </c>
      <c r="L255" s="439">
        <v>961</v>
      </c>
      <c r="M255" s="439">
        <v>1.29243</v>
      </c>
    </row>
    <row r="256" spans="1:13">
      <c r="A256" s="245">
        <v>246</v>
      </c>
      <c r="B256" s="442" t="s">
        <v>400</v>
      </c>
      <c r="C256" s="439">
        <v>326.55</v>
      </c>
      <c r="D256" s="440">
        <v>329.55</v>
      </c>
      <c r="E256" s="440">
        <v>322.10000000000002</v>
      </c>
      <c r="F256" s="440">
        <v>317.65000000000003</v>
      </c>
      <c r="G256" s="440">
        <v>310.20000000000005</v>
      </c>
      <c r="H256" s="440">
        <v>334</v>
      </c>
      <c r="I256" s="440">
        <v>341.44999999999993</v>
      </c>
      <c r="J256" s="440">
        <v>345.9</v>
      </c>
      <c r="K256" s="439">
        <v>337</v>
      </c>
      <c r="L256" s="439">
        <v>325.10000000000002</v>
      </c>
      <c r="M256" s="439">
        <v>6.4137300000000002</v>
      </c>
    </row>
    <row r="257" spans="1:13">
      <c r="A257" s="245">
        <v>247</v>
      </c>
      <c r="B257" s="442" t="s">
        <v>121</v>
      </c>
      <c r="C257" s="439">
        <v>1793.05</v>
      </c>
      <c r="D257" s="440">
        <v>1811.2166666666665</v>
      </c>
      <c r="E257" s="440">
        <v>1762.833333333333</v>
      </c>
      <c r="F257" s="440">
        <v>1732.6166666666666</v>
      </c>
      <c r="G257" s="440">
        <v>1684.2333333333331</v>
      </c>
      <c r="H257" s="440">
        <v>1841.4333333333329</v>
      </c>
      <c r="I257" s="440">
        <v>1889.8166666666666</v>
      </c>
      <c r="J257" s="440">
        <v>1920.0333333333328</v>
      </c>
      <c r="K257" s="439">
        <v>1859.6</v>
      </c>
      <c r="L257" s="439">
        <v>1781</v>
      </c>
      <c r="M257" s="439">
        <v>19.02195</v>
      </c>
    </row>
    <row r="258" spans="1:13">
      <c r="A258" s="245">
        <v>248</v>
      </c>
      <c r="B258" s="442" t="s">
        <v>257</v>
      </c>
      <c r="C258" s="439">
        <v>2039.6</v>
      </c>
      <c r="D258" s="440">
        <v>2043.5833333333333</v>
      </c>
      <c r="E258" s="440">
        <v>2028.0166666666664</v>
      </c>
      <c r="F258" s="440">
        <v>2016.4333333333332</v>
      </c>
      <c r="G258" s="440">
        <v>2000.8666666666663</v>
      </c>
      <c r="H258" s="440">
        <v>2055.1666666666665</v>
      </c>
      <c r="I258" s="440">
        <v>2070.7333333333336</v>
      </c>
      <c r="J258" s="440">
        <v>2082.3166666666666</v>
      </c>
      <c r="K258" s="439">
        <v>2059.15</v>
      </c>
      <c r="L258" s="439">
        <v>2032</v>
      </c>
      <c r="M258" s="439">
        <v>2.1126</v>
      </c>
    </row>
    <row r="259" spans="1:13">
      <c r="A259" s="245">
        <v>249</v>
      </c>
      <c r="B259" s="442" t="s">
        <v>401</v>
      </c>
      <c r="C259" s="439">
        <v>1526.95</v>
      </c>
      <c r="D259" s="440">
        <v>1544.6499999999999</v>
      </c>
      <c r="E259" s="440">
        <v>1489.2999999999997</v>
      </c>
      <c r="F259" s="440">
        <v>1451.6499999999999</v>
      </c>
      <c r="G259" s="440">
        <v>1396.2999999999997</v>
      </c>
      <c r="H259" s="440">
        <v>1582.2999999999997</v>
      </c>
      <c r="I259" s="440">
        <v>1637.6499999999996</v>
      </c>
      <c r="J259" s="440">
        <v>1675.2999999999997</v>
      </c>
      <c r="K259" s="439">
        <v>1600</v>
      </c>
      <c r="L259" s="439">
        <v>1507</v>
      </c>
      <c r="M259" s="439">
        <v>0.94206999999999996</v>
      </c>
    </row>
    <row r="260" spans="1:13">
      <c r="A260" s="245">
        <v>250</v>
      </c>
      <c r="B260" s="442" t="s">
        <v>402</v>
      </c>
      <c r="C260" s="439">
        <v>2863.3</v>
      </c>
      <c r="D260" s="440">
        <v>2874</v>
      </c>
      <c r="E260" s="440">
        <v>2833</v>
      </c>
      <c r="F260" s="440">
        <v>2802.7</v>
      </c>
      <c r="G260" s="440">
        <v>2761.7</v>
      </c>
      <c r="H260" s="440">
        <v>2904.3</v>
      </c>
      <c r="I260" s="440">
        <v>2945.3</v>
      </c>
      <c r="J260" s="440">
        <v>2975.6000000000004</v>
      </c>
      <c r="K260" s="439">
        <v>2915</v>
      </c>
      <c r="L260" s="439">
        <v>2843.7</v>
      </c>
      <c r="M260" s="439">
        <v>1.0240899999999999</v>
      </c>
    </row>
    <row r="261" spans="1:13">
      <c r="A261" s="245">
        <v>251</v>
      </c>
      <c r="B261" s="442" t="s">
        <v>403</v>
      </c>
      <c r="C261" s="439">
        <v>567.95000000000005</v>
      </c>
      <c r="D261" s="440">
        <v>567.00000000000011</v>
      </c>
      <c r="E261" s="440">
        <v>559.4000000000002</v>
      </c>
      <c r="F261" s="440">
        <v>550.85000000000014</v>
      </c>
      <c r="G261" s="440">
        <v>543.25000000000023</v>
      </c>
      <c r="H261" s="440">
        <v>575.55000000000018</v>
      </c>
      <c r="I261" s="440">
        <v>583.15000000000009</v>
      </c>
      <c r="J261" s="440">
        <v>591.70000000000016</v>
      </c>
      <c r="K261" s="439">
        <v>574.6</v>
      </c>
      <c r="L261" s="439">
        <v>558.45000000000005</v>
      </c>
      <c r="M261" s="439">
        <v>4.2850599999999996</v>
      </c>
    </row>
    <row r="262" spans="1:13">
      <c r="A262" s="245">
        <v>252</v>
      </c>
      <c r="B262" s="442" t="s">
        <v>404</v>
      </c>
      <c r="C262" s="439">
        <v>167.95</v>
      </c>
      <c r="D262" s="440">
        <v>168.26666666666665</v>
      </c>
      <c r="E262" s="440">
        <v>162.18333333333331</v>
      </c>
      <c r="F262" s="440">
        <v>156.41666666666666</v>
      </c>
      <c r="G262" s="440">
        <v>150.33333333333331</v>
      </c>
      <c r="H262" s="440">
        <v>174.0333333333333</v>
      </c>
      <c r="I262" s="440">
        <v>180.11666666666667</v>
      </c>
      <c r="J262" s="440">
        <v>185.8833333333333</v>
      </c>
      <c r="K262" s="439">
        <v>174.35</v>
      </c>
      <c r="L262" s="439">
        <v>162.5</v>
      </c>
      <c r="M262" s="439">
        <v>58.203800000000001</v>
      </c>
    </row>
    <row r="263" spans="1:13">
      <c r="A263" s="245">
        <v>253</v>
      </c>
      <c r="B263" s="442" t="s">
        <v>405</v>
      </c>
      <c r="C263" s="439">
        <v>136.65</v>
      </c>
      <c r="D263" s="440">
        <v>137.65</v>
      </c>
      <c r="E263" s="440">
        <v>134.4</v>
      </c>
      <c r="F263" s="440">
        <v>132.15</v>
      </c>
      <c r="G263" s="440">
        <v>128.9</v>
      </c>
      <c r="H263" s="440">
        <v>139.9</v>
      </c>
      <c r="I263" s="440">
        <v>143.15</v>
      </c>
      <c r="J263" s="440">
        <v>145.4</v>
      </c>
      <c r="K263" s="439">
        <v>140.9</v>
      </c>
      <c r="L263" s="439">
        <v>135.4</v>
      </c>
      <c r="M263" s="439">
        <v>27.443680000000001</v>
      </c>
    </row>
    <row r="264" spans="1:13">
      <c r="A264" s="245">
        <v>254</v>
      </c>
      <c r="B264" s="442" t="s">
        <v>406</v>
      </c>
      <c r="C264" s="439">
        <v>92.55</v>
      </c>
      <c r="D264" s="440">
        <v>94.583333333333329</v>
      </c>
      <c r="E264" s="440">
        <v>89.816666666666663</v>
      </c>
      <c r="F264" s="440">
        <v>87.083333333333329</v>
      </c>
      <c r="G264" s="440">
        <v>82.316666666666663</v>
      </c>
      <c r="H264" s="440">
        <v>97.316666666666663</v>
      </c>
      <c r="I264" s="440">
        <v>102.08333333333334</v>
      </c>
      <c r="J264" s="440">
        <v>104.81666666666666</v>
      </c>
      <c r="K264" s="439">
        <v>99.35</v>
      </c>
      <c r="L264" s="439">
        <v>91.85</v>
      </c>
      <c r="M264" s="439">
        <v>54.167859999999997</v>
      </c>
    </row>
    <row r="265" spans="1:13">
      <c r="A265" s="245">
        <v>255</v>
      </c>
      <c r="B265" s="442" t="s">
        <v>258</v>
      </c>
      <c r="C265" s="439">
        <v>145.35</v>
      </c>
      <c r="D265" s="440">
        <v>148.01666666666665</v>
      </c>
      <c r="E265" s="440">
        <v>139.33333333333331</v>
      </c>
      <c r="F265" s="440">
        <v>133.31666666666666</v>
      </c>
      <c r="G265" s="440">
        <v>124.63333333333333</v>
      </c>
      <c r="H265" s="440">
        <v>154.0333333333333</v>
      </c>
      <c r="I265" s="440">
        <v>162.71666666666664</v>
      </c>
      <c r="J265" s="440">
        <v>168.73333333333329</v>
      </c>
      <c r="K265" s="439">
        <v>156.69999999999999</v>
      </c>
      <c r="L265" s="439">
        <v>142</v>
      </c>
      <c r="M265" s="439">
        <v>181.83826999999999</v>
      </c>
    </row>
    <row r="266" spans="1:13">
      <c r="A266" s="245">
        <v>256</v>
      </c>
      <c r="B266" s="442" t="s">
        <v>128</v>
      </c>
      <c r="C266" s="439">
        <v>697.85</v>
      </c>
      <c r="D266" s="440">
        <v>701.58333333333337</v>
      </c>
      <c r="E266" s="440">
        <v>689.81666666666672</v>
      </c>
      <c r="F266" s="440">
        <v>681.7833333333333</v>
      </c>
      <c r="G266" s="440">
        <v>670.01666666666665</v>
      </c>
      <c r="H266" s="440">
        <v>709.61666666666679</v>
      </c>
      <c r="I266" s="440">
        <v>721.38333333333344</v>
      </c>
      <c r="J266" s="440">
        <v>729.41666666666686</v>
      </c>
      <c r="K266" s="439">
        <v>713.35</v>
      </c>
      <c r="L266" s="439">
        <v>693.55</v>
      </c>
      <c r="M266" s="439">
        <v>69.227860000000007</v>
      </c>
    </row>
    <row r="267" spans="1:13">
      <c r="A267" s="245">
        <v>257</v>
      </c>
      <c r="B267" s="442" t="s">
        <v>751</v>
      </c>
      <c r="C267" s="439">
        <v>110.05</v>
      </c>
      <c r="D267" s="440">
        <v>111.96666666666665</v>
      </c>
      <c r="E267" s="440">
        <v>107.08333333333331</v>
      </c>
      <c r="F267" s="440">
        <v>104.11666666666666</v>
      </c>
      <c r="G267" s="440">
        <v>99.23333333333332</v>
      </c>
      <c r="H267" s="440">
        <v>114.93333333333331</v>
      </c>
      <c r="I267" s="440">
        <v>119.81666666666666</v>
      </c>
      <c r="J267" s="440">
        <v>122.7833333333333</v>
      </c>
      <c r="K267" s="439">
        <v>116.85</v>
      </c>
      <c r="L267" s="439">
        <v>109</v>
      </c>
      <c r="M267" s="439">
        <v>22.666229999999999</v>
      </c>
    </row>
    <row r="268" spans="1:13">
      <c r="A268" s="245">
        <v>258</v>
      </c>
      <c r="B268" s="442" t="s">
        <v>407</v>
      </c>
      <c r="C268" s="439">
        <v>60.45</v>
      </c>
      <c r="D268" s="440">
        <v>62.083333333333336</v>
      </c>
      <c r="E268" s="440">
        <v>58.566666666666677</v>
      </c>
      <c r="F268" s="440">
        <v>56.683333333333344</v>
      </c>
      <c r="G268" s="440">
        <v>53.166666666666686</v>
      </c>
      <c r="H268" s="440">
        <v>63.966666666666669</v>
      </c>
      <c r="I268" s="440">
        <v>67.483333333333334</v>
      </c>
      <c r="J268" s="440">
        <v>69.36666666666666</v>
      </c>
      <c r="K268" s="439">
        <v>65.599999999999994</v>
      </c>
      <c r="L268" s="439">
        <v>60.2</v>
      </c>
      <c r="M268" s="439">
        <v>12.99118</v>
      </c>
    </row>
    <row r="269" spans="1:13">
      <c r="A269" s="245">
        <v>259</v>
      </c>
      <c r="B269" s="442" t="s">
        <v>408</v>
      </c>
      <c r="C269" s="439">
        <v>113.9</v>
      </c>
      <c r="D269" s="440">
        <v>115.76666666666665</v>
      </c>
      <c r="E269" s="440">
        <v>110.23333333333331</v>
      </c>
      <c r="F269" s="440">
        <v>106.56666666666665</v>
      </c>
      <c r="G269" s="440">
        <v>101.0333333333333</v>
      </c>
      <c r="H269" s="440">
        <v>119.43333333333331</v>
      </c>
      <c r="I269" s="440">
        <v>124.96666666666667</v>
      </c>
      <c r="J269" s="440">
        <v>128.63333333333333</v>
      </c>
      <c r="K269" s="439">
        <v>121.3</v>
      </c>
      <c r="L269" s="439">
        <v>112.1</v>
      </c>
      <c r="M269" s="439">
        <v>27.45391</v>
      </c>
    </row>
    <row r="270" spans="1:13">
      <c r="A270" s="245">
        <v>260</v>
      </c>
      <c r="B270" s="442" t="s">
        <v>409</v>
      </c>
      <c r="C270" s="439">
        <v>28.7</v>
      </c>
      <c r="D270" s="440">
        <v>28.900000000000002</v>
      </c>
      <c r="E270" s="440">
        <v>28.300000000000004</v>
      </c>
      <c r="F270" s="440">
        <v>27.900000000000002</v>
      </c>
      <c r="G270" s="440">
        <v>27.300000000000004</v>
      </c>
      <c r="H270" s="440">
        <v>29.300000000000004</v>
      </c>
      <c r="I270" s="440">
        <v>29.900000000000006</v>
      </c>
      <c r="J270" s="440">
        <v>30.300000000000004</v>
      </c>
      <c r="K270" s="439">
        <v>29.5</v>
      </c>
      <c r="L270" s="439">
        <v>28.5</v>
      </c>
      <c r="M270" s="439">
        <v>31.803329999999999</v>
      </c>
    </row>
    <row r="271" spans="1:13">
      <c r="A271" s="245">
        <v>261</v>
      </c>
      <c r="B271" s="442" t="s">
        <v>410</v>
      </c>
      <c r="C271" s="439">
        <v>81.849999999999994</v>
      </c>
      <c r="D271" s="440">
        <v>82.850000000000009</v>
      </c>
      <c r="E271" s="440">
        <v>80.500000000000014</v>
      </c>
      <c r="F271" s="440">
        <v>79.150000000000006</v>
      </c>
      <c r="G271" s="440">
        <v>76.800000000000011</v>
      </c>
      <c r="H271" s="440">
        <v>84.200000000000017</v>
      </c>
      <c r="I271" s="440">
        <v>86.550000000000011</v>
      </c>
      <c r="J271" s="440">
        <v>87.90000000000002</v>
      </c>
      <c r="K271" s="439">
        <v>85.2</v>
      </c>
      <c r="L271" s="439">
        <v>81.5</v>
      </c>
      <c r="M271" s="439">
        <v>19.56371</v>
      </c>
    </row>
    <row r="272" spans="1:13">
      <c r="A272" s="245">
        <v>262</v>
      </c>
      <c r="B272" s="442" t="s">
        <v>411</v>
      </c>
      <c r="C272" s="439">
        <v>113.6</v>
      </c>
      <c r="D272" s="440">
        <v>113.89999999999999</v>
      </c>
      <c r="E272" s="440">
        <v>110.29999999999998</v>
      </c>
      <c r="F272" s="440">
        <v>106.99999999999999</v>
      </c>
      <c r="G272" s="440">
        <v>103.39999999999998</v>
      </c>
      <c r="H272" s="440">
        <v>117.19999999999999</v>
      </c>
      <c r="I272" s="440">
        <v>120.79999999999998</v>
      </c>
      <c r="J272" s="440">
        <v>124.1</v>
      </c>
      <c r="K272" s="439">
        <v>117.5</v>
      </c>
      <c r="L272" s="439">
        <v>110.6</v>
      </c>
      <c r="M272" s="439">
        <v>50.959060000000001</v>
      </c>
    </row>
    <row r="273" spans="1:13">
      <c r="A273" s="245">
        <v>263</v>
      </c>
      <c r="B273" s="442" t="s">
        <v>412</v>
      </c>
      <c r="C273" s="439">
        <v>176.45</v>
      </c>
      <c r="D273" s="440">
        <v>176.56666666666669</v>
      </c>
      <c r="E273" s="440">
        <v>173.13333333333338</v>
      </c>
      <c r="F273" s="440">
        <v>169.81666666666669</v>
      </c>
      <c r="G273" s="440">
        <v>166.38333333333338</v>
      </c>
      <c r="H273" s="440">
        <v>179.88333333333338</v>
      </c>
      <c r="I273" s="440">
        <v>183.31666666666672</v>
      </c>
      <c r="J273" s="440">
        <v>186.63333333333338</v>
      </c>
      <c r="K273" s="439">
        <v>180</v>
      </c>
      <c r="L273" s="439">
        <v>173.25</v>
      </c>
      <c r="M273" s="439">
        <v>5.4820799999999998</v>
      </c>
    </row>
    <row r="274" spans="1:13">
      <c r="A274" s="245">
        <v>264</v>
      </c>
      <c r="B274" s="442" t="s">
        <v>413</v>
      </c>
      <c r="C274" s="439">
        <v>92.85</v>
      </c>
      <c r="D274" s="440">
        <v>92.90000000000002</v>
      </c>
      <c r="E274" s="440">
        <v>91.350000000000037</v>
      </c>
      <c r="F274" s="440">
        <v>89.850000000000023</v>
      </c>
      <c r="G274" s="440">
        <v>88.30000000000004</v>
      </c>
      <c r="H274" s="440">
        <v>94.400000000000034</v>
      </c>
      <c r="I274" s="440">
        <v>95.950000000000017</v>
      </c>
      <c r="J274" s="440">
        <v>97.450000000000031</v>
      </c>
      <c r="K274" s="439">
        <v>94.45</v>
      </c>
      <c r="L274" s="439">
        <v>91.4</v>
      </c>
      <c r="M274" s="439">
        <v>15.80856</v>
      </c>
    </row>
    <row r="275" spans="1:13">
      <c r="A275" s="245">
        <v>265</v>
      </c>
      <c r="B275" s="442" t="s">
        <v>127</v>
      </c>
      <c r="C275" s="439">
        <v>397.65</v>
      </c>
      <c r="D275" s="440">
        <v>399.8</v>
      </c>
      <c r="E275" s="440">
        <v>392.3</v>
      </c>
      <c r="F275" s="440">
        <v>386.95</v>
      </c>
      <c r="G275" s="440">
        <v>379.45</v>
      </c>
      <c r="H275" s="440">
        <v>405.15000000000003</v>
      </c>
      <c r="I275" s="440">
        <v>412.65000000000003</v>
      </c>
      <c r="J275" s="440">
        <v>418.00000000000006</v>
      </c>
      <c r="K275" s="439">
        <v>407.3</v>
      </c>
      <c r="L275" s="439">
        <v>394.45</v>
      </c>
      <c r="M275" s="439">
        <v>77.075310000000002</v>
      </c>
    </row>
    <row r="276" spans="1:13">
      <c r="A276" s="245">
        <v>266</v>
      </c>
      <c r="B276" s="442" t="s">
        <v>414</v>
      </c>
      <c r="C276" s="439">
        <v>2210.8000000000002</v>
      </c>
      <c r="D276" s="440">
        <v>2227.2833333333333</v>
      </c>
      <c r="E276" s="440">
        <v>2189.5166666666664</v>
      </c>
      <c r="F276" s="440">
        <v>2168.2333333333331</v>
      </c>
      <c r="G276" s="440">
        <v>2130.4666666666662</v>
      </c>
      <c r="H276" s="440">
        <v>2248.5666666666666</v>
      </c>
      <c r="I276" s="440">
        <v>2286.3333333333339</v>
      </c>
      <c r="J276" s="440">
        <v>2307.6166666666668</v>
      </c>
      <c r="K276" s="439">
        <v>2265.0500000000002</v>
      </c>
      <c r="L276" s="439">
        <v>2206</v>
      </c>
      <c r="M276" s="439">
        <v>0.44668000000000002</v>
      </c>
    </row>
    <row r="277" spans="1:13">
      <c r="A277" s="245">
        <v>267</v>
      </c>
      <c r="B277" s="442" t="s">
        <v>129</v>
      </c>
      <c r="C277" s="439">
        <v>3163</v>
      </c>
      <c r="D277" s="440">
        <v>3165.7166666666667</v>
      </c>
      <c r="E277" s="440">
        <v>3128.4333333333334</v>
      </c>
      <c r="F277" s="440">
        <v>3093.8666666666668</v>
      </c>
      <c r="G277" s="440">
        <v>3056.5833333333335</v>
      </c>
      <c r="H277" s="440">
        <v>3200.2833333333333</v>
      </c>
      <c r="I277" s="440">
        <v>3237.5666666666671</v>
      </c>
      <c r="J277" s="440">
        <v>3272.1333333333332</v>
      </c>
      <c r="K277" s="439">
        <v>3203</v>
      </c>
      <c r="L277" s="439">
        <v>3131.15</v>
      </c>
      <c r="M277" s="439">
        <v>4.3329599999999999</v>
      </c>
    </row>
    <row r="278" spans="1:13">
      <c r="A278" s="245">
        <v>268</v>
      </c>
      <c r="B278" s="442" t="s">
        <v>130</v>
      </c>
      <c r="C278" s="439">
        <v>932.35</v>
      </c>
      <c r="D278" s="440">
        <v>948.7166666666667</v>
      </c>
      <c r="E278" s="440">
        <v>898.63333333333344</v>
      </c>
      <c r="F278" s="440">
        <v>864.91666666666674</v>
      </c>
      <c r="G278" s="440">
        <v>814.83333333333348</v>
      </c>
      <c r="H278" s="440">
        <v>982.43333333333339</v>
      </c>
      <c r="I278" s="440">
        <v>1032.5166666666667</v>
      </c>
      <c r="J278" s="440">
        <v>1066.2333333333333</v>
      </c>
      <c r="K278" s="439">
        <v>998.8</v>
      </c>
      <c r="L278" s="439">
        <v>915</v>
      </c>
      <c r="M278" s="439">
        <v>38.11354</v>
      </c>
    </row>
    <row r="279" spans="1:13">
      <c r="A279" s="245">
        <v>269</v>
      </c>
      <c r="B279" s="442" t="s">
        <v>415</v>
      </c>
      <c r="C279" s="439">
        <v>154.5</v>
      </c>
      <c r="D279" s="440">
        <v>155.73333333333332</v>
      </c>
      <c r="E279" s="440">
        <v>151.56666666666663</v>
      </c>
      <c r="F279" s="440">
        <v>148.63333333333333</v>
      </c>
      <c r="G279" s="440">
        <v>144.46666666666664</v>
      </c>
      <c r="H279" s="440">
        <v>158.66666666666663</v>
      </c>
      <c r="I279" s="440">
        <v>162.83333333333331</v>
      </c>
      <c r="J279" s="440">
        <v>165.76666666666662</v>
      </c>
      <c r="K279" s="439">
        <v>159.9</v>
      </c>
      <c r="L279" s="439">
        <v>152.80000000000001</v>
      </c>
      <c r="M279" s="439">
        <v>6.4412200000000004</v>
      </c>
    </row>
    <row r="280" spans="1:13">
      <c r="A280" s="245">
        <v>270</v>
      </c>
      <c r="B280" s="442" t="s">
        <v>417</v>
      </c>
      <c r="C280" s="439">
        <v>686.05</v>
      </c>
      <c r="D280" s="440">
        <v>685.15</v>
      </c>
      <c r="E280" s="440">
        <v>673</v>
      </c>
      <c r="F280" s="440">
        <v>659.95</v>
      </c>
      <c r="G280" s="440">
        <v>647.80000000000007</v>
      </c>
      <c r="H280" s="440">
        <v>698.19999999999993</v>
      </c>
      <c r="I280" s="440">
        <v>710.3499999999998</v>
      </c>
      <c r="J280" s="440">
        <v>723.39999999999986</v>
      </c>
      <c r="K280" s="439">
        <v>697.3</v>
      </c>
      <c r="L280" s="439">
        <v>672.1</v>
      </c>
      <c r="M280" s="439">
        <v>2.1533899999999999</v>
      </c>
    </row>
    <row r="281" spans="1:13">
      <c r="A281" s="245">
        <v>271</v>
      </c>
      <c r="B281" s="442" t="s">
        <v>418</v>
      </c>
      <c r="C281" s="439">
        <v>223</v>
      </c>
      <c r="D281" s="440">
        <v>225.20000000000002</v>
      </c>
      <c r="E281" s="440">
        <v>219.80000000000004</v>
      </c>
      <c r="F281" s="440">
        <v>216.60000000000002</v>
      </c>
      <c r="G281" s="440">
        <v>211.20000000000005</v>
      </c>
      <c r="H281" s="440">
        <v>228.40000000000003</v>
      </c>
      <c r="I281" s="440">
        <v>233.8</v>
      </c>
      <c r="J281" s="440">
        <v>237.00000000000003</v>
      </c>
      <c r="K281" s="439">
        <v>230.6</v>
      </c>
      <c r="L281" s="439">
        <v>222</v>
      </c>
      <c r="M281" s="439">
        <v>4.6900399999999998</v>
      </c>
    </row>
    <row r="282" spans="1:13">
      <c r="A282" s="245">
        <v>272</v>
      </c>
      <c r="B282" s="442" t="s">
        <v>419</v>
      </c>
      <c r="C282" s="439">
        <v>227.3</v>
      </c>
      <c r="D282" s="440">
        <v>230.08333333333334</v>
      </c>
      <c r="E282" s="440">
        <v>222.2166666666667</v>
      </c>
      <c r="F282" s="440">
        <v>217.13333333333335</v>
      </c>
      <c r="G282" s="440">
        <v>209.26666666666671</v>
      </c>
      <c r="H282" s="440">
        <v>235.16666666666669</v>
      </c>
      <c r="I282" s="440">
        <v>243.0333333333333</v>
      </c>
      <c r="J282" s="440">
        <v>248.11666666666667</v>
      </c>
      <c r="K282" s="439">
        <v>237.95</v>
      </c>
      <c r="L282" s="439">
        <v>225</v>
      </c>
      <c r="M282" s="439">
        <v>12.29495</v>
      </c>
    </row>
    <row r="283" spans="1:13">
      <c r="A283" s="245">
        <v>273</v>
      </c>
      <c r="B283" s="442" t="s">
        <v>752</v>
      </c>
      <c r="C283" s="439">
        <v>1020.3</v>
      </c>
      <c r="D283" s="440">
        <v>1031.6833333333334</v>
      </c>
      <c r="E283" s="440">
        <v>1004.6166666666668</v>
      </c>
      <c r="F283" s="440">
        <v>988.93333333333339</v>
      </c>
      <c r="G283" s="440">
        <v>961.86666666666679</v>
      </c>
      <c r="H283" s="440">
        <v>1047.3666666666668</v>
      </c>
      <c r="I283" s="440">
        <v>1074.4333333333334</v>
      </c>
      <c r="J283" s="440">
        <v>1090.1166666666668</v>
      </c>
      <c r="K283" s="439">
        <v>1058.75</v>
      </c>
      <c r="L283" s="439">
        <v>1016</v>
      </c>
      <c r="M283" s="439">
        <v>0.38585000000000003</v>
      </c>
    </row>
    <row r="284" spans="1:13">
      <c r="A284" s="245">
        <v>274</v>
      </c>
      <c r="B284" s="442" t="s">
        <v>420</v>
      </c>
      <c r="C284" s="439">
        <v>996.4</v>
      </c>
      <c r="D284" s="440">
        <v>998.7833333333333</v>
      </c>
      <c r="E284" s="440">
        <v>988.61666666666656</v>
      </c>
      <c r="F284" s="440">
        <v>980.83333333333326</v>
      </c>
      <c r="G284" s="440">
        <v>970.66666666666652</v>
      </c>
      <c r="H284" s="440">
        <v>1006.5666666666666</v>
      </c>
      <c r="I284" s="440">
        <v>1016.7333333333333</v>
      </c>
      <c r="J284" s="440">
        <v>1024.5166666666667</v>
      </c>
      <c r="K284" s="439">
        <v>1008.95</v>
      </c>
      <c r="L284" s="439">
        <v>991</v>
      </c>
      <c r="M284" s="439">
        <v>1.93476</v>
      </c>
    </row>
    <row r="285" spans="1:13">
      <c r="A285" s="245">
        <v>275</v>
      </c>
      <c r="B285" s="442" t="s">
        <v>421</v>
      </c>
      <c r="C285" s="439">
        <v>432.95</v>
      </c>
      <c r="D285" s="440">
        <v>441.31666666666666</v>
      </c>
      <c r="E285" s="440">
        <v>421.63333333333333</v>
      </c>
      <c r="F285" s="440">
        <v>410.31666666666666</v>
      </c>
      <c r="G285" s="440">
        <v>390.63333333333333</v>
      </c>
      <c r="H285" s="440">
        <v>452.63333333333333</v>
      </c>
      <c r="I285" s="440">
        <v>472.31666666666661</v>
      </c>
      <c r="J285" s="440">
        <v>483.63333333333333</v>
      </c>
      <c r="K285" s="439">
        <v>461</v>
      </c>
      <c r="L285" s="439">
        <v>430</v>
      </c>
      <c r="M285" s="439">
        <v>8.9109300000000005</v>
      </c>
    </row>
    <row r="286" spans="1:13">
      <c r="A286" s="245">
        <v>276</v>
      </c>
      <c r="B286" s="442" t="s">
        <v>422</v>
      </c>
      <c r="C286" s="439">
        <v>589.4</v>
      </c>
      <c r="D286" s="440">
        <v>590.31666666666672</v>
      </c>
      <c r="E286" s="440">
        <v>583.63333333333344</v>
      </c>
      <c r="F286" s="440">
        <v>577.86666666666667</v>
      </c>
      <c r="G286" s="440">
        <v>571.18333333333339</v>
      </c>
      <c r="H286" s="440">
        <v>596.08333333333348</v>
      </c>
      <c r="I286" s="440">
        <v>602.76666666666665</v>
      </c>
      <c r="J286" s="440">
        <v>608.53333333333353</v>
      </c>
      <c r="K286" s="439">
        <v>597</v>
      </c>
      <c r="L286" s="439">
        <v>584.54999999999995</v>
      </c>
      <c r="M286" s="439">
        <v>1.98187</v>
      </c>
    </row>
    <row r="287" spans="1:13">
      <c r="A287" s="245">
        <v>277</v>
      </c>
      <c r="B287" s="442" t="s">
        <v>423</v>
      </c>
      <c r="C287" s="439">
        <v>63.65</v>
      </c>
      <c r="D287" s="440">
        <v>64.116666666666674</v>
      </c>
      <c r="E287" s="440">
        <v>63.083333333333343</v>
      </c>
      <c r="F287" s="440">
        <v>62.516666666666666</v>
      </c>
      <c r="G287" s="440">
        <v>61.483333333333334</v>
      </c>
      <c r="H287" s="440">
        <v>64.683333333333351</v>
      </c>
      <c r="I287" s="440">
        <v>65.716666666666683</v>
      </c>
      <c r="J287" s="440">
        <v>66.28333333333336</v>
      </c>
      <c r="K287" s="439">
        <v>65.150000000000006</v>
      </c>
      <c r="L287" s="439">
        <v>63.55</v>
      </c>
      <c r="M287" s="439">
        <v>15.95004</v>
      </c>
    </row>
    <row r="288" spans="1:13">
      <c r="A288" s="245">
        <v>278</v>
      </c>
      <c r="B288" s="442" t="s">
        <v>424</v>
      </c>
      <c r="C288" s="439">
        <v>53.25</v>
      </c>
      <c r="D288" s="440">
        <v>53.766666666666673</v>
      </c>
      <c r="E288" s="440">
        <v>52.583333333333343</v>
      </c>
      <c r="F288" s="440">
        <v>51.916666666666671</v>
      </c>
      <c r="G288" s="440">
        <v>50.733333333333341</v>
      </c>
      <c r="H288" s="440">
        <v>54.433333333333344</v>
      </c>
      <c r="I288" s="440">
        <v>55.616666666666667</v>
      </c>
      <c r="J288" s="440">
        <v>56.283333333333346</v>
      </c>
      <c r="K288" s="439">
        <v>54.95</v>
      </c>
      <c r="L288" s="439">
        <v>53.1</v>
      </c>
      <c r="M288" s="439">
        <v>25.353470000000002</v>
      </c>
    </row>
    <row r="289" spans="1:13">
      <c r="A289" s="245">
        <v>279</v>
      </c>
      <c r="B289" s="442" t="s">
        <v>425</v>
      </c>
      <c r="C289" s="439">
        <v>679.7</v>
      </c>
      <c r="D289" s="440">
        <v>689.9</v>
      </c>
      <c r="E289" s="440">
        <v>664.8</v>
      </c>
      <c r="F289" s="440">
        <v>649.9</v>
      </c>
      <c r="G289" s="440">
        <v>624.79999999999995</v>
      </c>
      <c r="H289" s="440">
        <v>704.8</v>
      </c>
      <c r="I289" s="440">
        <v>729.90000000000009</v>
      </c>
      <c r="J289" s="440">
        <v>744.8</v>
      </c>
      <c r="K289" s="439">
        <v>715</v>
      </c>
      <c r="L289" s="439">
        <v>675</v>
      </c>
      <c r="M289" s="439">
        <v>4.7910500000000003</v>
      </c>
    </row>
    <row r="290" spans="1:13">
      <c r="A290" s="245">
        <v>280</v>
      </c>
      <c r="B290" s="442" t="s">
        <v>426</v>
      </c>
      <c r="C290" s="439">
        <v>396.15</v>
      </c>
      <c r="D290" s="440">
        <v>398.7166666666667</v>
      </c>
      <c r="E290" s="440">
        <v>389.43333333333339</v>
      </c>
      <c r="F290" s="440">
        <v>382.7166666666667</v>
      </c>
      <c r="G290" s="440">
        <v>373.43333333333339</v>
      </c>
      <c r="H290" s="440">
        <v>405.43333333333339</v>
      </c>
      <c r="I290" s="440">
        <v>414.7166666666667</v>
      </c>
      <c r="J290" s="440">
        <v>421.43333333333339</v>
      </c>
      <c r="K290" s="439">
        <v>408</v>
      </c>
      <c r="L290" s="439">
        <v>392</v>
      </c>
      <c r="M290" s="439">
        <v>3.9359500000000001</v>
      </c>
    </row>
    <row r="291" spans="1:13">
      <c r="A291" s="245">
        <v>281</v>
      </c>
      <c r="B291" s="442" t="s">
        <v>427</v>
      </c>
      <c r="C291" s="439">
        <v>248.9</v>
      </c>
      <c r="D291" s="440">
        <v>252.78333333333333</v>
      </c>
      <c r="E291" s="440">
        <v>242.11666666666667</v>
      </c>
      <c r="F291" s="440">
        <v>235.33333333333334</v>
      </c>
      <c r="G291" s="440">
        <v>224.66666666666669</v>
      </c>
      <c r="H291" s="440">
        <v>259.56666666666666</v>
      </c>
      <c r="I291" s="440">
        <v>270.23333333333335</v>
      </c>
      <c r="J291" s="440">
        <v>277.01666666666665</v>
      </c>
      <c r="K291" s="439">
        <v>263.45</v>
      </c>
      <c r="L291" s="439">
        <v>246</v>
      </c>
      <c r="M291" s="439">
        <v>11.775130000000001</v>
      </c>
    </row>
    <row r="292" spans="1:13">
      <c r="A292" s="245">
        <v>282</v>
      </c>
      <c r="B292" s="442" t="s">
        <v>131</v>
      </c>
      <c r="C292" s="439">
        <v>1782.9</v>
      </c>
      <c r="D292" s="440">
        <v>1789.9666666666665</v>
      </c>
      <c r="E292" s="440">
        <v>1767.9333333333329</v>
      </c>
      <c r="F292" s="440">
        <v>1752.9666666666665</v>
      </c>
      <c r="G292" s="440">
        <v>1730.9333333333329</v>
      </c>
      <c r="H292" s="440">
        <v>1804.9333333333329</v>
      </c>
      <c r="I292" s="440">
        <v>1826.9666666666662</v>
      </c>
      <c r="J292" s="440">
        <v>1841.9333333333329</v>
      </c>
      <c r="K292" s="439">
        <v>1812</v>
      </c>
      <c r="L292" s="439">
        <v>1775</v>
      </c>
      <c r="M292" s="439">
        <v>20.377140000000001</v>
      </c>
    </row>
    <row r="293" spans="1:13">
      <c r="A293" s="245">
        <v>283</v>
      </c>
      <c r="B293" s="442" t="s">
        <v>132</v>
      </c>
      <c r="C293" s="439">
        <v>95.05</v>
      </c>
      <c r="D293" s="440">
        <v>95.716666666666654</v>
      </c>
      <c r="E293" s="440">
        <v>93.333333333333314</v>
      </c>
      <c r="F293" s="440">
        <v>91.61666666666666</v>
      </c>
      <c r="G293" s="440">
        <v>89.23333333333332</v>
      </c>
      <c r="H293" s="440">
        <v>97.433333333333309</v>
      </c>
      <c r="I293" s="440">
        <v>99.816666666666663</v>
      </c>
      <c r="J293" s="440">
        <v>101.5333333333333</v>
      </c>
      <c r="K293" s="439">
        <v>98.1</v>
      </c>
      <c r="L293" s="439">
        <v>94</v>
      </c>
      <c r="M293" s="439">
        <v>152.84101000000001</v>
      </c>
    </row>
    <row r="294" spans="1:13">
      <c r="A294" s="245">
        <v>284</v>
      </c>
      <c r="B294" s="442" t="s">
        <v>259</v>
      </c>
      <c r="C294" s="439">
        <v>2738.6</v>
      </c>
      <c r="D294" s="440">
        <v>2763.8666666666668</v>
      </c>
      <c r="E294" s="440">
        <v>2689.7333333333336</v>
      </c>
      <c r="F294" s="440">
        <v>2640.8666666666668</v>
      </c>
      <c r="G294" s="440">
        <v>2566.7333333333336</v>
      </c>
      <c r="H294" s="440">
        <v>2812.7333333333336</v>
      </c>
      <c r="I294" s="440">
        <v>2886.8666666666668</v>
      </c>
      <c r="J294" s="440">
        <v>2935.7333333333336</v>
      </c>
      <c r="K294" s="439">
        <v>2838</v>
      </c>
      <c r="L294" s="439">
        <v>2715</v>
      </c>
      <c r="M294" s="439">
        <v>3.03668</v>
      </c>
    </row>
    <row r="295" spans="1:13">
      <c r="A295" s="245">
        <v>285</v>
      </c>
      <c r="B295" s="442" t="s">
        <v>133</v>
      </c>
      <c r="C295" s="439">
        <v>507.85</v>
      </c>
      <c r="D295" s="440">
        <v>511.7833333333333</v>
      </c>
      <c r="E295" s="440">
        <v>500.56666666666661</v>
      </c>
      <c r="F295" s="440">
        <v>493.2833333333333</v>
      </c>
      <c r="G295" s="440">
        <v>482.06666666666661</v>
      </c>
      <c r="H295" s="440">
        <v>519.06666666666661</v>
      </c>
      <c r="I295" s="440">
        <v>530.2833333333333</v>
      </c>
      <c r="J295" s="440">
        <v>537.56666666666661</v>
      </c>
      <c r="K295" s="439">
        <v>523</v>
      </c>
      <c r="L295" s="439">
        <v>504.5</v>
      </c>
      <c r="M295" s="439">
        <v>37.72128</v>
      </c>
    </row>
    <row r="296" spans="1:13">
      <c r="A296" s="245">
        <v>286</v>
      </c>
      <c r="B296" s="442" t="s">
        <v>753</v>
      </c>
      <c r="C296" s="439">
        <v>273.64999999999998</v>
      </c>
      <c r="D296" s="440">
        <v>276.46666666666664</v>
      </c>
      <c r="E296" s="440">
        <v>269.2833333333333</v>
      </c>
      <c r="F296" s="440">
        <v>264.91666666666669</v>
      </c>
      <c r="G296" s="440">
        <v>257.73333333333335</v>
      </c>
      <c r="H296" s="440">
        <v>280.83333333333326</v>
      </c>
      <c r="I296" s="440">
        <v>288.01666666666654</v>
      </c>
      <c r="J296" s="440">
        <v>292.38333333333321</v>
      </c>
      <c r="K296" s="439">
        <v>283.64999999999998</v>
      </c>
      <c r="L296" s="439">
        <v>272.10000000000002</v>
      </c>
      <c r="M296" s="439">
        <v>1.57969</v>
      </c>
    </row>
    <row r="297" spans="1:13">
      <c r="A297" s="245">
        <v>287</v>
      </c>
      <c r="B297" s="442" t="s">
        <v>428</v>
      </c>
      <c r="C297" s="439">
        <v>6641.85</v>
      </c>
      <c r="D297" s="440">
        <v>6680.7</v>
      </c>
      <c r="E297" s="440">
        <v>6571.15</v>
      </c>
      <c r="F297" s="440">
        <v>6500.45</v>
      </c>
      <c r="G297" s="440">
        <v>6390.9</v>
      </c>
      <c r="H297" s="440">
        <v>6751.4</v>
      </c>
      <c r="I297" s="440">
        <v>6860.9500000000007</v>
      </c>
      <c r="J297" s="440">
        <v>6931.65</v>
      </c>
      <c r="K297" s="439">
        <v>6790.25</v>
      </c>
      <c r="L297" s="439">
        <v>6610</v>
      </c>
      <c r="M297" s="439">
        <v>5.2240000000000002E-2</v>
      </c>
    </row>
    <row r="298" spans="1:13">
      <c r="A298" s="245">
        <v>288</v>
      </c>
      <c r="B298" s="442" t="s">
        <v>260</v>
      </c>
      <c r="C298" s="439">
        <v>3936.5</v>
      </c>
      <c r="D298" s="440">
        <v>3962.1833333333329</v>
      </c>
      <c r="E298" s="440">
        <v>3879.3666666666659</v>
      </c>
      <c r="F298" s="440">
        <v>3822.2333333333331</v>
      </c>
      <c r="G298" s="440">
        <v>3739.4166666666661</v>
      </c>
      <c r="H298" s="440">
        <v>4019.3166666666657</v>
      </c>
      <c r="I298" s="440">
        <v>4102.1333333333323</v>
      </c>
      <c r="J298" s="440">
        <v>4159.2666666666655</v>
      </c>
      <c r="K298" s="439">
        <v>4045</v>
      </c>
      <c r="L298" s="439">
        <v>3905.05</v>
      </c>
      <c r="M298" s="439">
        <v>3.9186700000000001</v>
      </c>
    </row>
    <row r="299" spans="1:13">
      <c r="A299" s="245">
        <v>289</v>
      </c>
      <c r="B299" s="442" t="s">
        <v>134</v>
      </c>
      <c r="C299" s="439">
        <v>1519.3</v>
      </c>
      <c r="D299" s="440">
        <v>1529.2</v>
      </c>
      <c r="E299" s="440">
        <v>1503.4</v>
      </c>
      <c r="F299" s="440">
        <v>1487.5</v>
      </c>
      <c r="G299" s="440">
        <v>1461.7</v>
      </c>
      <c r="H299" s="440">
        <v>1545.1000000000001</v>
      </c>
      <c r="I299" s="440">
        <v>1570.8999999999999</v>
      </c>
      <c r="J299" s="440">
        <v>1586.8000000000002</v>
      </c>
      <c r="K299" s="439">
        <v>1555</v>
      </c>
      <c r="L299" s="439">
        <v>1513.3</v>
      </c>
      <c r="M299" s="439">
        <v>30.25732</v>
      </c>
    </row>
    <row r="300" spans="1:13">
      <c r="A300" s="245">
        <v>290</v>
      </c>
      <c r="B300" s="442" t="s">
        <v>429</v>
      </c>
      <c r="C300" s="439">
        <v>610.29999999999995</v>
      </c>
      <c r="D300" s="440">
        <v>611.4</v>
      </c>
      <c r="E300" s="440">
        <v>599.79999999999995</v>
      </c>
      <c r="F300" s="440">
        <v>589.29999999999995</v>
      </c>
      <c r="G300" s="440">
        <v>577.69999999999993</v>
      </c>
      <c r="H300" s="440">
        <v>621.9</v>
      </c>
      <c r="I300" s="440">
        <v>633.50000000000011</v>
      </c>
      <c r="J300" s="440">
        <v>644</v>
      </c>
      <c r="K300" s="439">
        <v>623</v>
      </c>
      <c r="L300" s="439">
        <v>600.9</v>
      </c>
      <c r="M300" s="439">
        <v>60.949910000000003</v>
      </c>
    </row>
    <row r="301" spans="1:13">
      <c r="A301" s="245">
        <v>291</v>
      </c>
      <c r="B301" s="442" t="s">
        <v>430</v>
      </c>
      <c r="C301" s="439">
        <v>42.65</v>
      </c>
      <c r="D301" s="440">
        <v>43.116666666666667</v>
      </c>
      <c r="E301" s="440">
        <v>41.033333333333331</v>
      </c>
      <c r="F301" s="440">
        <v>39.416666666666664</v>
      </c>
      <c r="G301" s="440">
        <v>37.333333333333329</v>
      </c>
      <c r="H301" s="440">
        <v>44.733333333333334</v>
      </c>
      <c r="I301" s="440">
        <v>46.816666666666663</v>
      </c>
      <c r="J301" s="440">
        <v>48.433333333333337</v>
      </c>
      <c r="K301" s="439">
        <v>45.2</v>
      </c>
      <c r="L301" s="439">
        <v>41.5</v>
      </c>
      <c r="M301" s="439">
        <v>40.859110000000001</v>
      </c>
    </row>
    <row r="302" spans="1:13">
      <c r="A302" s="245">
        <v>292</v>
      </c>
      <c r="B302" s="442" t="s">
        <v>431</v>
      </c>
      <c r="C302" s="439">
        <v>1580.6</v>
      </c>
      <c r="D302" s="440">
        <v>1589.8833333333332</v>
      </c>
      <c r="E302" s="440">
        <v>1564.8166666666664</v>
      </c>
      <c r="F302" s="440">
        <v>1549.0333333333331</v>
      </c>
      <c r="G302" s="440">
        <v>1523.9666666666662</v>
      </c>
      <c r="H302" s="440">
        <v>1605.6666666666665</v>
      </c>
      <c r="I302" s="440">
        <v>1630.7333333333331</v>
      </c>
      <c r="J302" s="440">
        <v>1646.5166666666667</v>
      </c>
      <c r="K302" s="439">
        <v>1614.95</v>
      </c>
      <c r="L302" s="439">
        <v>1574.1</v>
      </c>
      <c r="M302" s="439">
        <v>0.83586000000000005</v>
      </c>
    </row>
    <row r="303" spans="1:13">
      <c r="A303" s="245">
        <v>293</v>
      </c>
      <c r="B303" s="442" t="s">
        <v>135</v>
      </c>
      <c r="C303" s="439">
        <v>1219.8499999999999</v>
      </c>
      <c r="D303" s="440">
        <v>1230.9833333333333</v>
      </c>
      <c r="E303" s="440">
        <v>1203.1666666666667</v>
      </c>
      <c r="F303" s="440">
        <v>1186.4833333333333</v>
      </c>
      <c r="G303" s="440">
        <v>1158.6666666666667</v>
      </c>
      <c r="H303" s="440">
        <v>1247.6666666666667</v>
      </c>
      <c r="I303" s="440">
        <v>1275.4833333333333</v>
      </c>
      <c r="J303" s="440">
        <v>1292.1666666666667</v>
      </c>
      <c r="K303" s="439">
        <v>1258.8</v>
      </c>
      <c r="L303" s="439">
        <v>1214.3</v>
      </c>
      <c r="M303" s="439">
        <v>22.170639999999999</v>
      </c>
    </row>
    <row r="304" spans="1:13">
      <c r="A304" s="245">
        <v>294</v>
      </c>
      <c r="B304" s="442" t="s">
        <v>432</v>
      </c>
      <c r="C304" s="439">
        <v>3268.75</v>
      </c>
      <c r="D304" s="440">
        <v>3249.9666666666667</v>
      </c>
      <c r="E304" s="440">
        <v>3203.7833333333333</v>
      </c>
      <c r="F304" s="440">
        <v>3138.8166666666666</v>
      </c>
      <c r="G304" s="440">
        <v>3092.6333333333332</v>
      </c>
      <c r="H304" s="440">
        <v>3314.9333333333334</v>
      </c>
      <c r="I304" s="440">
        <v>3361.1166666666668</v>
      </c>
      <c r="J304" s="440">
        <v>3426.0833333333335</v>
      </c>
      <c r="K304" s="439">
        <v>3296.15</v>
      </c>
      <c r="L304" s="439">
        <v>3185</v>
      </c>
      <c r="M304" s="439">
        <v>1.16038</v>
      </c>
    </row>
    <row r="305" spans="1:13">
      <c r="A305" s="245">
        <v>295</v>
      </c>
      <c r="B305" s="442" t="s">
        <v>433</v>
      </c>
      <c r="C305" s="439">
        <v>879.8</v>
      </c>
      <c r="D305" s="440">
        <v>883.5333333333333</v>
      </c>
      <c r="E305" s="440">
        <v>872.26666666666665</v>
      </c>
      <c r="F305" s="440">
        <v>864.73333333333335</v>
      </c>
      <c r="G305" s="440">
        <v>853.4666666666667</v>
      </c>
      <c r="H305" s="440">
        <v>891.06666666666661</v>
      </c>
      <c r="I305" s="440">
        <v>902.33333333333326</v>
      </c>
      <c r="J305" s="440">
        <v>909.86666666666656</v>
      </c>
      <c r="K305" s="439">
        <v>894.8</v>
      </c>
      <c r="L305" s="439">
        <v>876</v>
      </c>
      <c r="M305" s="439">
        <v>0.21002999999999999</v>
      </c>
    </row>
    <row r="306" spans="1:13">
      <c r="A306" s="245">
        <v>296</v>
      </c>
      <c r="B306" s="442" t="s">
        <v>434</v>
      </c>
      <c r="C306" s="439">
        <v>58.6</v>
      </c>
      <c r="D306" s="440">
        <v>59.666666666666664</v>
      </c>
      <c r="E306" s="440">
        <v>57.033333333333331</v>
      </c>
      <c r="F306" s="440">
        <v>55.466666666666669</v>
      </c>
      <c r="G306" s="440">
        <v>52.833333333333336</v>
      </c>
      <c r="H306" s="440">
        <v>61.233333333333327</v>
      </c>
      <c r="I306" s="440">
        <v>63.866666666666667</v>
      </c>
      <c r="J306" s="440">
        <v>65.433333333333323</v>
      </c>
      <c r="K306" s="439">
        <v>62.3</v>
      </c>
      <c r="L306" s="439">
        <v>58.1</v>
      </c>
      <c r="M306" s="439">
        <v>105.27835</v>
      </c>
    </row>
    <row r="307" spans="1:13">
      <c r="A307" s="245">
        <v>297</v>
      </c>
      <c r="B307" s="442" t="s">
        <v>435</v>
      </c>
      <c r="C307" s="439">
        <v>186.85</v>
      </c>
      <c r="D307" s="440">
        <v>189.11666666666667</v>
      </c>
      <c r="E307" s="440">
        <v>183.33333333333334</v>
      </c>
      <c r="F307" s="440">
        <v>179.81666666666666</v>
      </c>
      <c r="G307" s="440">
        <v>174.03333333333333</v>
      </c>
      <c r="H307" s="440">
        <v>192.63333333333335</v>
      </c>
      <c r="I307" s="440">
        <v>198.41666666666666</v>
      </c>
      <c r="J307" s="440">
        <v>201.93333333333337</v>
      </c>
      <c r="K307" s="439">
        <v>194.9</v>
      </c>
      <c r="L307" s="439">
        <v>185.6</v>
      </c>
      <c r="M307" s="439">
        <v>12.43699</v>
      </c>
    </row>
    <row r="308" spans="1:13">
      <c r="A308" s="245">
        <v>298</v>
      </c>
      <c r="B308" s="442" t="s">
        <v>146</v>
      </c>
      <c r="C308" s="439">
        <v>80228.149999999994</v>
      </c>
      <c r="D308" s="440">
        <v>80742.05</v>
      </c>
      <c r="E308" s="440">
        <v>79495.100000000006</v>
      </c>
      <c r="F308" s="440">
        <v>78762.05</v>
      </c>
      <c r="G308" s="440">
        <v>77515.100000000006</v>
      </c>
      <c r="H308" s="440">
        <v>81475.100000000006</v>
      </c>
      <c r="I308" s="440">
        <v>82722.049999999988</v>
      </c>
      <c r="J308" s="440">
        <v>83455.100000000006</v>
      </c>
      <c r="K308" s="439">
        <v>81989</v>
      </c>
      <c r="L308" s="439">
        <v>80009</v>
      </c>
      <c r="M308" s="439">
        <v>0.19134000000000001</v>
      </c>
    </row>
    <row r="309" spans="1:13">
      <c r="A309" s="245">
        <v>299</v>
      </c>
      <c r="B309" s="442" t="s">
        <v>143</v>
      </c>
      <c r="C309" s="439">
        <v>1182.45</v>
      </c>
      <c r="D309" s="440">
        <v>1190.3333333333333</v>
      </c>
      <c r="E309" s="440">
        <v>1164.5666666666666</v>
      </c>
      <c r="F309" s="440">
        <v>1146.6833333333334</v>
      </c>
      <c r="G309" s="440">
        <v>1120.9166666666667</v>
      </c>
      <c r="H309" s="440">
        <v>1208.2166666666665</v>
      </c>
      <c r="I309" s="440">
        <v>1233.9833333333333</v>
      </c>
      <c r="J309" s="440">
        <v>1251.8666666666663</v>
      </c>
      <c r="K309" s="439">
        <v>1216.0999999999999</v>
      </c>
      <c r="L309" s="439">
        <v>1172.45</v>
      </c>
      <c r="M309" s="439">
        <v>9.9458000000000002</v>
      </c>
    </row>
    <row r="310" spans="1:13">
      <c r="A310" s="245">
        <v>300</v>
      </c>
      <c r="B310" s="442" t="s">
        <v>436</v>
      </c>
      <c r="C310" s="439">
        <v>3762.7</v>
      </c>
      <c r="D310" s="440">
        <v>3780.4833333333331</v>
      </c>
      <c r="E310" s="440">
        <v>3684.3666666666663</v>
      </c>
      <c r="F310" s="440">
        <v>3606.0333333333333</v>
      </c>
      <c r="G310" s="440">
        <v>3509.9166666666665</v>
      </c>
      <c r="H310" s="440">
        <v>3858.8166666666662</v>
      </c>
      <c r="I310" s="440">
        <v>3954.9333333333329</v>
      </c>
      <c r="J310" s="440">
        <v>4033.266666666666</v>
      </c>
      <c r="K310" s="439">
        <v>3876.6</v>
      </c>
      <c r="L310" s="439">
        <v>3702.15</v>
      </c>
      <c r="M310" s="439">
        <v>5.8770000000000003E-2</v>
      </c>
    </row>
    <row r="311" spans="1:13">
      <c r="A311" s="245">
        <v>301</v>
      </c>
      <c r="B311" s="442" t="s">
        <v>437</v>
      </c>
      <c r="C311" s="439">
        <v>290.05</v>
      </c>
      <c r="D311" s="440">
        <v>292.51666666666665</v>
      </c>
      <c r="E311" s="440">
        <v>286.0333333333333</v>
      </c>
      <c r="F311" s="440">
        <v>282.01666666666665</v>
      </c>
      <c r="G311" s="440">
        <v>275.5333333333333</v>
      </c>
      <c r="H311" s="440">
        <v>296.5333333333333</v>
      </c>
      <c r="I311" s="440">
        <v>303.01666666666665</v>
      </c>
      <c r="J311" s="440">
        <v>307.0333333333333</v>
      </c>
      <c r="K311" s="439">
        <v>299</v>
      </c>
      <c r="L311" s="439">
        <v>288.5</v>
      </c>
      <c r="M311" s="439">
        <v>1.3032900000000001</v>
      </c>
    </row>
    <row r="312" spans="1:13">
      <c r="A312" s="245">
        <v>302</v>
      </c>
      <c r="B312" s="442" t="s">
        <v>137</v>
      </c>
      <c r="C312" s="439">
        <v>164.8</v>
      </c>
      <c r="D312" s="440">
        <v>166.35</v>
      </c>
      <c r="E312" s="440">
        <v>161.75</v>
      </c>
      <c r="F312" s="440">
        <v>158.70000000000002</v>
      </c>
      <c r="G312" s="440">
        <v>154.10000000000002</v>
      </c>
      <c r="H312" s="440">
        <v>169.39999999999998</v>
      </c>
      <c r="I312" s="440">
        <v>173.99999999999994</v>
      </c>
      <c r="J312" s="440">
        <v>177.04999999999995</v>
      </c>
      <c r="K312" s="439">
        <v>170.95</v>
      </c>
      <c r="L312" s="439">
        <v>163.30000000000001</v>
      </c>
      <c r="M312" s="439">
        <v>98.427480000000003</v>
      </c>
    </row>
    <row r="313" spans="1:13">
      <c r="A313" s="245">
        <v>303</v>
      </c>
      <c r="B313" s="442" t="s">
        <v>136</v>
      </c>
      <c r="C313" s="439">
        <v>804.45</v>
      </c>
      <c r="D313" s="440">
        <v>807.4</v>
      </c>
      <c r="E313" s="440">
        <v>798.05</v>
      </c>
      <c r="F313" s="440">
        <v>791.65</v>
      </c>
      <c r="G313" s="440">
        <v>782.3</v>
      </c>
      <c r="H313" s="440">
        <v>813.8</v>
      </c>
      <c r="I313" s="440">
        <v>823.15000000000009</v>
      </c>
      <c r="J313" s="440">
        <v>829.55</v>
      </c>
      <c r="K313" s="439">
        <v>816.75</v>
      </c>
      <c r="L313" s="439">
        <v>801</v>
      </c>
      <c r="M313" s="439">
        <v>41.767670000000003</v>
      </c>
    </row>
    <row r="314" spans="1:13">
      <c r="A314" s="245">
        <v>304</v>
      </c>
      <c r="B314" s="442" t="s">
        <v>438</v>
      </c>
      <c r="C314" s="439">
        <v>217.25</v>
      </c>
      <c r="D314" s="440">
        <v>219.16666666666666</v>
      </c>
      <c r="E314" s="440">
        <v>210.33333333333331</v>
      </c>
      <c r="F314" s="440">
        <v>203.41666666666666</v>
      </c>
      <c r="G314" s="440">
        <v>194.58333333333331</v>
      </c>
      <c r="H314" s="440">
        <v>226.08333333333331</v>
      </c>
      <c r="I314" s="440">
        <v>234.91666666666663</v>
      </c>
      <c r="J314" s="440">
        <v>241.83333333333331</v>
      </c>
      <c r="K314" s="439">
        <v>228</v>
      </c>
      <c r="L314" s="439">
        <v>212.25</v>
      </c>
      <c r="M314" s="439">
        <v>3.4048600000000002</v>
      </c>
    </row>
    <row r="315" spans="1:13">
      <c r="A315" s="245">
        <v>305</v>
      </c>
      <c r="B315" s="442" t="s">
        <v>439</v>
      </c>
      <c r="C315" s="439">
        <v>250.65</v>
      </c>
      <c r="D315" s="440">
        <v>254.5333333333333</v>
      </c>
      <c r="E315" s="440">
        <v>242.81666666666661</v>
      </c>
      <c r="F315" s="440">
        <v>234.98333333333329</v>
      </c>
      <c r="G315" s="440">
        <v>223.26666666666659</v>
      </c>
      <c r="H315" s="440">
        <v>262.36666666666662</v>
      </c>
      <c r="I315" s="440">
        <v>274.08333333333331</v>
      </c>
      <c r="J315" s="440">
        <v>281.91666666666663</v>
      </c>
      <c r="K315" s="439">
        <v>266.25</v>
      </c>
      <c r="L315" s="439">
        <v>246.7</v>
      </c>
      <c r="M315" s="439">
        <v>8.5789600000000004</v>
      </c>
    </row>
    <row r="316" spans="1:13">
      <c r="A316" s="245">
        <v>306</v>
      </c>
      <c r="B316" s="442" t="s">
        <v>440</v>
      </c>
      <c r="C316" s="439">
        <v>583.35</v>
      </c>
      <c r="D316" s="440">
        <v>585.61666666666667</v>
      </c>
      <c r="E316" s="440">
        <v>576.7833333333333</v>
      </c>
      <c r="F316" s="440">
        <v>570.21666666666658</v>
      </c>
      <c r="G316" s="440">
        <v>561.38333333333321</v>
      </c>
      <c r="H316" s="440">
        <v>592.18333333333339</v>
      </c>
      <c r="I316" s="440">
        <v>601.01666666666665</v>
      </c>
      <c r="J316" s="440">
        <v>607.58333333333348</v>
      </c>
      <c r="K316" s="439">
        <v>594.45000000000005</v>
      </c>
      <c r="L316" s="439">
        <v>579.04999999999995</v>
      </c>
      <c r="M316" s="439">
        <v>6.0583999999999998</v>
      </c>
    </row>
    <row r="317" spans="1:13">
      <c r="A317" s="245">
        <v>307</v>
      </c>
      <c r="B317" s="442" t="s">
        <v>138</v>
      </c>
      <c r="C317" s="439">
        <v>162.75</v>
      </c>
      <c r="D317" s="440">
        <v>163.71666666666667</v>
      </c>
      <c r="E317" s="440">
        <v>160.23333333333335</v>
      </c>
      <c r="F317" s="440">
        <v>157.71666666666667</v>
      </c>
      <c r="G317" s="440">
        <v>154.23333333333335</v>
      </c>
      <c r="H317" s="440">
        <v>166.23333333333335</v>
      </c>
      <c r="I317" s="440">
        <v>169.71666666666664</v>
      </c>
      <c r="J317" s="440">
        <v>172.23333333333335</v>
      </c>
      <c r="K317" s="439">
        <v>167.2</v>
      </c>
      <c r="L317" s="439">
        <v>161.19999999999999</v>
      </c>
      <c r="M317" s="439">
        <v>47.756329999999998</v>
      </c>
    </row>
    <row r="318" spans="1:13">
      <c r="A318" s="245">
        <v>308</v>
      </c>
      <c r="B318" s="442" t="s">
        <v>261</v>
      </c>
      <c r="C318" s="439">
        <v>49.9</v>
      </c>
      <c r="D318" s="440">
        <v>50.333333333333336</v>
      </c>
      <c r="E318" s="440">
        <v>49.06666666666667</v>
      </c>
      <c r="F318" s="440">
        <v>48.233333333333334</v>
      </c>
      <c r="G318" s="440">
        <v>46.966666666666669</v>
      </c>
      <c r="H318" s="440">
        <v>51.166666666666671</v>
      </c>
      <c r="I318" s="440">
        <v>52.433333333333337</v>
      </c>
      <c r="J318" s="440">
        <v>53.266666666666673</v>
      </c>
      <c r="K318" s="439">
        <v>51.6</v>
      </c>
      <c r="L318" s="439">
        <v>49.5</v>
      </c>
      <c r="M318" s="439">
        <v>34.188200000000002</v>
      </c>
    </row>
    <row r="319" spans="1:13">
      <c r="A319" s="245">
        <v>309</v>
      </c>
      <c r="B319" s="442" t="s">
        <v>139</v>
      </c>
      <c r="C319" s="439">
        <v>487.3</v>
      </c>
      <c r="D319" s="440">
        <v>488.84999999999997</v>
      </c>
      <c r="E319" s="440">
        <v>483.39999999999992</v>
      </c>
      <c r="F319" s="440">
        <v>479.49999999999994</v>
      </c>
      <c r="G319" s="440">
        <v>474.0499999999999</v>
      </c>
      <c r="H319" s="440">
        <v>492.74999999999994</v>
      </c>
      <c r="I319" s="440">
        <v>498.2</v>
      </c>
      <c r="J319" s="440">
        <v>502.09999999999997</v>
      </c>
      <c r="K319" s="439">
        <v>494.3</v>
      </c>
      <c r="L319" s="439">
        <v>484.95</v>
      </c>
      <c r="M319" s="439">
        <v>11.182880000000001</v>
      </c>
    </row>
    <row r="320" spans="1:13">
      <c r="A320" s="245">
        <v>310</v>
      </c>
      <c r="B320" s="442" t="s">
        <v>140</v>
      </c>
      <c r="C320" s="439">
        <v>7239</v>
      </c>
      <c r="D320" s="440">
        <v>7259.4000000000005</v>
      </c>
      <c r="E320" s="440">
        <v>7179.6000000000013</v>
      </c>
      <c r="F320" s="440">
        <v>7120.2000000000007</v>
      </c>
      <c r="G320" s="440">
        <v>7040.4000000000015</v>
      </c>
      <c r="H320" s="440">
        <v>7318.8000000000011</v>
      </c>
      <c r="I320" s="440">
        <v>7398.6</v>
      </c>
      <c r="J320" s="440">
        <v>7458.0000000000009</v>
      </c>
      <c r="K320" s="439">
        <v>7339.2</v>
      </c>
      <c r="L320" s="439">
        <v>7200</v>
      </c>
      <c r="M320" s="439">
        <v>4.4377800000000001</v>
      </c>
    </row>
    <row r="321" spans="1:13">
      <c r="A321" s="245">
        <v>311</v>
      </c>
      <c r="B321" s="442" t="s">
        <v>142</v>
      </c>
      <c r="C321" s="439">
        <v>997.45</v>
      </c>
      <c r="D321" s="440">
        <v>1009.4833333333332</v>
      </c>
      <c r="E321" s="440">
        <v>968.96666666666647</v>
      </c>
      <c r="F321" s="440">
        <v>940.48333333333323</v>
      </c>
      <c r="G321" s="440">
        <v>899.96666666666647</v>
      </c>
      <c r="H321" s="440">
        <v>1037.9666666666665</v>
      </c>
      <c r="I321" s="440">
        <v>1078.4833333333331</v>
      </c>
      <c r="J321" s="440">
        <v>1106.9666666666665</v>
      </c>
      <c r="K321" s="439">
        <v>1050</v>
      </c>
      <c r="L321" s="439">
        <v>981</v>
      </c>
      <c r="M321" s="439">
        <v>45.086239999999997</v>
      </c>
    </row>
    <row r="322" spans="1:13">
      <c r="A322" s="245">
        <v>312</v>
      </c>
      <c r="B322" s="442" t="s">
        <v>441</v>
      </c>
      <c r="C322" s="439">
        <v>2818.55</v>
      </c>
      <c r="D322" s="440">
        <v>2836.1833333333329</v>
      </c>
      <c r="E322" s="440">
        <v>2742.3666666666659</v>
      </c>
      <c r="F322" s="440">
        <v>2666.1833333333329</v>
      </c>
      <c r="G322" s="440">
        <v>2572.3666666666659</v>
      </c>
      <c r="H322" s="440">
        <v>2912.3666666666659</v>
      </c>
      <c r="I322" s="440">
        <v>3006.1833333333325</v>
      </c>
      <c r="J322" s="440">
        <v>3082.3666666666659</v>
      </c>
      <c r="K322" s="439">
        <v>2930</v>
      </c>
      <c r="L322" s="439">
        <v>2760</v>
      </c>
      <c r="M322" s="439">
        <v>2.5249199999999998</v>
      </c>
    </row>
    <row r="323" spans="1:13">
      <c r="A323" s="245">
        <v>313</v>
      </c>
      <c r="B323" s="442" t="s">
        <v>144</v>
      </c>
      <c r="C323" s="439">
        <v>2419.1999999999998</v>
      </c>
      <c r="D323" s="440">
        <v>2430.4666666666667</v>
      </c>
      <c r="E323" s="440">
        <v>2390.9333333333334</v>
      </c>
      <c r="F323" s="440">
        <v>2362.6666666666665</v>
      </c>
      <c r="G323" s="440">
        <v>2323.1333333333332</v>
      </c>
      <c r="H323" s="440">
        <v>2458.7333333333336</v>
      </c>
      <c r="I323" s="440">
        <v>2498.2666666666673</v>
      </c>
      <c r="J323" s="440">
        <v>2526.5333333333338</v>
      </c>
      <c r="K323" s="439">
        <v>2470</v>
      </c>
      <c r="L323" s="439">
        <v>2402.1999999999998</v>
      </c>
      <c r="M323" s="439">
        <v>6.22079</v>
      </c>
    </row>
    <row r="324" spans="1:13">
      <c r="A324" s="245">
        <v>314</v>
      </c>
      <c r="B324" s="442" t="s">
        <v>442</v>
      </c>
      <c r="C324" s="439">
        <v>133.4</v>
      </c>
      <c r="D324" s="440">
        <v>134.46666666666667</v>
      </c>
      <c r="E324" s="440">
        <v>130.93333333333334</v>
      </c>
      <c r="F324" s="440">
        <v>128.46666666666667</v>
      </c>
      <c r="G324" s="440">
        <v>124.93333333333334</v>
      </c>
      <c r="H324" s="440">
        <v>136.93333333333334</v>
      </c>
      <c r="I324" s="440">
        <v>140.4666666666667</v>
      </c>
      <c r="J324" s="440">
        <v>142.93333333333334</v>
      </c>
      <c r="K324" s="439">
        <v>138</v>
      </c>
      <c r="L324" s="439">
        <v>132</v>
      </c>
      <c r="M324" s="439">
        <v>7.03226</v>
      </c>
    </row>
    <row r="325" spans="1:13">
      <c r="A325" s="245">
        <v>315</v>
      </c>
      <c r="B325" s="442" t="s">
        <v>443</v>
      </c>
      <c r="C325" s="439">
        <v>574.9</v>
      </c>
      <c r="D325" s="440">
        <v>580.1</v>
      </c>
      <c r="E325" s="440">
        <v>565.20000000000005</v>
      </c>
      <c r="F325" s="440">
        <v>555.5</v>
      </c>
      <c r="G325" s="440">
        <v>540.6</v>
      </c>
      <c r="H325" s="440">
        <v>589.80000000000007</v>
      </c>
      <c r="I325" s="440">
        <v>604.69999999999993</v>
      </c>
      <c r="J325" s="440">
        <v>614.40000000000009</v>
      </c>
      <c r="K325" s="439">
        <v>595</v>
      </c>
      <c r="L325" s="439">
        <v>570.4</v>
      </c>
      <c r="M325" s="439">
        <v>4.1505099999999997</v>
      </c>
    </row>
    <row r="326" spans="1:13">
      <c r="A326" s="245">
        <v>316</v>
      </c>
      <c r="B326" s="442" t="s">
        <v>754</v>
      </c>
      <c r="C326" s="439">
        <v>199.05</v>
      </c>
      <c r="D326" s="440">
        <v>202.08333333333334</v>
      </c>
      <c r="E326" s="440">
        <v>194.26666666666668</v>
      </c>
      <c r="F326" s="440">
        <v>189.48333333333335</v>
      </c>
      <c r="G326" s="440">
        <v>181.66666666666669</v>
      </c>
      <c r="H326" s="440">
        <v>206.86666666666667</v>
      </c>
      <c r="I326" s="440">
        <v>214.68333333333334</v>
      </c>
      <c r="J326" s="440">
        <v>219.46666666666667</v>
      </c>
      <c r="K326" s="439">
        <v>209.9</v>
      </c>
      <c r="L326" s="439">
        <v>197.3</v>
      </c>
      <c r="M326" s="439">
        <v>16.144469999999998</v>
      </c>
    </row>
    <row r="327" spans="1:13">
      <c r="A327" s="245">
        <v>317</v>
      </c>
      <c r="B327" s="442" t="s">
        <v>145</v>
      </c>
      <c r="C327" s="439">
        <v>247.2</v>
      </c>
      <c r="D327" s="440">
        <v>248.36666666666667</v>
      </c>
      <c r="E327" s="440">
        <v>242.83333333333334</v>
      </c>
      <c r="F327" s="440">
        <v>238.46666666666667</v>
      </c>
      <c r="G327" s="440">
        <v>232.93333333333334</v>
      </c>
      <c r="H327" s="440">
        <v>252.73333333333335</v>
      </c>
      <c r="I327" s="440">
        <v>258.26666666666665</v>
      </c>
      <c r="J327" s="440">
        <v>262.63333333333333</v>
      </c>
      <c r="K327" s="439">
        <v>253.9</v>
      </c>
      <c r="L327" s="439">
        <v>244</v>
      </c>
      <c r="M327" s="439">
        <v>121.28919</v>
      </c>
    </row>
    <row r="328" spans="1:13">
      <c r="A328" s="245">
        <v>318</v>
      </c>
      <c r="B328" s="442" t="s">
        <v>444</v>
      </c>
      <c r="C328" s="439">
        <v>767.85</v>
      </c>
      <c r="D328" s="440">
        <v>772.33333333333337</v>
      </c>
      <c r="E328" s="440">
        <v>755.66666666666674</v>
      </c>
      <c r="F328" s="440">
        <v>743.48333333333335</v>
      </c>
      <c r="G328" s="440">
        <v>726.81666666666672</v>
      </c>
      <c r="H328" s="440">
        <v>784.51666666666677</v>
      </c>
      <c r="I328" s="440">
        <v>801.18333333333351</v>
      </c>
      <c r="J328" s="440">
        <v>813.36666666666679</v>
      </c>
      <c r="K328" s="439">
        <v>789</v>
      </c>
      <c r="L328" s="439">
        <v>760.15</v>
      </c>
      <c r="M328" s="439">
        <v>3.47594</v>
      </c>
    </row>
    <row r="329" spans="1:13">
      <c r="A329" s="245">
        <v>319</v>
      </c>
      <c r="B329" s="442" t="s">
        <v>262</v>
      </c>
      <c r="C329" s="439">
        <v>1918.25</v>
      </c>
      <c r="D329" s="440">
        <v>1933.0166666666667</v>
      </c>
      <c r="E329" s="440">
        <v>1896.2333333333333</v>
      </c>
      <c r="F329" s="440">
        <v>1874.2166666666667</v>
      </c>
      <c r="G329" s="440">
        <v>1837.4333333333334</v>
      </c>
      <c r="H329" s="440">
        <v>1955.0333333333333</v>
      </c>
      <c r="I329" s="440">
        <v>1991.8166666666666</v>
      </c>
      <c r="J329" s="440">
        <v>2013.8333333333333</v>
      </c>
      <c r="K329" s="439">
        <v>1969.8</v>
      </c>
      <c r="L329" s="439">
        <v>1911</v>
      </c>
      <c r="M329" s="439">
        <v>4.5259299999999998</v>
      </c>
    </row>
    <row r="330" spans="1:13">
      <c r="A330" s="245">
        <v>320</v>
      </c>
      <c r="B330" s="442" t="s">
        <v>445</v>
      </c>
      <c r="C330" s="439">
        <v>1570.85</v>
      </c>
      <c r="D330" s="440">
        <v>1587.5833333333333</v>
      </c>
      <c r="E330" s="440">
        <v>1548.2666666666664</v>
      </c>
      <c r="F330" s="440">
        <v>1525.6833333333332</v>
      </c>
      <c r="G330" s="440">
        <v>1486.3666666666663</v>
      </c>
      <c r="H330" s="440">
        <v>1610.1666666666665</v>
      </c>
      <c r="I330" s="440">
        <v>1649.4833333333336</v>
      </c>
      <c r="J330" s="440">
        <v>1672.0666666666666</v>
      </c>
      <c r="K330" s="439">
        <v>1626.9</v>
      </c>
      <c r="L330" s="439">
        <v>1565</v>
      </c>
      <c r="M330" s="439">
        <v>4.6123000000000003</v>
      </c>
    </row>
    <row r="331" spans="1:13">
      <c r="A331" s="245">
        <v>321</v>
      </c>
      <c r="B331" s="442" t="s">
        <v>147</v>
      </c>
      <c r="C331" s="439">
        <v>1469.1</v>
      </c>
      <c r="D331" s="440">
        <v>1479.6833333333332</v>
      </c>
      <c r="E331" s="440">
        <v>1445.5166666666664</v>
      </c>
      <c r="F331" s="440">
        <v>1421.9333333333332</v>
      </c>
      <c r="G331" s="440">
        <v>1387.7666666666664</v>
      </c>
      <c r="H331" s="440">
        <v>1503.2666666666664</v>
      </c>
      <c r="I331" s="440">
        <v>1537.4333333333329</v>
      </c>
      <c r="J331" s="440">
        <v>1561.0166666666664</v>
      </c>
      <c r="K331" s="439">
        <v>1513.85</v>
      </c>
      <c r="L331" s="439">
        <v>1456.1</v>
      </c>
      <c r="M331" s="439">
        <v>20.331199999999999</v>
      </c>
    </row>
    <row r="332" spans="1:13">
      <c r="A332" s="245">
        <v>322</v>
      </c>
      <c r="B332" s="442" t="s">
        <v>263</v>
      </c>
      <c r="C332" s="439">
        <v>1069.4000000000001</v>
      </c>
      <c r="D332" s="440">
        <v>1078.2666666666667</v>
      </c>
      <c r="E332" s="440">
        <v>1051.6333333333332</v>
      </c>
      <c r="F332" s="440">
        <v>1033.8666666666666</v>
      </c>
      <c r="G332" s="440">
        <v>1007.2333333333331</v>
      </c>
      <c r="H332" s="440">
        <v>1096.0333333333333</v>
      </c>
      <c r="I332" s="440">
        <v>1122.666666666667</v>
      </c>
      <c r="J332" s="440">
        <v>1140.4333333333334</v>
      </c>
      <c r="K332" s="439">
        <v>1104.9000000000001</v>
      </c>
      <c r="L332" s="439">
        <v>1060.5</v>
      </c>
      <c r="M332" s="439">
        <v>10.46106</v>
      </c>
    </row>
    <row r="333" spans="1:13">
      <c r="A333" s="245">
        <v>323</v>
      </c>
      <c r="B333" s="442" t="s">
        <v>149</v>
      </c>
      <c r="C333" s="439">
        <v>47.65</v>
      </c>
      <c r="D333" s="440">
        <v>48.300000000000004</v>
      </c>
      <c r="E333" s="440">
        <v>46.750000000000007</v>
      </c>
      <c r="F333" s="440">
        <v>45.85</v>
      </c>
      <c r="G333" s="440">
        <v>44.300000000000004</v>
      </c>
      <c r="H333" s="440">
        <v>49.20000000000001</v>
      </c>
      <c r="I333" s="440">
        <v>50.750000000000007</v>
      </c>
      <c r="J333" s="440">
        <v>51.650000000000013</v>
      </c>
      <c r="K333" s="439">
        <v>49.85</v>
      </c>
      <c r="L333" s="439">
        <v>47.4</v>
      </c>
      <c r="M333" s="439">
        <v>130.72125</v>
      </c>
    </row>
    <row r="334" spans="1:13">
      <c r="A334" s="245">
        <v>324</v>
      </c>
      <c r="B334" s="442" t="s">
        <v>150</v>
      </c>
      <c r="C334" s="439">
        <v>81.45</v>
      </c>
      <c r="D334" s="440">
        <v>81.8</v>
      </c>
      <c r="E334" s="440">
        <v>80.399999999999991</v>
      </c>
      <c r="F334" s="440">
        <v>79.349999999999994</v>
      </c>
      <c r="G334" s="440">
        <v>77.949999999999989</v>
      </c>
      <c r="H334" s="440">
        <v>82.85</v>
      </c>
      <c r="I334" s="440">
        <v>84.25</v>
      </c>
      <c r="J334" s="440">
        <v>85.3</v>
      </c>
      <c r="K334" s="439">
        <v>83.2</v>
      </c>
      <c r="L334" s="439">
        <v>80.75</v>
      </c>
      <c r="M334" s="439">
        <v>43.263080000000002</v>
      </c>
    </row>
    <row r="335" spans="1:13">
      <c r="A335" s="245">
        <v>325</v>
      </c>
      <c r="B335" s="442" t="s">
        <v>446</v>
      </c>
      <c r="C335" s="439">
        <v>552.25</v>
      </c>
      <c r="D335" s="440">
        <v>557.98333333333335</v>
      </c>
      <c r="E335" s="440">
        <v>540.9666666666667</v>
      </c>
      <c r="F335" s="440">
        <v>529.68333333333339</v>
      </c>
      <c r="G335" s="440">
        <v>512.66666666666674</v>
      </c>
      <c r="H335" s="440">
        <v>569.26666666666665</v>
      </c>
      <c r="I335" s="440">
        <v>586.2833333333333</v>
      </c>
      <c r="J335" s="440">
        <v>597.56666666666661</v>
      </c>
      <c r="K335" s="439">
        <v>575</v>
      </c>
      <c r="L335" s="439">
        <v>546.70000000000005</v>
      </c>
      <c r="M335" s="439">
        <v>0.79559000000000002</v>
      </c>
    </row>
    <row r="336" spans="1:13">
      <c r="A336" s="245">
        <v>326</v>
      </c>
      <c r="B336" s="442" t="s">
        <v>264</v>
      </c>
      <c r="C336" s="439">
        <v>26.55</v>
      </c>
      <c r="D336" s="440">
        <v>26.833333333333332</v>
      </c>
      <c r="E336" s="440">
        <v>26.166666666666664</v>
      </c>
      <c r="F336" s="440">
        <v>25.783333333333331</v>
      </c>
      <c r="G336" s="440">
        <v>25.116666666666664</v>
      </c>
      <c r="H336" s="440">
        <v>27.216666666666665</v>
      </c>
      <c r="I336" s="440">
        <v>27.883333333333329</v>
      </c>
      <c r="J336" s="440">
        <v>28.266666666666666</v>
      </c>
      <c r="K336" s="439">
        <v>27.5</v>
      </c>
      <c r="L336" s="439">
        <v>26.45</v>
      </c>
      <c r="M336" s="439">
        <v>202.04443000000001</v>
      </c>
    </row>
    <row r="337" spans="1:13">
      <c r="A337" s="245">
        <v>327</v>
      </c>
      <c r="B337" s="442" t="s">
        <v>447</v>
      </c>
      <c r="C337" s="439">
        <v>63.3</v>
      </c>
      <c r="D337" s="440">
        <v>64.25</v>
      </c>
      <c r="E337" s="440">
        <v>61.599999999999994</v>
      </c>
      <c r="F337" s="440">
        <v>59.899999999999991</v>
      </c>
      <c r="G337" s="440">
        <v>57.249999999999986</v>
      </c>
      <c r="H337" s="440">
        <v>65.95</v>
      </c>
      <c r="I337" s="440">
        <v>68.600000000000009</v>
      </c>
      <c r="J337" s="440">
        <v>70.300000000000011</v>
      </c>
      <c r="K337" s="439">
        <v>66.900000000000006</v>
      </c>
      <c r="L337" s="439">
        <v>62.55</v>
      </c>
      <c r="M337" s="439">
        <v>110.49413</v>
      </c>
    </row>
    <row r="338" spans="1:13">
      <c r="A338" s="245">
        <v>328</v>
      </c>
      <c r="B338" s="442" t="s">
        <v>152</v>
      </c>
      <c r="C338" s="439">
        <v>179.4</v>
      </c>
      <c r="D338" s="440">
        <v>179.46666666666667</v>
      </c>
      <c r="E338" s="440">
        <v>176.33333333333334</v>
      </c>
      <c r="F338" s="440">
        <v>173.26666666666668</v>
      </c>
      <c r="G338" s="440">
        <v>170.13333333333335</v>
      </c>
      <c r="H338" s="440">
        <v>182.53333333333333</v>
      </c>
      <c r="I338" s="440">
        <v>185.66666666666666</v>
      </c>
      <c r="J338" s="440">
        <v>188.73333333333332</v>
      </c>
      <c r="K338" s="439">
        <v>182.6</v>
      </c>
      <c r="L338" s="439">
        <v>176.4</v>
      </c>
      <c r="M338" s="439">
        <v>178.64975999999999</v>
      </c>
    </row>
    <row r="339" spans="1:13">
      <c r="A339" s="245">
        <v>329</v>
      </c>
      <c r="B339" s="442" t="s">
        <v>694</v>
      </c>
      <c r="C339" s="439">
        <v>203.6</v>
      </c>
      <c r="D339" s="440">
        <v>204.70000000000002</v>
      </c>
      <c r="E339" s="440">
        <v>199.90000000000003</v>
      </c>
      <c r="F339" s="440">
        <v>196.20000000000002</v>
      </c>
      <c r="G339" s="440">
        <v>191.40000000000003</v>
      </c>
      <c r="H339" s="440">
        <v>208.40000000000003</v>
      </c>
      <c r="I339" s="440">
        <v>213.20000000000005</v>
      </c>
      <c r="J339" s="440">
        <v>216.90000000000003</v>
      </c>
      <c r="K339" s="439">
        <v>209.5</v>
      </c>
      <c r="L339" s="439">
        <v>201</v>
      </c>
      <c r="M339" s="439">
        <v>10.000360000000001</v>
      </c>
    </row>
    <row r="340" spans="1:13">
      <c r="A340" s="245">
        <v>330</v>
      </c>
      <c r="B340" s="442" t="s">
        <v>153</v>
      </c>
      <c r="C340" s="439">
        <v>118.1</v>
      </c>
      <c r="D340" s="440">
        <v>118.3</v>
      </c>
      <c r="E340" s="440">
        <v>115.6</v>
      </c>
      <c r="F340" s="440">
        <v>113.1</v>
      </c>
      <c r="G340" s="440">
        <v>110.39999999999999</v>
      </c>
      <c r="H340" s="440">
        <v>120.8</v>
      </c>
      <c r="I340" s="440">
        <v>123.50000000000001</v>
      </c>
      <c r="J340" s="440">
        <v>126</v>
      </c>
      <c r="K340" s="439">
        <v>121</v>
      </c>
      <c r="L340" s="439">
        <v>115.8</v>
      </c>
      <c r="M340" s="439">
        <v>498.07823000000002</v>
      </c>
    </row>
    <row r="341" spans="1:13">
      <c r="A341" s="245">
        <v>331</v>
      </c>
      <c r="B341" s="442" t="s">
        <v>448</v>
      </c>
      <c r="C341" s="439">
        <v>477.3</v>
      </c>
      <c r="D341" s="440">
        <v>477.63333333333338</v>
      </c>
      <c r="E341" s="440">
        <v>467.36666666666679</v>
      </c>
      <c r="F341" s="440">
        <v>457.43333333333339</v>
      </c>
      <c r="G341" s="440">
        <v>447.1666666666668</v>
      </c>
      <c r="H341" s="440">
        <v>487.56666666666678</v>
      </c>
      <c r="I341" s="440">
        <v>497.83333333333331</v>
      </c>
      <c r="J341" s="440">
        <v>507.76666666666677</v>
      </c>
      <c r="K341" s="439">
        <v>487.9</v>
      </c>
      <c r="L341" s="439">
        <v>467.7</v>
      </c>
      <c r="M341" s="439">
        <v>3.6575199999999999</v>
      </c>
    </row>
    <row r="342" spans="1:13">
      <c r="A342" s="245">
        <v>332</v>
      </c>
      <c r="B342" s="442" t="s">
        <v>148</v>
      </c>
      <c r="C342" s="439">
        <v>70.45</v>
      </c>
      <c r="D342" s="440">
        <v>71.183333333333337</v>
      </c>
      <c r="E342" s="440">
        <v>69.01666666666668</v>
      </c>
      <c r="F342" s="440">
        <v>67.583333333333343</v>
      </c>
      <c r="G342" s="440">
        <v>65.416666666666686</v>
      </c>
      <c r="H342" s="440">
        <v>72.616666666666674</v>
      </c>
      <c r="I342" s="440">
        <v>74.783333333333331</v>
      </c>
      <c r="J342" s="440">
        <v>76.216666666666669</v>
      </c>
      <c r="K342" s="439">
        <v>73.349999999999994</v>
      </c>
      <c r="L342" s="439">
        <v>69.75</v>
      </c>
      <c r="M342" s="439">
        <v>216.51486</v>
      </c>
    </row>
    <row r="343" spans="1:13">
      <c r="A343" s="245">
        <v>333</v>
      </c>
      <c r="B343" s="442" t="s">
        <v>449</v>
      </c>
      <c r="C343" s="439">
        <v>71.150000000000006</v>
      </c>
      <c r="D343" s="440">
        <v>71.166666666666671</v>
      </c>
      <c r="E343" s="440">
        <v>69.083333333333343</v>
      </c>
      <c r="F343" s="440">
        <v>67.016666666666666</v>
      </c>
      <c r="G343" s="440">
        <v>64.933333333333337</v>
      </c>
      <c r="H343" s="440">
        <v>73.233333333333348</v>
      </c>
      <c r="I343" s="440">
        <v>75.316666666666691</v>
      </c>
      <c r="J343" s="440">
        <v>77.383333333333354</v>
      </c>
      <c r="K343" s="439">
        <v>73.25</v>
      </c>
      <c r="L343" s="439">
        <v>69.099999999999994</v>
      </c>
      <c r="M343" s="439">
        <v>123.64979</v>
      </c>
    </row>
    <row r="344" spans="1:13">
      <c r="A344" s="245">
        <v>334</v>
      </c>
      <c r="B344" s="442" t="s">
        <v>450</v>
      </c>
      <c r="C344" s="439">
        <v>3349.65</v>
      </c>
      <c r="D344" s="440">
        <v>3387.25</v>
      </c>
      <c r="E344" s="440">
        <v>3292.5</v>
      </c>
      <c r="F344" s="440">
        <v>3235.35</v>
      </c>
      <c r="G344" s="440">
        <v>3140.6</v>
      </c>
      <c r="H344" s="440">
        <v>3444.4</v>
      </c>
      <c r="I344" s="440">
        <v>3539.15</v>
      </c>
      <c r="J344" s="440">
        <v>3596.3</v>
      </c>
      <c r="K344" s="439">
        <v>3482</v>
      </c>
      <c r="L344" s="439">
        <v>3330.1</v>
      </c>
      <c r="M344" s="439">
        <v>5.18466</v>
      </c>
    </row>
    <row r="345" spans="1:13">
      <c r="A345" s="245">
        <v>335</v>
      </c>
      <c r="B345" s="442" t="s">
        <v>755</v>
      </c>
      <c r="C345" s="439">
        <v>89.25</v>
      </c>
      <c r="D345" s="440">
        <v>89.55</v>
      </c>
      <c r="E345" s="440">
        <v>87.699999999999989</v>
      </c>
      <c r="F345" s="440">
        <v>86.149999999999991</v>
      </c>
      <c r="G345" s="440">
        <v>84.299999999999983</v>
      </c>
      <c r="H345" s="440">
        <v>91.1</v>
      </c>
      <c r="I345" s="440">
        <v>92.949999999999989</v>
      </c>
      <c r="J345" s="440">
        <v>94.5</v>
      </c>
      <c r="K345" s="439">
        <v>91.4</v>
      </c>
      <c r="L345" s="439">
        <v>88</v>
      </c>
      <c r="M345" s="439">
        <v>10.44415</v>
      </c>
    </row>
    <row r="346" spans="1:13">
      <c r="A346" s="245">
        <v>336</v>
      </c>
      <c r="B346" s="442" t="s">
        <v>151</v>
      </c>
      <c r="C346" s="439">
        <v>17557.150000000001</v>
      </c>
      <c r="D346" s="440">
        <v>17540.916666666668</v>
      </c>
      <c r="E346" s="440">
        <v>17456.233333333337</v>
      </c>
      <c r="F346" s="440">
        <v>17355.316666666669</v>
      </c>
      <c r="G346" s="440">
        <v>17270.633333333339</v>
      </c>
      <c r="H346" s="440">
        <v>17641.833333333336</v>
      </c>
      <c r="I346" s="440">
        <v>17726.516666666663</v>
      </c>
      <c r="J346" s="440">
        <v>17827.433333333334</v>
      </c>
      <c r="K346" s="439">
        <v>17625.599999999999</v>
      </c>
      <c r="L346" s="439">
        <v>17440</v>
      </c>
      <c r="M346" s="439">
        <v>0.41877999999999999</v>
      </c>
    </row>
    <row r="347" spans="1:13">
      <c r="A347" s="245">
        <v>337</v>
      </c>
      <c r="B347" s="442" t="s">
        <v>791</v>
      </c>
      <c r="C347" s="439">
        <v>44.6</v>
      </c>
      <c r="D347" s="440">
        <v>45.383333333333326</v>
      </c>
      <c r="E347" s="440">
        <v>43.266666666666652</v>
      </c>
      <c r="F347" s="440">
        <v>41.933333333333323</v>
      </c>
      <c r="G347" s="440">
        <v>39.816666666666649</v>
      </c>
      <c r="H347" s="440">
        <v>46.716666666666654</v>
      </c>
      <c r="I347" s="440">
        <v>48.833333333333329</v>
      </c>
      <c r="J347" s="440">
        <v>50.166666666666657</v>
      </c>
      <c r="K347" s="439">
        <v>47.5</v>
      </c>
      <c r="L347" s="439">
        <v>44.05</v>
      </c>
      <c r="M347" s="439">
        <v>39.072719999999997</v>
      </c>
    </row>
    <row r="348" spans="1:13">
      <c r="A348" s="245">
        <v>338</v>
      </c>
      <c r="B348" s="442" t="s">
        <v>451</v>
      </c>
      <c r="C348" s="439">
        <v>2276</v>
      </c>
      <c r="D348" s="440">
        <v>2295.5666666666666</v>
      </c>
      <c r="E348" s="440">
        <v>2251.1333333333332</v>
      </c>
      <c r="F348" s="440">
        <v>2226.2666666666664</v>
      </c>
      <c r="G348" s="440">
        <v>2181.833333333333</v>
      </c>
      <c r="H348" s="440">
        <v>2320.4333333333334</v>
      </c>
      <c r="I348" s="440">
        <v>2364.8666666666668</v>
      </c>
      <c r="J348" s="440">
        <v>2389.7333333333336</v>
      </c>
      <c r="K348" s="439">
        <v>2340</v>
      </c>
      <c r="L348" s="439">
        <v>2270.6999999999998</v>
      </c>
      <c r="M348" s="439">
        <v>0.18958</v>
      </c>
    </row>
    <row r="349" spans="1:13">
      <c r="A349" s="245">
        <v>339</v>
      </c>
      <c r="B349" s="442" t="s">
        <v>790</v>
      </c>
      <c r="C349" s="439">
        <v>372.75</v>
      </c>
      <c r="D349" s="440">
        <v>375.3</v>
      </c>
      <c r="E349" s="440">
        <v>366.45000000000005</v>
      </c>
      <c r="F349" s="440">
        <v>360.15000000000003</v>
      </c>
      <c r="G349" s="440">
        <v>351.30000000000007</v>
      </c>
      <c r="H349" s="440">
        <v>381.6</v>
      </c>
      <c r="I349" s="440">
        <v>390.45000000000005</v>
      </c>
      <c r="J349" s="440">
        <v>396.75</v>
      </c>
      <c r="K349" s="439">
        <v>384.15</v>
      </c>
      <c r="L349" s="439">
        <v>369</v>
      </c>
      <c r="M349" s="439">
        <v>13.846069999999999</v>
      </c>
    </row>
    <row r="350" spans="1:13">
      <c r="A350" s="245">
        <v>340</v>
      </c>
      <c r="B350" s="442" t="s">
        <v>265</v>
      </c>
      <c r="C350" s="439">
        <v>640.79999999999995</v>
      </c>
      <c r="D350" s="440">
        <v>638.9666666666667</v>
      </c>
      <c r="E350" s="440">
        <v>623.23333333333335</v>
      </c>
      <c r="F350" s="440">
        <v>605.66666666666663</v>
      </c>
      <c r="G350" s="440">
        <v>589.93333333333328</v>
      </c>
      <c r="H350" s="440">
        <v>656.53333333333342</v>
      </c>
      <c r="I350" s="440">
        <v>672.26666666666677</v>
      </c>
      <c r="J350" s="440">
        <v>689.83333333333348</v>
      </c>
      <c r="K350" s="439">
        <v>654.70000000000005</v>
      </c>
      <c r="L350" s="439">
        <v>621.4</v>
      </c>
      <c r="M350" s="439">
        <v>5.5685500000000001</v>
      </c>
    </row>
    <row r="351" spans="1:13">
      <c r="A351" s="245">
        <v>341</v>
      </c>
      <c r="B351" s="442" t="s">
        <v>155</v>
      </c>
      <c r="C351" s="439">
        <v>124.05</v>
      </c>
      <c r="D351" s="440">
        <v>125.03333333333335</v>
      </c>
      <c r="E351" s="440">
        <v>122.06666666666669</v>
      </c>
      <c r="F351" s="440">
        <v>120.08333333333334</v>
      </c>
      <c r="G351" s="440">
        <v>117.11666666666669</v>
      </c>
      <c r="H351" s="440">
        <v>127.01666666666669</v>
      </c>
      <c r="I351" s="440">
        <v>129.98333333333335</v>
      </c>
      <c r="J351" s="440">
        <v>131.9666666666667</v>
      </c>
      <c r="K351" s="439">
        <v>128</v>
      </c>
      <c r="L351" s="439">
        <v>123.05</v>
      </c>
      <c r="M351" s="439">
        <v>297.18157000000002</v>
      </c>
    </row>
    <row r="352" spans="1:13">
      <c r="A352" s="245">
        <v>342</v>
      </c>
      <c r="B352" s="442" t="s">
        <v>154</v>
      </c>
      <c r="C352" s="439">
        <v>141.19999999999999</v>
      </c>
      <c r="D352" s="440">
        <v>142.06666666666663</v>
      </c>
      <c r="E352" s="440">
        <v>139.53333333333327</v>
      </c>
      <c r="F352" s="440">
        <v>137.86666666666665</v>
      </c>
      <c r="G352" s="440">
        <v>135.33333333333329</v>
      </c>
      <c r="H352" s="440">
        <v>143.73333333333326</v>
      </c>
      <c r="I352" s="440">
        <v>146.26666666666662</v>
      </c>
      <c r="J352" s="440">
        <v>147.93333333333325</v>
      </c>
      <c r="K352" s="439">
        <v>144.6</v>
      </c>
      <c r="L352" s="439">
        <v>140.4</v>
      </c>
      <c r="M352" s="439">
        <v>11.915789999999999</v>
      </c>
    </row>
    <row r="353" spans="1:13">
      <c r="A353" s="245">
        <v>343</v>
      </c>
      <c r="B353" s="442" t="s">
        <v>452</v>
      </c>
      <c r="C353" s="439">
        <v>81.150000000000006</v>
      </c>
      <c r="D353" s="440">
        <v>81.5</v>
      </c>
      <c r="E353" s="440">
        <v>80.150000000000006</v>
      </c>
      <c r="F353" s="440">
        <v>79.150000000000006</v>
      </c>
      <c r="G353" s="440">
        <v>77.800000000000011</v>
      </c>
      <c r="H353" s="440">
        <v>82.5</v>
      </c>
      <c r="I353" s="440">
        <v>83.85</v>
      </c>
      <c r="J353" s="440">
        <v>84.85</v>
      </c>
      <c r="K353" s="439">
        <v>82.85</v>
      </c>
      <c r="L353" s="439">
        <v>80.5</v>
      </c>
      <c r="M353" s="439">
        <v>0.52017000000000002</v>
      </c>
    </row>
    <row r="354" spans="1:13">
      <c r="A354" s="245">
        <v>344</v>
      </c>
      <c r="B354" s="442" t="s">
        <v>266</v>
      </c>
      <c r="C354" s="439">
        <v>3502.6</v>
      </c>
      <c r="D354" s="440">
        <v>3528.5333333333333</v>
      </c>
      <c r="E354" s="440">
        <v>3463.0666666666666</v>
      </c>
      <c r="F354" s="440">
        <v>3423.5333333333333</v>
      </c>
      <c r="G354" s="440">
        <v>3358.0666666666666</v>
      </c>
      <c r="H354" s="440">
        <v>3568.0666666666666</v>
      </c>
      <c r="I354" s="440">
        <v>3633.5333333333328</v>
      </c>
      <c r="J354" s="440">
        <v>3673.0666666666666</v>
      </c>
      <c r="K354" s="439">
        <v>3594</v>
      </c>
      <c r="L354" s="439">
        <v>3489</v>
      </c>
      <c r="M354" s="439">
        <v>0.75148000000000004</v>
      </c>
    </row>
    <row r="355" spans="1:13">
      <c r="A355" s="245">
        <v>345</v>
      </c>
      <c r="B355" s="442" t="s">
        <v>453</v>
      </c>
      <c r="C355" s="439">
        <v>134.19999999999999</v>
      </c>
      <c r="D355" s="440">
        <v>135.71666666666667</v>
      </c>
      <c r="E355" s="440">
        <v>129.58333333333334</v>
      </c>
      <c r="F355" s="440">
        <v>124.96666666666667</v>
      </c>
      <c r="G355" s="440">
        <v>118.83333333333334</v>
      </c>
      <c r="H355" s="440">
        <v>140.33333333333334</v>
      </c>
      <c r="I355" s="440">
        <v>146.46666666666667</v>
      </c>
      <c r="J355" s="440">
        <v>151.08333333333334</v>
      </c>
      <c r="K355" s="439">
        <v>141.85</v>
      </c>
      <c r="L355" s="439">
        <v>131.1</v>
      </c>
      <c r="M355" s="439">
        <v>6.6558000000000002</v>
      </c>
    </row>
    <row r="356" spans="1:13">
      <c r="A356" s="245">
        <v>346</v>
      </c>
      <c r="B356" s="442" t="s">
        <v>454</v>
      </c>
      <c r="C356" s="439">
        <v>301.55</v>
      </c>
      <c r="D356" s="440">
        <v>303.23333333333329</v>
      </c>
      <c r="E356" s="440">
        <v>299.21666666666658</v>
      </c>
      <c r="F356" s="440">
        <v>296.88333333333327</v>
      </c>
      <c r="G356" s="440">
        <v>292.86666666666656</v>
      </c>
      <c r="H356" s="440">
        <v>305.56666666666661</v>
      </c>
      <c r="I356" s="440">
        <v>309.58333333333337</v>
      </c>
      <c r="J356" s="440">
        <v>311.91666666666663</v>
      </c>
      <c r="K356" s="439">
        <v>307.25</v>
      </c>
      <c r="L356" s="439">
        <v>300.89999999999998</v>
      </c>
      <c r="M356" s="439">
        <v>5.2343599999999997</v>
      </c>
    </row>
    <row r="357" spans="1:13">
      <c r="A357" s="245">
        <v>347</v>
      </c>
      <c r="B357" s="442" t="s">
        <v>455</v>
      </c>
      <c r="C357" s="439">
        <v>310.75</v>
      </c>
      <c r="D357" s="440">
        <v>312.16666666666669</v>
      </c>
      <c r="E357" s="440">
        <v>304.58333333333337</v>
      </c>
      <c r="F357" s="440">
        <v>298.41666666666669</v>
      </c>
      <c r="G357" s="440">
        <v>290.83333333333337</v>
      </c>
      <c r="H357" s="440">
        <v>318.33333333333337</v>
      </c>
      <c r="I357" s="440">
        <v>325.91666666666674</v>
      </c>
      <c r="J357" s="440">
        <v>332.08333333333337</v>
      </c>
      <c r="K357" s="439">
        <v>319.75</v>
      </c>
      <c r="L357" s="439">
        <v>306</v>
      </c>
      <c r="M357" s="439">
        <v>1.6737899999999999</v>
      </c>
    </row>
    <row r="358" spans="1:13">
      <c r="A358" s="245">
        <v>348</v>
      </c>
      <c r="B358" s="442" t="s">
        <v>267</v>
      </c>
      <c r="C358" s="439">
        <v>2812.15</v>
      </c>
      <c r="D358" s="440">
        <v>2804.75</v>
      </c>
      <c r="E358" s="440">
        <v>2759.5</v>
      </c>
      <c r="F358" s="440">
        <v>2706.85</v>
      </c>
      <c r="G358" s="440">
        <v>2661.6</v>
      </c>
      <c r="H358" s="440">
        <v>2857.4</v>
      </c>
      <c r="I358" s="440">
        <v>2902.65</v>
      </c>
      <c r="J358" s="440">
        <v>2955.3</v>
      </c>
      <c r="K358" s="439">
        <v>2850</v>
      </c>
      <c r="L358" s="439">
        <v>2752.1</v>
      </c>
      <c r="M358" s="439">
        <v>3.2019600000000001</v>
      </c>
    </row>
    <row r="359" spans="1:13">
      <c r="A359" s="245">
        <v>349</v>
      </c>
      <c r="B359" s="442" t="s">
        <v>268</v>
      </c>
      <c r="C359" s="439">
        <v>810.7</v>
      </c>
      <c r="D359" s="440">
        <v>831.33333333333337</v>
      </c>
      <c r="E359" s="440">
        <v>789.7166666666667</v>
      </c>
      <c r="F359" s="440">
        <v>768.73333333333335</v>
      </c>
      <c r="G359" s="440">
        <v>727.11666666666667</v>
      </c>
      <c r="H359" s="440">
        <v>852.31666666666672</v>
      </c>
      <c r="I359" s="440">
        <v>893.93333333333328</v>
      </c>
      <c r="J359" s="440">
        <v>914.91666666666674</v>
      </c>
      <c r="K359" s="439">
        <v>872.95</v>
      </c>
      <c r="L359" s="439">
        <v>810.35</v>
      </c>
      <c r="M359" s="439">
        <v>10.72574</v>
      </c>
    </row>
    <row r="360" spans="1:13">
      <c r="A360" s="245">
        <v>350</v>
      </c>
      <c r="B360" s="442" t="s">
        <v>456</v>
      </c>
      <c r="C360" s="439">
        <v>253.15</v>
      </c>
      <c r="D360" s="440">
        <v>255.56666666666669</v>
      </c>
      <c r="E360" s="440">
        <v>248.13333333333338</v>
      </c>
      <c r="F360" s="440">
        <v>243.1166666666667</v>
      </c>
      <c r="G360" s="440">
        <v>235.68333333333339</v>
      </c>
      <c r="H360" s="440">
        <v>260.58333333333337</v>
      </c>
      <c r="I360" s="440">
        <v>268.01666666666671</v>
      </c>
      <c r="J360" s="440">
        <v>273.03333333333336</v>
      </c>
      <c r="K360" s="439">
        <v>263</v>
      </c>
      <c r="L360" s="439">
        <v>250.55</v>
      </c>
      <c r="M360" s="439">
        <v>3.7186599999999999</v>
      </c>
    </row>
    <row r="361" spans="1:13">
      <c r="A361" s="245">
        <v>351</v>
      </c>
      <c r="B361" s="442" t="s">
        <v>758</v>
      </c>
      <c r="C361" s="439">
        <v>423.65</v>
      </c>
      <c r="D361" s="440">
        <v>428.56666666666666</v>
      </c>
      <c r="E361" s="440">
        <v>417.13333333333333</v>
      </c>
      <c r="F361" s="440">
        <v>410.61666666666667</v>
      </c>
      <c r="G361" s="440">
        <v>399.18333333333334</v>
      </c>
      <c r="H361" s="440">
        <v>435.08333333333331</v>
      </c>
      <c r="I361" s="440">
        <v>446.51666666666659</v>
      </c>
      <c r="J361" s="440">
        <v>453.0333333333333</v>
      </c>
      <c r="K361" s="439">
        <v>440</v>
      </c>
      <c r="L361" s="439">
        <v>422.05</v>
      </c>
      <c r="M361" s="439">
        <v>1.57437</v>
      </c>
    </row>
    <row r="362" spans="1:13">
      <c r="A362" s="245">
        <v>352</v>
      </c>
      <c r="B362" s="442" t="s">
        <v>457</v>
      </c>
      <c r="C362" s="439">
        <v>96.2</v>
      </c>
      <c r="D362" s="440">
        <v>96.25</v>
      </c>
      <c r="E362" s="440">
        <v>93.5</v>
      </c>
      <c r="F362" s="440">
        <v>90.8</v>
      </c>
      <c r="G362" s="440">
        <v>88.05</v>
      </c>
      <c r="H362" s="440">
        <v>98.95</v>
      </c>
      <c r="I362" s="440">
        <v>101.7</v>
      </c>
      <c r="J362" s="440">
        <v>104.4</v>
      </c>
      <c r="K362" s="439">
        <v>99</v>
      </c>
      <c r="L362" s="439">
        <v>93.55</v>
      </c>
      <c r="M362" s="439">
        <v>51.292969999999997</v>
      </c>
    </row>
    <row r="363" spans="1:13">
      <c r="A363" s="245">
        <v>353</v>
      </c>
      <c r="B363" s="442" t="s">
        <v>163</v>
      </c>
      <c r="C363" s="439">
        <v>1432.6</v>
      </c>
      <c r="D363" s="440">
        <v>1439.05</v>
      </c>
      <c r="E363" s="440">
        <v>1416.1</v>
      </c>
      <c r="F363" s="440">
        <v>1399.6</v>
      </c>
      <c r="G363" s="440">
        <v>1376.6499999999999</v>
      </c>
      <c r="H363" s="440">
        <v>1455.55</v>
      </c>
      <c r="I363" s="440">
        <v>1478.5000000000002</v>
      </c>
      <c r="J363" s="440">
        <v>1495</v>
      </c>
      <c r="K363" s="439">
        <v>1462</v>
      </c>
      <c r="L363" s="439">
        <v>1422.55</v>
      </c>
      <c r="M363" s="439">
        <v>8.8867399999999996</v>
      </c>
    </row>
    <row r="364" spans="1:13">
      <c r="A364" s="245">
        <v>354</v>
      </c>
      <c r="B364" s="442" t="s">
        <v>156</v>
      </c>
      <c r="C364" s="439">
        <v>30178.9</v>
      </c>
      <c r="D364" s="440">
        <v>30443.283333333336</v>
      </c>
      <c r="E364" s="440">
        <v>29836.616666666672</v>
      </c>
      <c r="F364" s="440">
        <v>29494.333333333336</v>
      </c>
      <c r="G364" s="440">
        <v>28887.666666666672</v>
      </c>
      <c r="H364" s="440">
        <v>30785.566666666673</v>
      </c>
      <c r="I364" s="440">
        <v>31392.233333333337</v>
      </c>
      <c r="J364" s="440">
        <v>31734.516666666674</v>
      </c>
      <c r="K364" s="439">
        <v>31049.95</v>
      </c>
      <c r="L364" s="439">
        <v>30101</v>
      </c>
      <c r="M364" s="439">
        <v>0.23350000000000001</v>
      </c>
    </row>
    <row r="365" spans="1:13">
      <c r="A365" s="245">
        <v>355</v>
      </c>
      <c r="B365" s="442" t="s">
        <v>458</v>
      </c>
      <c r="C365" s="439">
        <v>2488.1</v>
      </c>
      <c r="D365" s="440">
        <v>2501.3000000000002</v>
      </c>
      <c r="E365" s="440">
        <v>2447.6000000000004</v>
      </c>
      <c r="F365" s="440">
        <v>2407.1000000000004</v>
      </c>
      <c r="G365" s="440">
        <v>2353.4000000000005</v>
      </c>
      <c r="H365" s="440">
        <v>2541.8000000000002</v>
      </c>
      <c r="I365" s="440">
        <v>2595.5</v>
      </c>
      <c r="J365" s="440">
        <v>2636</v>
      </c>
      <c r="K365" s="439">
        <v>2555</v>
      </c>
      <c r="L365" s="439">
        <v>2460.8000000000002</v>
      </c>
      <c r="M365" s="439">
        <v>0.98436000000000001</v>
      </c>
    </row>
    <row r="366" spans="1:13">
      <c r="A366" s="245">
        <v>356</v>
      </c>
      <c r="B366" s="442" t="s">
        <v>158</v>
      </c>
      <c r="C366" s="439">
        <v>228.3</v>
      </c>
      <c r="D366" s="440">
        <v>233.9</v>
      </c>
      <c r="E366" s="440">
        <v>221.4</v>
      </c>
      <c r="F366" s="440">
        <v>214.5</v>
      </c>
      <c r="G366" s="440">
        <v>202</v>
      </c>
      <c r="H366" s="440">
        <v>240.8</v>
      </c>
      <c r="I366" s="440">
        <v>253.3</v>
      </c>
      <c r="J366" s="440">
        <v>260.20000000000005</v>
      </c>
      <c r="K366" s="439">
        <v>246.4</v>
      </c>
      <c r="L366" s="439">
        <v>227</v>
      </c>
      <c r="M366" s="439">
        <v>288.28584000000001</v>
      </c>
    </row>
    <row r="367" spans="1:13">
      <c r="A367" s="245">
        <v>357</v>
      </c>
      <c r="B367" s="442" t="s">
        <v>269</v>
      </c>
      <c r="C367" s="439">
        <v>5383.2</v>
      </c>
      <c r="D367" s="440">
        <v>5421.05</v>
      </c>
      <c r="E367" s="440">
        <v>5317.1</v>
      </c>
      <c r="F367" s="440">
        <v>5251</v>
      </c>
      <c r="G367" s="440">
        <v>5147.05</v>
      </c>
      <c r="H367" s="440">
        <v>5487.1500000000005</v>
      </c>
      <c r="I367" s="440">
        <v>5591.0999999999995</v>
      </c>
      <c r="J367" s="440">
        <v>5657.2000000000007</v>
      </c>
      <c r="K367" s="439">
        <v>5525</v>
      </c>
      <c r="L367" s="439">
        <v>5354.95</v>
      </c>
      <c r="M367" s="439">
        <v>1.7400199999999999</v>
      </c>
    </row>
    <row r="368" spans="1:13">
      <c r="A368" s="245">
        <v>358</v>
      </c>
      <c r="B368" s="442" t="s">
        <v>459</v>
      </c>
      <c r="C368" s="439">
        <v>231.2</v>
      </c>
      <c r="D368" s="440">
        <v>233.03333333333333</v>
      </c>
      <c r="E368" s="440">
        <v>224.66666666666666</v>
      </c>
      <c r="F368" s="440">
        <v>218.13333333333333</v>
      </c>
      <c r="G368" s="440">
        <v>209.76666666666665</v>
      </c>
      <c r="H368" s="440">
        <v>239.56666666666666</v>
      </c>
      <c r="I368" s="440">
        <v>247.93333333333334</v>
      </c>
      <c r="J368" s="440">
        <v>254.46666666666667</v>
      </c>
      <c r="K368" s="439">
        <v>241.4</v>
      </c>
      <c r="L368" s="439">
        <v>226.5</v>
      </c>
      <c r="M368" s="439">
        <v>15.80044</v>
      </c>
    </row>
    <row r="369" spans="1:13">
      <c r="A369" s="245">
        <v>359</v>
      </c>
      <c r="B369" s="442" t="s">
        <v>460</v>
      </c>
      <c r="C369" s="439">
        <v>840.7</v>
      </c>
      <c r="D369" s="440">
        <v>847.19999999999993</v>
      </c>
      <c r="E369" s="440">
        <v>824.49999999999989</v>
      </c>
      <c r="F369" s="440">
        <v>808.3</v>
      </c>
      <c r="G369" s="440">
        <v>785.59999999999991</v>
      </c>
      <c r="H369" s="440">
        <v>863.39999999999986</v>
      </c>
      <c r="I369" s="440">
        <v>886.09999999999991</v>
      </c>
      <c r="J369" s="440">
        <v>902.29999999999984</v>
      </c>
      <c r="K369" s="439">
        <v>869.9</v>
      </c>
      <c r="L369" s="439">
        <v>831</v>
      </c>
      <c r="M369" s="439">
        <v>0.99014999999999997</v>
      </c>
    </row>
    <row r="370" spans="1:13">
      <c r="A370" s="245">
        <v>360</v>
      </c>
      <c r="B370" s="442" t="s">
        <v>160</v>
      </c>
      <c r="C370" s="439">
        <v>2076.0500000000002</v>
      </c>
      <c r="D370" s="440">
        <v>2080.3666666666668</v>
      </c>
      <c r="E370" s="440">
        <v>2065.7333333333336</v>
      </c>
      <c r="F370" s="440">
        <v>2055.416666666667</v>
      </c>
      <c r="G370" s="440">
        <v>2040.7833333333338</v>
      </c>
      <c r="H370" s="440">
        <v>2090.6833333333334</v>
      </c>
      <c r="I370" s="440">
        <v>2105.3166666666666</v>
      </c>
      <c r="J370" s="440">
        <v>2115.6333333333332</v>
      </c>
      <c r="K370" s="439">
        <v>2095</v>
      </c>
      <c r="L370" s="439">
        <v>2070.0500000000002</v>
      </c>
      <c r="M370" s="439">
        <v>3.77441</v>
      </c>
    </row>
    <row r="371" spans="1:13">
      <c r="A371" s="245">
        <v>361</v>
      </c>
      <c r="B371" s="442" t="s">
        <v>157</v>
      </c>
      <c r="C371" s="439">
        <v>2128.4499999999998</v>
      </c>
      <c r="D371" s="440">
        <v>2146.2166666666667</v>
      </c>
      <c r="E371" s="440">
        <v>2093.2333333333336</v>
      </c>
      <c r="F371" s="440">
        <v>2058.0166666666669</v>
      </c>
      <c r="G371" s="440">
        <v>2005.0333333333338</v>
      </c>
      <c r="H371" s="440">
        <v>2181.4333333333334</v>
      </c>
      <c r="I371" s="440">
        <v>2234.4166666666661</v>
      </c>
      <c r="J371" s="440">
        <v>2269.6333333333332</v>
      </c>
      <c r="K371" s="439">
        <v>2199.1999999999998</v>
      </c>
      <c r="L371" s="439">
        <v>2111</v>
      </c>
      <c r="M371" s="439">
        <v>27.886749999999999</v>
      </c>
    </row>
    <row r="372" spans="1:13">
      <c r="A372" s="245">
        <v>362</v>
      </c>
      <c r="B372" s="442" t="s">
        <v>756</v>
      </c>
      <c r="C372" s="439">
        <v>977.05</v>
      </c>
      <c r="D372" s="440">
        <v>981.7833333333333</v>
      </c>
      <c r="E372" s="440">
        <v>960.66666666666663</v>
      </c>
      <c r="F372" s="440">
        <v>944.2833333333333</v>
      </c>
      <c r="G372" s="440">
        <v>923.16666666666663</v>
      </c>
      <c r="H372" s="440">
        <v>998.16666666666663</v>
      </c>
      <c r="I372" s="440">
        <v>1019.2833333333334</v>
      </c>
      <c r="J372" s="440">
        <v>1035.6666666666665</v>
      </c>
      <c r="K372" s="439">
        <v>1002.9</v>
      </c>
      <c r="L372" s="439">
        <v>965.4</v>
      </c>
      <c r="M372" s="439">
        <v>1.16151</v>
      </c>
    </row>
    <row r="373" spans="1:13">
      <c r="A373" s="245">
        <v>363</v>
      </c>
      <c r="B373" s="442" t="s">
        <v>461</v>
      </c>
      <c r="C373" s="439">
        <v>1746.75</v>
      </c>
      <c r="D373" s="440">
        <v>1748.5833333333333</v>
      </c>
      <c r="E373" s="440">
        <v>1733.1666666666665</v>
      </c>
      <c r="F373" s="440">
        <v>1719.5833333333333</v>
      </c>
      <c r="G373" s="440">
        <v>1704.1666666666665</v>
      </c>
      <c r="H373" s="440">
        <v>1762.1666666666665</v>
      </c>
      <c r="I373" s="440">
        <v>1777.583333333333</v>
      </c>
      <c r="J373" s="440">
        <v>1791.1666666666665</v>
      </c>
      <c r="K373" s="439">
        <v>1764</v>
      </c>
      <c r="L373" s="439">
        <v>1735</v>
      </c>
      <c r="M373" s="439">
        <v>2.96556</v>
      </c>
    </row>
    <row r="374" spans="1:13">
      <c r="A374" s="245">
        <v>364</v>
      </c>
      <c r="B374" s="442" t="s">
        <v>757</v>
      </c>
      <c r="C374" s="439">
        <v>1329.6</v>
      </c>
      <c r="D374" s="440">
        <v>1303.45</v>
      </c>
      <c r="E374" s="440">
        <v>1236.1500000000001</v>
      </c>
      <c r="F374" s="440">
        <v>1142.7</v>
      </c>
      <c r="G374" s="440">
        <v>1075.4000000000001</v>
      </c>
      <c r="H374" s="440">
        <v>1396.9</v>
      </c>
      <c r="I374" s="440">
        <v>1464.1999999999998</v>
      </c>
      <c r="J374" s="440">
        <v>1557.65</v>
      </c>
      <c r="K374" s="439">
        <v>1370.75</v>
      </c>
      <c r="L374" s="439">
        <v>1210</v>
      </c>
      <c r="M374" s="439">
        <v>16.476019999999998</v>
      </c>
    </row>
    <row r="375" spans="1:13">
      <c r="A375" s="245">
        <v>365</v>
      </c>
      <c r="B375" s="442" t="s">
        <v>159</v>
      </c>
      <c r="C375" s="439">
        <v>129.4</v>
      </c>
      <c r="D375" s="440">
        <v>128.96666666666667</v>
      </c>
      <c r="E375" s="440">
        <v>124.93333333333334</v>
      </c>
      <c r="F375" s="440">
        <v>120.46666666666667</v>
      </c>
      <c r="G375" s="440">
        <v>116.43333333333334</v>
      </c>
      <c r="H375" s="440">
        <v>133.43333333333334</v>
      </c>
      <c r="I375" s="440">
        <v>137.4666666666667</v>
      </c>
      <c r="J375" s="440">
        <v>141.93333333333334</v>
      </c>
      <c r="K375" s="439">
        <v>133</v>
      </c>
      <c r="L375" s="439">
        <v>124.5</v>
      </c>
      <c r="M375" s="439">
        <v>245.67695000000001</v>
      </c>
    </row>
    <row r="376" spans="1:13">
      <c r="A376" s="245">
        <v>366</v>
      </c>
      <c r="B376" s="442" t="s">
        <v>162</v>
      </c>
      <c r="C376" s="439">
        <v>242.1</v>
      </c>
      <c r="D376" s="440">
        <v>240.4666666666667</v>
      </c>
      <c r="E376" s="440">
        <v>235.43333333333339</v>
      </c>
      <c r="F376" s="440">
        <v>228.76666666666671</v>
      </c>
      <c r="G376" s="440">
        <v>223.73333333333341</v>
      </c>
      <c r="H376" s="440">
        <v>247.13333333333338</v>
      </c>
      <c r="I376" s="440">
        <v>252.16666666666669</v>
      </c>
      <c r="J376" s="440">
        <v>258.83333333333337</v>
      </c>
      <c r="K376" s="439">
        <v>245.5</v>
      </c>
      <c r="L376" s="439">
        <v>233.8</v>
      </c>
      <c r="M376" s="439">
        <v>224.24506</v>
      </c>
    </row>
    <row r="377" spans="1:13">
      <c r="A377" s="245">
        <v>367</v>
      </c>
      <c r="B377" s="442" t="s">
        <v>462</v>
      </c>
      <c r="C377" s="439">
        <v>386.55</v>
      </c>
      <c r="D377" s="440">
        <v>390.88333333333338</v>
      </c>
      <c r="E377" s="440">
        <v>378.16666666666674</v>
      </c>
      <c r="F377" s="440">
        <v>369.78333333333336</v>
      </c>
      <c r="G377" s="440">
        <v>357.06666666666672</v>
      </c>
      <c r="H377" s="440">
        <v>399.26666666666677</v>
      </c>
      <c r="I377" s="440">
        <v>411.98333333333335</v>
      </c>
      <c r="J377" s="440">
        <v>420.36666666666679</v>
      </c>
      <c r="K377" s="439">
        <v>403.6</v>
      </c>
      <c r="L377" s="439">
        <v>382.5</v>
      </c>
      <c r="M377" s="439">
        <v>11.23634</v>
      </c>
    </row>
    <row r="378" spans="1:13">
      <c r="A378" s="245">
        <v>368</v>
      </c>
      <c r="B378" s="442" t="s">
        <v>270</v>
      </c>
      <c r="C378" s="439">
        <v>288.05</v>
      </c>
      <c r="D378" s="440">
        <v>295.13333333333333</v>
      </c>
      <c r="E378" s="440">
        <v>273.26666666666665</v>
      </c>
      <c r="F378" s="440">
        <v>258.48333333333335</v>
      </c>
      <c r="G378" s="440">
        <v>236.61666666666667</v>
      </c>
      <c r="H378" s="440">
        <v>309.91666666666663</v>
      </c>
      <c r="I378" s="440">
        <v>331.7833333333333</v>
      </c>
      <c r="J378" s="440">
        <v>346.56666666666661</v>
      </c>
      <c r="K378" s="439">
        <v>317</v>
      </c>
      <c r="L378" s="439">
        <v>280.35000000000002</v>
      </c>
      <c r="M378" s="439">
        <v>58.56541</v>
      </c>
    </row>
    <row r="379" spans="1:13">
      <c r="A379" s="245">
        <v>369</v>
      </c>
      <c r="B379" s="442" t="s">
        <v>463</v>
      </c>
      <c r="C379" s="439">
        <v>132.44999999999999</v>
      </c>
      <c r="D379" s="440">
        <v>133.11666666666667</v>
      </c>
      <c r="E379" s="440">
        <v>130.33333333333334</v>
      </c>
      <c r="F379" s="440">
        <v>128.21666666666667</v>
      </c>
      <c r="G379" s="440">
        <v>125.43333333333334</v>
      </c>
      <c r="H379" s="440">
        <v>135.23333333333335</v>
      </c>
      <c r="I379" s="440">
        <v>138.01666666666665</v>
      </c>
      <c r="J379" s="440">
        <v>140.13333333333335</v>
      </c>
      <c r="K379" s="439">
        <v>135.9</v>
      </c>
      <c r="L379" s="439">
        <v>131</v>
      </c>
      <c r="M379" s="439">
        <v>2.0927199999999999</v>
      </c>
    </row>
    <row r="380" spans="1:13">
      <c r="A380" s="245">
        <v>370</v>
      </c>
      <c r="B380" s="442" t="s">
        <v>464</v>
      </c>
      <c r="C380" s="439">
        <v>5806.2</v>
      </c>
      <c r="D380" s="440">
        <v>5827.4000000000005</v>
      </c>
      <c r="E380" s="440">
        <v>5779.8000000000011</v>
      </c>
      <c r="F380" s="440">
        <v>5753.4000000000005</v>
      </c>
      <c r="G380" s="440">
        <v>5705.8000000000011</v>
      </c>
      <c r="H380" s="440">
        <v>5853.8000000000011</v>
      </c>
      <c r="I380" s="440">
        <v>5901.4000000000015</v>
      </c>
      <c r="J380" s="440">
        <v>5927.8000000000011</v>
      </c>
      <c r="K380" s="439">
        <v>5875</v>
      </c>
      <c r="L380" s="439">
        <v>5801</v>
      </c>
      <c r="M380" s="439">
        <v>7.4069999999999997E-2</v>
      </c>
    </row>
    <row r="381" spans="1:13">
      <c r="A381" s="245">
        <v>371</v>
      </c>
      <c r="B381" s="442" t="s">
        <v>271</v>
      </c>
      <c r="C381" s="439">
        <v>13071.85</v>
      </c>
      <c r="D381" s="440">
        <v>13064.533333333333</v>
      </c>
      <c r="E381" s="440">
        <v>12979.066666666666</v>
      </c>
      <c r="F381" s="440">
        <v>12886.283333333333</v>
      </c>
      <c r="G381" s="440">
        <v>12800.816666666666</v>
      </c>
      <c r="H381" s="440">
        <v>13157.316666666666</v>
      </c>
      <c r="I381" s="440">
        <v>13242.783333333333</v>
      </c>
      <c r="J381" s="440">
        <v>13335.566666666666</v>
      </c>
      <c r="K381" s="439">
        <v>13150</v>
      </c>
      <c r="L381" s="439">
        <v>12971.75</v>
      </c>
      <c r="M381" s="439">
        <v>4.3220000000000001E-2</v>
      </c>
    </row>
    <row r="382" spans="1:13">
      <c r="A382" s="245">
        <v>372</v>
      </c>
      <c r="B382" s="442" t="s">
        <v>161</v>
      </c>
      <c r="C382" s="439">
        <v>40.6</v>
      </c>
      <c r="D382" s="440">
        <v>41</v>
      </c>
      <c r="E382" s="440">
        <v>39.65</v>
      </c>
      <c r="F382" s="440">
        <v>38.699999999999996</v>
      </c>
      <c r="G382" s="440">
        <v>37.349999999999994</v>
      </c>
      <c r="H382" s="440">
        <v>41.95</v>
      </c>
      <c r="I382" s="440">
        <v>43.3</v>
      </c>
      <c r="J382" s="440">
        <v>44.250000000000007</v>
      </c>
      <c r="K382" s="439">
        <v>42.35</v>
      </c>
      <c r="L382" s="439">
        <v>40.049999999999997</v>
      </c>
      <c r="M382" s="439">
        <v>1497.3046999999999</v>
      </c>
    </row>
    <row r="383" spans="1:13">
      <c r="A383" s="245">
        <v>373</v>
      </c>
      <c r="B383" s="442" t="s">
        <v>272</v>
      </c>
      <c r="C383" s="439">
        <v>769.15</v>
      </c>
      <c r="D383" s="440">
        <v>770.13333333333333</v>
      </c>
      <c r="E383" s="440">
        <v>750.26666666666665</v>
      </c>
      <c r="F383" s="440">
        <v>731.38333333333333</v>
      </c>
      <c r="G383" s="440">
        <v>711.51666666666665</v>
      </c>
      <c r="H383" s="440">
        <v>789.01666666666665</v>
      </c>
      <c r="I383" s="440">
        <v>808.88333333333321</v>
      </c>
      <c r="J383" s="440">
        <v>827.76666666666665</v>
      </c>
      <c r="K383" s="439">
        <v>790</v>
      </c>
      <c r="L383" s="439">
        <v>751.25</v>
      </c>
      <c r="M383" s="439">
        <v>5.4223699999999999</v>
      </c>
    </row>
    <row r="384" spans="1:13">
      <c r="A384" s="245">
        <v>374</v>
      </c>
      <c r="B384" s="442" t="s">
        <v>165</v>
      </c>
      <c r="C384" s="439">
        <v>213.75</v>
      </c>
      <c r="D384" s="440">
        <v>215.33333333333334</v>
      </c>
      <c r="E384" s="440">
        <v>210.41666666666669</v>
      </c>
      <c r="F384" s="440">
        <v>207.08333333333334</v>
      </c>
      <c r="G384" s="440">
        <v>202.16666666666669</v>
      </c>
      <c r="H384" s="440">
        <v>218.66666666666669</v>
      </c>
      <c r="I384" s="440">
        <v>223.58333333333337</v>
      </c>
      <c r="J384" s="440">
        <v>226.91666666666669</v>
      </c>
      <c r="K384" s="439">
        <v>220.25</v>
      </c>
      <c r="L384" s="439">
        <v>212</v>
      </c>
      <c r="M384" s="439">
        <v>114.14321</v>
      </c>
    </row>
    <row r="385" spans="1:13">
      <c r="A385" s="245">
        <v>375</v>
      </c>
      <c r="B385" s="442" t="s">
        <v>166</v>
      </c>
      <c r="C385" s="439">
        <v>163.95</v>
      </c>
      <c r="D385" s="440">
        <v>161.5</v>
      </c>
      <c r="E385" s="440">
        <v>155.19999999999999</v>
      </c>
      <c r="F385" s="440">
        <v>146.44999999999999</v>
      </c>
      <c r="G385" s="440">
        <v>140.14999999999998</v>
      </c>
      <c r="H385" s="440">
        <v>170.25</v>
      </c>
      <c r="I385" s="440">
        <v>176.55</v>
      </c>
      <c r="J385" s="440">
        <v>185.3</v>
      </c>
      <c r="K385" s="439">
        <v>167.8</v>
      </c>
      <c r="L385" s="439">
        <v>152.75</v>
      </c>
      <c r="M385" s="439">
        <v>242.24713</v>
      </c>
    </row>
    <row r="386" spans="1:13">
      <c r="A386" s="245">
        <v>376</v>
      </c>
      <c r="B386" s="442" t="s">
        <v>465</v>
      </c>
      <c r="C386" s="439">
        <v>264.45</v>
      </c>
      <c r="D386" s="440">
        <v>267.01666666666665</v>
      </c>
      <c r="E386" s="440">
        <v>260.13333333333333</v>
      </c>
      <c r="F386" s="440">
        <v>255.81666666666666</v>
      </c>
      <c r="G386" s="440">
        <v>248.93333333333334</v>
      </c>
      <c r="H386" s="440">
        <v>271.33333333333331</v>
      </c>
      <c r="I386" s="440">
        <v>278.21666666666664</v>
      </c>
      <c r="J386" s="440">
        <v>282.5333333333333</v>
      </c>
      <c r="K386" s="439">
        <v>273.89999999999998</v>
      </c>
      <c r="L386" s="439">
        <v>262.7</v>
      </c>
      <c r="M386" s="439">
        <v>13.880050000000001</v>
      </c>
    </row>
    <row r="387" spans="1:13">
      <c r="A387" s="245">
        <v>377</v>
      </c>
      <c r="B387" s="442" t="s">
        <v>466</v>
      </c>
      <c r="C387" s="439">
        <v>682.85</v>
      </c>
      <c r="D387" s="440">
        <v>689.53333333333342</v>
      </c>
      <c r="E387" s="440">
        <v>666.36666666666679</v>
      </c>
      <c r="F387" s="440">
        <v>649.88333333333333</v>
      </c>
      <c r="G387" s="440">
        <v>626.7166666666667</v>
      </c>
      <c r="H387" s="440">
        <v>706.01666666666688</v>
      </c>
      <c r="I387" s="440">
        <v>729.18333333333362</v>
      </c>
      <c r="J387" s="440">
        <v>745.66666666666697</v>
      </c>
      <c r="K387" s="439">
        <v>712.7</v>
      </c>
      <c r="L387" s="439">
        <v>673.05</v>
      </c>
      <c r="M387" s="439">
        <v>6.1660399999999997</v>
      </c>
    </row>
    <row r="388" spans="1:13">
      <c r="A388" s="245">
        <v>378</v>
      </c>
      <c r="B388" s="442" t="s">
        <v>467</v>
      </c>
      <c r="C388" s="439">
        <v>31.1</v>
      </c>
      <c r="D388" s="440">
        <v>31.416666666666668</v>
      </c>
      <c r="E388" s="440">
        <v>30.333333333333336</v>
      </c>
      <c r="F388" s="440">
        <v>29.566666666666666</v>
      </c>
      <c r="G388" s="440">
        <v>28.483333333333334</v>
      </c>
      <c r="H388" s="440">
        <v>32.183333333333337</v>
      </c>
      <c r="I388" s="440">
        <v>33.266666666666673</v>
      </c>
      <c r="J388" s="440">
        <v>34.033333333333339</v>
      </c>
      <c r="K388" s="439">
        <v>32.5</v>
      </c>
      <c r="L388" s="439">
        <v>30.65</v>
      </c>
      <c r="M388" s="439">
        <v>123.23327</v>
      </c>
    </row>
    <row r="389" spans="1:13">
      <c r="A389" s="245">
        <v>379</v>
      </c>
      <c r="B389" s="442" t="s">
        <v>468</v>
      </c>
      <c r="C389" s="439">
        <v>179.7</v>
      </c>
      <c r="D389" s="440">
        <v>183.58333333333334</v>
      </c>
      <c r="E389" s="440">
        <v>174.36666666666667</v>
      </c>
      <c r="F389" s="440">
        <v>169.03333333333333</v>
      </c>
      <c r="G389" s="440">
        <v>159.81666666666666</v>
      </c>
      <c r="H389" s="440">
        <v>188.91666666666669</v>
      </c>
      <c r="I389" s="440">
        <v>198.13333333333333</v>
      </c>
      <c r="J389" s="440">
        <v>203.4666666666667</v>
      </c>
      <c r="K389" s="439">
        <v>192.8</v>
      </c>
      <c r="L389" s="439">
        <v>178.25</v>
      </c>
      <c r="M389" s="439">
        <v>63.53022</v>
      </c>
    </row>
    <row r="390" spans="1:13">
      <c r="A390" s="245">
        <v>380</v>
      </c>
      <c r="B390" s="442" t="s">
        <v>273</v>
      </c>
      <c r="C390" s="439">
        <v>547.25</v>
      </c>
      <c r="D390" s="440">
        <v>553.36666666666667</v>
      </c>
      <c r="E390" s="440">
        <v>540.38333333333333</v>
      </c>
      <c r="F390" s="440">
        <v>533.51666666666665</v>
      </c>
      <c r="G390" s="440">
        <v>520.5333333333333</v>
      </c>
      <c r="H390" s="440">
        <v>560.23333333333335</v>
      </c>
      <c r="I390" s="440">
        <v>573.2166666666667</v>
      </c>
      <c r="J390" s="440">
        <v>580.08333333333337</v>
      </c>
      <c r="K390" s="439">
        <v>566.35</v>
      </c>
      <c r="L390" s="439">
        <v>546.5</v>
      </c>
      <c r="M390" s="439">
        <v>2.4056700000000002</v>
      </c>
    </row>
    <row r="391" spans="1:13">
      <c r="A391" s="245">
        <v>381</v>
      </c>
      <c r="B391" s="442" t="s">
        <v>469</v>
      </c>
      <c r="C391" s="439">
        <v>339.3</v>
      </c>
      <c r="D391" s="440">
        <v>340.03333333333336</v>
      </c>
      <c r="E391" s="440">
        <v>327.4666666666667</v>
      </c>
      <c r="F391" s="440">
        <v>315.63333333333333</v>
      </c>
      <c r="G391" s="440">
        <v>303.06666666666666</v>
      </c>
      <c r="H391" s="440">
        <v>351.86666666666673</v>
      </c>
      <c r="I391" s="440">
        <v>364.43333333333345</v>
      </c>
      <c r="J391" s="440">
        <v>376.26666666666677</v>
      </c>
      <c r="K391" s="439">
        <v>352.6</v>
      </c>
      <c r="L391" s="439">
        <v>328.2</v>
      </c>
      <c r="M391" s="439">
        <v>50.731369999999998</v>
      </c>
    </row>
    <row r="392" spans="1:13">
      <c r="A392" s="245">
        <v>382</v>
      </c>
      <c r="B392" s="442" t="s">
        <v>470</v>
      </c>
      <c r="C392" s="439">
        <v>82.65</v>
      </c>
      <c r="D392" s="440">
        <v>83.35</v>
      </c>
      <c r="E392" s="440">
        <v>81.399999999999991</v>
      </c>
      <c r="F392" s="440">
        <v>80.149999999999991</v>
      </c>
      <c r="G392" s="440">
        <v>78.199999999999989</v>
      </c>
      <c r="H392" s="440">
        <v>84.6</v>
      </c>
      <c r="I392" s="440">
        <v>86.549999999999983</v>
      </c>
      <c r="J392" s="440">
        <v>87.8</v>
      </c>
      <c r="K392" s="439">
        <v>85.3</v>
      </c>
      <c r="L392" s="439">
        <v>82.1</v>
      </c>
      <c r="M392" s="439">
        <v>47.783329999999999</v>
      </c>
    </row>
    <row r="393" spans="1:13">
      <c r="A393" s="245">
        <v>383</v>
      </c>
      <c r="B393" s="442" t="s">
        <v>471</v>
      </c>
      <c r="C393" s="439">
        <v>1973.6</v>
      </c>
      <c r="D393" s="440">
        <v>1984.6333333333332</v>
      </c>
      <c r="E393" s="440">
        <v>1932.5166666666664</v>
      </c>
      <c r="F393" s="440">
        <v>1891.4333333333332</v>
      </c>
      <c r="G393" s="440">
        <v>1839.3166666666664</v>
      </c>
      <c r="H393" s="440">
        <v>2025.7166666666665</v>
      </c>
      <c r="I393" s="440">
        <v>2077.833333333333</v>
      </c>
      <c r="J393" s="440">
        <v>2118.9166666666665</v>
      </c>
      <c r="K393" s="439">
        <v>2036.75</v>
      </c>
      <c r="L393" s="439">
        <v>1943.55</v>
      </c>
      <c r="M393" s="439">
        <v>0.22985</v>
      </c>
    </row>
    <row r="394" spans="1:13">
      <c r="A394" s="245">
        <v>384</v>
      </c>
      <c r="B394" s="442" t="s">
        <v>472</v>
      </c>
      <c r="C394" s="439">
        <v>413.9</v>
      </c>
      <c r="D394" s="440">
        <v>419.09999999999997</v>
      </c>
      <c r="E394" s="440">
        <v>402.84999999999991</v>
      </c>
      <c r="F394" s="440">
        <v>391.79999999999995</v>
      </c>
      <c r="G394" s="440">
        <v>375.5499999999999</v>
      </c>
      <c r="H394" s="440">
        <v>430.14999999999992</v>
      </c>
      <c r="I394" s="440">
        <v>446.40000000000003</v>
      </c>
      <c r="J394" s="440">
        <v>457.44999999999993</v>
      </c>
      <c r="K394" s="439">
        <v>435.35</v>
      </c>
      <c r="L394" s="439">
        <v>408.05</v>
      </c>
      <c r="M394" s="439">
        <v>16.296150000000001</v>
      </c>
    </row>
    <row r="395" spans="1:13">
      <c r="A395" s="245">
        <v>385</v>
      </c>
      <c r="B395" s="442" t="s">
        <v>473</v>
      </c>
      <c r="C395" s="439">
        <v>272</v>
      </c>
      <c r="D395" s="440">
        <v>270.40000000000003</v>
      </c>
      <c r="E395" s="440">
        <v>261.80000000000007</v>
      </c>
      <c r="F395" s="440">
        <v>251.60000000000002</v>
      </c>
      <c r="G395" s="440">
        <v>243.00000000000006</v>
      </c>
      <c r="H395" s="440">
        <v>280.60000000000008</v>
      </c>
      <c r="I395" s="440">
        <v>289.2000000000001</v>
      </c>
      <c r="J395" s="440">
        <v>299.40000000000009</v>
      </c>
      <c r="K395" s="439">
        <v>279</v>
      </c>
      <c r="L395" s="439">
        <v>260.2</v>
      </c>
      <c r="M395" s="439">
        <v>11.89302</v>
      </c>
    </row>
    <row r="396" spans="1:13">
      <c r="A396" s="245">
        <v>386</v>
      </c>
      <c r="B396" s="442" t="s">
        <v>474</v>
      </c>
      <c r="C396" s="439">
        <v>1087.3</v>
      </c>
      <c r="D396" s="440">
        <v>1094.5166666666667</v>
      </c>
      <c r="E396" s="440">
        <v>1072.7833333333333</v>
      </c>
      <c r="F396" s="440">
        <v>1058.2666666666667</v>
      </c>
      <c r="G396" s="440">
        <v>1036.5333333333333</v>
      </c>
      <c r="H396" s="440">
        <v>1109.0333333333333</v>
      </c>
      <c r="I396" s="440">
        <v>1130.7666666666664</v>
      </c>
      <c r="J396" s="440">
        <v>1145.2833333333333</v>
      </c>
      <c r="K396" s="439">
        <v>1116.25</v>
      </c>
      <c r="L396" s="439">
        <v>1080</v>
      </c>
      <c r="M396" s="439">
        <v>2.6632799999999999</v>
      </c>
    </row>
    <row r="397" spans="1:13">
      <c r="A397" s="245">
        <v>387</v>
      </c>
      <c r="B397" s="442" t="s">
        <v>167</v>
      </c>
      <c r="C397" s="439">
        <v>2175</v>
      </c>
      <c r="D397" s="440">
        <v>2184.65</v>
      </c>
      <c r="E397" s="440">
        <v>2148.3000000000002</v>
      </c>
      <c r="F397" s="440">
        <v>2121.6</v>
      </c>
      <c r="G397" s="440">
        <v>2085.25</v>
      </c>
      <c r="H397" s="440">
        <v>2211.3500000000004</v>
      </c>
      <c r="I397" s="440">
        <v>2247.6999999999998</v>
      </c>
      <c r="J397" s="440">
        <v>2274.4000000000005</v>
      </c>
      <c r="K397" s="439">
        <v>2221</v>
      </c>
      <c r="L397" s="439">
        <v>2157.9499999999998</v>
      </c>
      <c r="M397" s="439">
        <v>52.653260000000003</v>
      </c>
    </row>
    <row r="398" spans="1:13">
      <c r="A398" s="245">
        <v>388</v>
      </c>
      <c r="B398" s="442" t="s">
        <v>814</v>
      </c>
      <c r="C398" s="439">
        <v>1105.2</v>
      </c>
      <c r="D398" s="440">
        <v>1095.3999999999999</v>
      </c>
      <c r="E398" s="440">
        <v>1075.7999999999997</v>
      </c>
      <c r="F398" s="440">
        <v>1046.3999999999999</v>
      </c>
      <c r="G398" s="440">
        <v>1026.7999999999997</v>
      </c>
      <c r="H398" s="440">
        <v>1124.7999999999997</v>
      </c>
      <c r="I398" s="440">
        <v>1144.3999999999996</v>
      </c>
      <c r="J398" s="440">
        <v>1173.7999999999997</v>
      </c>
      <c r="K398" s="439">
        <v>1115</v>
      </c>
      <c r="L398" s="439">
        <v>1066</v>
      </c>
      <c r="M398" s="439">
        <v>34.253799999999998</v>
      </c>
    </row>
    <row r="399" spans="1:13">
      <c r="A399" s="245">
        <v>389</v>
      </c>
      <c r="B399" s="442" t="s">
        <v>274</v>
      </c>
      <c r="C399" s="439">
        <v>998.6</v>
      </c>
      <c r="D399" s="440">
        <v>994.58333333333337</v>
      </c>
      <c r="E399" s="440">
        <v>982.16666666666674</v>
      </c>
      <c r="F399" s="440">
        <v>965.73333333333335</v>
      </c>
      <c r="G399" s="440">
        <v>953.31666666666672</v>
      </c>
      <c r="H399" s="440">
        <v>1011.0166666666668</v>
      </c>
      <c r="I399" s="440">
        <v>1023.4333333333335</v>
      </c>
      <c r="J399" s="440">
        <v>1039.8666666666668</v>
      </c>
      <c r="K399" s="439">
        <v>1007</v>
      </c>
      <c r="L399" s="439">
        <v>978.15</v>
      </c>
      <c r="M399" s="439">
        <v>38.092190000000002</v>
      </c>
    </row>
    <row r="400" spans="1:13">
      <c r="A400" s="245">
        <v>390</v>
      </c>
      <c r="B400" s="442" t="s">
        <v>476</v>
      </c>
      <c r="C400" s="439">
        <v>29.1</v>
      </c>
      <c r="D400" s="440">
        <v>29.45</v>
      </c>
      <c r="E400" s="440">
        <v>28.65</v>
      </c>
      <c r="F400" s="440">
        <v>28.2</v>
      </c>
      <c r="G400" s="440">
        <v>27.4</v>
      </c>
      <c r="H400" s="440">
        <v>29.9</v>
      </c>
      <c r="I400" s="440">
        <v>30.700000000000003</v>
      </c>
      <c r="J400" s="440">
        <v>31.15</v>
      </c>
      <c r="K400" s="439">
        <v>30.25</v>
      </c>
      <c r="L400" s="439">
        <v>29</v>
      </c>
      <c r="M400" s="439">
        <v>91.094409999999996</v>
      </c>
    </row>
    <row r="401" spans="1:13">
      <c r="A401" s="245">
        <v>391</v>
      </c>
      <c r="B401" s="442" t="s">
        <v>477</v>
      </c>
      <c r="C401" s="439">
        <v>2424.65</v>
      </c>
      <c r="D401" s="440">
        <v>2444.6</v>
      </c>
      <c r="E401" s="440">
        <v>2374.25</v>
      </c>
      <c r="F401" s="440">
        <v>2323.85</v>
      </c>
      <c r="G401" s="440">
        <v>2253.5</v>
      </c>
      <c r="H401" s="440">
        <v>2495</v>
      </c>
      <c r="I401" s="440">
        <v>2565.3499999999995</v>
      </c>
      <c r="J401" s="440">
        <v>2615.75</v>
      </c>
      <c r="K401" s="439">
        <v>2514.9499999999998</v>
      </c>
      <c r="L401" s="439">
        <v>2394.1999999999998</v>
      </c>
      <c r="M401" s="439">
        <v>1.34849</v>
      </c>
    </row>
    <row r="402" spans="1:13">
      <c r="A402" s="245">
        <v>392</v>
      </c>
      <c r="B402" s="442" t="s">
        <v>172</v>
      </c>
      <c r="C402" s="439">
        <v>6983.45</v>
      </c>
      <c r="D402" s="440">
        <v>6991.1333333333341</v>
      </c>
      <c r="E402" s="440">
        <v>6892.3166666666684</v>
      </c>
      <c r="F402" s="440">
        <v>6801.1833333333343</v>
      </c>
      <c r="G402" s="440">
        <v>6702.3666666666686</v>
      </c>
      <c r="H402" s="440">
        <v>7082.2666666666682</v>
      </c>
      <c r="I402" s="440">
        <v>7181.0833333333339</v>
      </c>
      <c r="J402" s="440">
        <v>7272.2166666666681</v>
      </c>
      <c r="K402" s="439">
        <v>7089.95</v>
      </c>
      <c r="L402" s="439">
        <v>6900</v>
      </c>
      <c r="M402" s="439">
        <v>3.0722399999999999</v>
      </c>
    </row>
    <row r="403" spans="1:13">
      <c r="A403" s="245">
        <v>393</v>
      </c>
      <c r="B403" s="442" t="s">
        <v>478</v>
      </c>
      <c r="C403" s="439">
        <v>7737.9</v>
      </c>
      <c r="D403" s="440">
        <v>7760.9666666666672</v>
      </c>
      <c r="E403" s="440">
        <v>7701.9333333333343</v>
      </c>
      <c r="F403" s="440">
        <v>7665.9666666666672</v>
      </c>
      <c r="G403" s="440">
        <v>7606.9333333333343</v>
      </c>
      <c r="H403" s="440">
        <v>7796.9333333333343</v>
      </c>
      <c r="I403" s="440">
        <v>7855.9666666666672</v>
      </c>
      <c r="J403" s="440">
        <v>7891.9333333333343</v>
      </c>
      <c r="K403" s="439">
        <v>7820</v>
      </c>
      <c r="L403" s="439">
        <v>7725</v>
      </c>
      <c r="M403" s="439">
        <v>0.15970000000000001</v>
      </c>
    </row>
    <row r="404" spans="1:13">
      <c r="A404" s="245">
        <v>394</v>
      </c>
      <c r="B404" s="442" t="s">
        <v>479</v>
      </c>
      <c r="C404" s="439">
        <v>5252.8</v>
      </c>
      <c r="D404" s="440">
        <v>5254.2666666666664</v>
      </c>
      <c r="E404" s="440">
        <v>5223.5333333333328</v>
      </c>
      <c r="F404" s="440">
        <v>5194.2666666666664</v>
      </c>
      <c r="G404" s="440">
        <v>5163.5333333333328</v>
      </c>
      <c r="H404" s="440">
        <v>5283.5333333333328</v>
      </c>
      <c r="I404" s="440">
        <v>5314.2666666666664</v>
      </c>
      <c r="J404" s="440">
        <v>5343.5333333333328</v>
      </c>
      <c r="K404" s="439">
        <v>5285</v>
      </c>
      <c r="L404" s="439">
        <v>5225</v>
      </c>
      <c r="M404" s="439">
        <v>6.9989999999999997E-2</v>
      </c>
    </row>
    <row r="405" spans="1:13">
      <c r="A405" s="245">
        <v>395</v>
      </c>
      <c r="B405" s="442" t="s">
        <v>759</v>
      </c>
      <c r="C405" s="439">
        <v>129.30000000000001</v>
      </c>
      <c r="D405" s="440">
        <v>131.43333333333334</v>
      </c>
      <c r="E405" s="440">
        <v>124.86666666666667</v>
      </c>
      <c r="F405" s="440">
        <v>120.43333333333334</v>
      </c>
      <c r="G405" s="440">
        <v>113.86666666666667</v>
      </c>
      <c r="H405" s="440">
        <v>135.86666666666667</v>
      </c>
      <c r="I405" s="440">
        <v>142.43333333333334</v>
      </c>
      <c r="J405" s="440">
        <v>146.86666666666667</v>
      </c>
      <c r="K405" s="439">
        <v>138</v>
      </c>
      <c r="L405" s="439">
        <v>127</v>
      </c>
      <c r="M405" s="439">
        <v>16.41929</v>
      </c>
    </row>
    <row r="406" spans="1:13">
      <c r="A406" s="245">
        <v>396</v>
      </c>
      <c r="B406" s="442" t="s">
        <v>480</v>
      </c>
      <c r="C406" s="439">
        <v>412.4</v>
      </c>
      <c r="D406" s="440">
        <v>415.81666666666666</v>
      </c>
      <c r="E406" s="440">
        <v>405.88333333333333</v>
      </c>
      <c r="F406" s="440">
        <v>399.36666666666667</v>
      </c>
      <c r="G406" s="440">
        <v>389.43333333333334</v>
      </c>
      <c r="H406" s="440">
        <v>422.33333333333331</v>
      </c>
      <c r="I406" s="440">
        <v>432.26666666666659</v>
      </c>
      <c r="J406" s="440">
        <v>438.7833333333333</v>
      </c>
      <c r="K406" s="439">
        <v>425.75</v>
      </c>
      <c r="L406" s="439">
        <v>409.3</v>
      </c>
      <c r="M406" s="439">
        <v>2.8841100000000002</v>
      </c>
    </row>
    <row r="407" spans="1:13">
      <c r="A407" s="245">
        <v>397</v>
      </c>
      <c r="B407" s="442" t="s">
        <v>761</v>
      </c>
      <c r="C407" s="439">
        <v>273.25</v>
      </c>
      <c r="D407" s="440">
        <v>276.14999999999998</v>
      </c>
      <c r="E407" s="440">
        <v>269.49999999999994</v>
      </c>
      <c r="F407" s="440">
        <v>265.74999999999994</v>
      </c>
      <c r="G407" s="440">
        <v>259.09999999999991</v>
      </c>
      <c r="H407" s="440">
        <v>279.89999999999998</v>
      </c>
      <c r="I407" s="440">
        <v>286.55000000000007</v>
      </c>
      <c r="J407" s="440">
        <v>290.3</v>
      </c>
      <c r="K407" s="439">
        <v>282.8</v>
      </c>
      <c r="L407" s="439">
        <v>272.39999999999998</v>
      </c>
      <c r="M407" s="439">
        <v>5.5476599999999996</v>
      </c>
    </row>
    <row r="408" spans="1:13">
      <c r="A408" s="245">
        <v>398</v>
      </c>
      <c r="B408" s="442" t="s">
        <v>481</v>
      </c>
      <c r="C408" s="439">
        <v>2199.35</v>
      </c>
      <c r="D408" s="440">
        <v>2211.4500000000003</v>
      </c>
      <c r="E408" s="440">
        <v>2147.9000000000005</v>
      </c>
      <c r="F408" s="440">
        <v>2096.4500000000003</v>
      </c>
      <c r="G408" s="440">
        <v>2032.9000000000005</v>
      </c>
      <c r="H408" s="440">
        <v>2262.9000000000005</v>
      </c>
      <c r="I408" s="440">
        <v>2326.4500000000007</v>
      </c>
      <c r="J408" s="440">
        <v>2377.9000000000005</v>
      </c>
      <c r="K408" s="439">
        <v>2275</v>
      </c>
      <c r="L408" s="439">
        <v>2160</v>
      </c>
      <c r="M408" s="439">
        <v>0.78854999999999997</v>
      </c>
    </row>
    <row r="409" spans="1:13">
      <c r="A409" s="245">
        <v>399</v>
      </c>
      <c r="B409" s="442" t="s">
        <v>482</v>
      </c>
      <c r="C409" s="439">
        <v>544.04999999999995</v>
      </c>
      <c r="D409" s="440">
        <v>554.18333333333328</v>
      </c>
      <c r="E409" s="440">
        <v>529.91666666666652</v>
      </c>
      <c r="F409" s="440">
        <v>515.78333333333319</v>
      </c>
      <c r="G409" s="440">
        <v>491.51666666666642</v>
      </c>
      <c r="H409" s="440">
        <v>568.31666666666661</v>
      </c>
      <c r="I409" s="440">
        <v>592.58333333333326</v>
      </c>
      <c r="J409" s="440">
        <v>606.7166666666667</v>
      </c>
      <c r="K409" s="439">
        <v>578.45000000000005</v>
      </c>
      <c r="L409" s="439">
        <v>540.04999999999995</v>
      </c>
      <c r="M409" s="439">
        <v>7.5755999999999997</v>
      </c>
    </row>
    <row r="410" spans="1:13">
      <c r="A410" s="245">
        <v>400</v>
      </c>
      <c r="B410" s="442" t="s">
        <v>760</v>
      </c>
      <c r="C410" s="439">
        <v>114</v>
      </c>
      <c r="D410" s="440">
        <v>115.2</v>
      </c>
      <c r="E410" s="440">
        <v>111.60000000000001</v>
      </c>
      <c r="F410" s="440">
        <v>109.2</v>
      </c>
      <c r="G410" s="440">
        <v>105.60000000000001</v>
      </c>
      <c r="H410" s="440">
        <v>117.60000000000001</v>
      </c>
      <c r="I410" s="440">
        <v>121.2</v>
      </c>
      <c r="J410" s="440">
        <v>123.60000000000001</v>
      </c>
      <c r="K410" s="439">
        <v>118.8</v>
      </c>
      <c r="L410" s="439">
        <v>112.8</v>
      </c>
      <c r="M410" s="439">
        <v>54.292000000000002</v>
      </c>
    </row>
    <row r="411" spans="1:13">
      <c r="A411" s="245">
        <v>401</v>
      </c>
      <c r="B411" s="442" t="s">
        <v>483</v>
      </c>
      <c r="C411" s="439">
        <v>235.25</v>
      </c>
      <c r="D411" s="440">
        <v>236.79999999999998</v>
      </c>
      <c r="E411" s="440">
        <v>229.44999999999996</v>
      </c>
      <c r="F411" s="440">
        <v>223.64999999999998</v>
      </c>
      <c r="G411" s="440">
        <v>216.29999999999995</v>
      </c>
      <c r="H411" s="440">
        <v>242.59999999999997</v>
      </c>
      <c r="I411" s="440">
        <v>249.95</v>
      </c>
      <c r="J411" s="440">
        <v>255.74999999999997</v>
      </c>
      <c r="K411" s="439">
        <v>244.15</v>
      </c>
      <c r="L411" s="439">
        <v>231</v>
      </c>
      <c r="M411" s="439">
        <v>1.79582</v>
      </c>
    </row>
    <row r="412" spans="1:13">
      <c r="A412" s="245">
        <v>402</v>
      </c>
      <c r="B412" s="442" t="s">
        <v>170</v>
      </c>
      <c r="C412" s="439">
        <v>28407.35</v>
      </c>
      <c r="D412" s="440">
        <v>28532.199999999997</v>
      </c>
      <c r="E412" s="440">
        <v>28175.349999999995</v>
      </c>
      <c r="F412" s="440">
        <v>27943.35</v>
      </c>
      <c r="G412" s="440">
        <v>27586.499999999996</v>
      </c>
      <c r="H412" s="440">
        <v>28764.199999999993</v>
      </c>
      <c r="I412" s="440">
        <v>29121.05</v>
      </c>
      <c r="J412" s="440">
        <v>29353.049999999992</v>
      </c>
      <c r="K412" s="439">
        <v>28889.05</v>
      </c>
      <c r="L412" s="439">
        <v>28300.2</v>
      </c>
      <c r="M412" s="439">
        <v>0.46245999999999998</v>
      </c>
    </row>
    <row r="413" spans="1:13">
      <c r="A413" s="245">
        <v>403</v>
      </c>
      <c r="B413" s="442" t="s">
        <v>484</v>
      </c>
      <c r="C413" s="439">
        <v>1679.5</v>
      </c>
      <c r="D413" s="440">
        <v>1691.5333333333335</v>
      </c>
      <c r="E413" s="440">
        <v>1663.0666666666671</v>
      </c>
      <c r="F413" s="440">
        <v>1646.6333333333334</v>
      </c>
      <c r="G413" s="440">
        <v>1618.166666666667</v>
      </c>
      <c r="H413" s="440">
        <v>1707.9666666666672</v>
      </c>
      <c r="I413" s="440">
        <v>1736.4333333333338</v>
      </c>
      <c r="J413" s="440">
        <v>1752.8666666666672</v>
      </c>
      <c r="K413" s="439">
        <v>1720</v>
      </c>
      <c r="L413" s="439">
        <v>1675.1</v>
      </c>
      <c r="M413" s="439">
        <v>0.21160000000000001</v>
      </c>
    </row>
    <row r="414" spans="1:13">
      <c r="A414" s="245">
        <v>404</v>
      </c>
      <c r="B414" s="442" t="s">
        <v>173</v>
      </c>
      <c r="C414" s="439">
        <v>1437.05</v>
      </c>
      <c r="D414" s="440">
        <v>1450.0333333333335</v>
      </c>
      <c r="E414" s="440">
        <v>1411.0666666666671</v>
      </c>
      <c r="F414" s="440">
        <v>1385.0833333333335</v>
      </c>
      <c r="G414" s="440">
        <v>1346.116666666667</v>
      </c>
      <c r="H414" s="440">
        <v>1476.0166666666671</v>
      </c>
      <c r="I414" s="440">
        <v>1514.9833333333338</v>
      </c>
      <c r="J414" s="440">
        <v>1540.9666666666672</v>
      </c>
      <c r="K414" s="439">
        <v>1489</v>
      </c>
      <c r="L414" s="439">
        <v>1424.05</v>
      </c>
      <c r="M414" s="439">
        <v>32.446539999999999</v>
      </c>
    </row>
    <row r="415" spans="1:13">
      <c r="A415" s="245">
        <v>405</v>
      </c>
      <c r="B415" s="442" t="s">
        <v>171</v>
      </c>
      <c r="C415" s="439">
        <v>2079.9499999999998</v>
      </c>
      <c r="D415" s="440">
        <v>2093.6666666666665</v>
      </c>
      <c r="E415" s="440">
        <v>2057.3833333333332</v>
      </c>
      <c r="F415" s="440">
        <v>2034.8166666666666</v>
      </c>
      <c r="G415" s="440">
        <v>1998.5333333333333</v>
      </c>
      <c r="H415" s="440">
        <v>2116.2333333333331</v>
      </c>
      <c r="I415" s="440">
        <v>2152.5166666666669</v>
      </c>
      <c r="J415" s="440">
        <v>2175.083333333333</v>
      </c>
      <c r="K415" s="439">
        <v>2129.9499999999998</v>
      </c>
      <c r="L415" s="439">
        <v>2071.1</v>
      </c>
      <c r="M415" s="439">
        <v>3.8209</v>
      </c>
    </row>
    <row r="416" spans="1:13">
      <c r="A416" s="245">
        <v>406</v>
      </c>
      <c r="B416" s="442" t="s">
        <v>485</v>
      </c>
      <c r="C416" s="439">
        <v>498.85</v>
      </c>
      <c r="D416" s="440">
        <v>503.26666666666671</v>
      </c>
      <c r="E416" s="440">
        <v>485.93333333333339</v>
      </c>
      <c r="F416" s="440">
        <v>473.01666666666671</v>
      </c>
      <c r="G416" s="440">
        <v>455.68333333333339</v>
      </c>
      <c r="H416" s="440">
        <v>516.18333333333339</v>
      </c>
      <c r="I416" s="440">
        <v>533.51666666666677</v>
      </c>
      <c r="J416" s="440">
        <v>546.43333333333339</v>
      </c>
      <c r="K416" s="439">
        <v>520.6</v>
      </c>
      <c r="L416" s="439">
        <v>490.35</v>
      </c>
      <c r="M416" s="439">
        <v>8.5122499999999999</v>
      </c>
    </row>
    <row r="417" spans="1:13">
      <c r="A417" s="245">
        <v>407</v>
      </c>
      <c r="B417" s="442" t="s">
        <v>486</v>
      </c>
      <c r="C417" s="439">
        <v>1631.95</v>
      </c>
      <c r="D417" s="440">
        <v>1625.4833333333333</v>
      </c>
      <c r="E417" s="440">
        <v>1606.9666666666667</v>
      </c>
      <c r="F417" s="440">
        <v>1581.9833333333333</v>
      </c>
      <c r="G417" s="440">
        <v>1563.4666666666667</v>
      </c>
      <c r="H417" s="440">
        <v>1650.4666666666667</v>
      </c>
      <c r="I417" s="440">
        <v>1668.9833333333336</v>
      </c>
      <c r="J417" s="440">
        <v>1693.9666666666667</v>
      </c>
      <c r="K417" s="439">
        <v>1644</v>
      </c>
      <c r="L417" s="439">
        <v>1600.5</v>
      </c>
      <c r="M417" s="439">
        <v>0.68879999999999997</v>
      </c>
    </row>
    <row r="418" spans="1:13">
      <c r="A418" s="245">
        <v>408</v>
      </c>
      <c r="B418" s="442" t="s">
        <v>762</v>
      </c>
      <c r="C418" s="439">
        <v>1700.65</v>
      </c>
      <c r="D418" s="440">
        <v>1703.6333333333332</v>
      </c>
      <c r="E418" s="440">
        <v>1682.2666666666664</v>
      </c>
      <c r="F418" s="440">
        <v>1663.8833333333332</v>
      </c>
      <c r="G418" s="440">
        <v>1642.5166666666664</v>
      </c>
      <c r="H418" s="440">
        <v>1722.0166666666664</v>
      </c>
      <c r="I418" s="440">
        <v>1743.3833333333332</v>
      </c>
      <c r="J418" s="440">
        <v>1761.7666666666664</v>
      </c>
      <c r="K418" s="439">
        <v>1725</v>
      </c>
      <c r="L418" s="439">
        <v>1685.25</v>
      </c>
      <c r="M418" s="439">
        <v>0.87929000000000002</v>
      </c>
    </row>
    <row r="419" spans="1:13">
      <c r="A419" s="245">
        <v>409</v>
      </c>
      <c r="B419" s="442" t="s">
        <v>487</v>
      </c>
      <c r="C419" s="439">
        <v>722.25</v>
      </c>
      <c r="D419" s="440">
        <v>726.4666666666667</v>
      </c>
      <c r="E419" s="440">
        <v>702.93333333333339</v>
      </c>
      <c r="F419" s="440">
        <v>683.61666666666667</v>
      </c>
      <c r="G419" s="440">
        <v>660.08333333333337</v>
      </c>
      <c r="H419" s="440">
        <v>745.78333333333342</v>
      </c>
      <c r="I419" s="440">
        <v>769.31666666666672</v>
      </c>
      <c r="J419" s="440">
        <v>788.63333333333344</v>
      </c>
      <c r="K419" s="439">
        <v>750</v>
      </c>
      <c r="L419" s="439">
        <v>707.15</v>
      </c>
      <c r="M419" s="439">
        <v>3.6826599999999998</v>
      </c>
    </row>
    <row r="420" spans="1:13">
      <c r="A420" s="245">
        <v>410</v>
      </c>
      <c r="B420" s="442" t="s">
        <v>488</v>
      </c>
      <c r="C420" s="439">
        <v>10.65</v>
      </c>
      <c r="D420" s="440">
        <v>10.766666666666666</v>
      </c>
      <c r="E420" s="440">
        <v>10.433333333333332</v>
      </c>
      <c r="F420" s="440">
        <v>10.216666666666667</v>
      </c>
      <c r="G420" s="440">
        <v>9.8833333333333329</v>
      </c>
      <c r="H420" s="440">
        <v>10.983333333333331</v>
      </c>
      <c r="I420" s="440">
        <v>11.316666666666666</v>
      </c>
      <c r="J420" s="440">
        <v>11.53333333333333</v>
      </c>
      <c r="K420" s="439">
        <v>11.1</v>
      </c>
      <c r="L420" s="439">
        <v>10.55</v>
      </c>
      <c r="M420" s="439">
        <v>289.78178000000003</v>
      </c>
    </row>
    <row r="421" spans="1:13">
      <c r="A421" s="245">
        <v>411</v>
      </c>
      <c r="B421" s="442" t="s">
        <v>763</v>
      </c>
      <c r="C421" s="439">
        <v>79.650000000000006</v>
      </c>
      <c r="D421" s="440">
        <v>80.399999999999991</v>
      </c>
      <c r="E421" s="440">
        <v>77.799999999999983</v>
      </c>
      <c r="F421" s="440">
        <v>75.949999999999989</v>
      </c>
      <c r="G421" s="440">
        <v>73.34999999999998</v>
      </c>
      <c r="H421" s="440">
        <v>82.249999999999986</v>
      </c>
      <c r="I421" s="440">
        <v>84.84999999999998</v>
      </c>
      <c r="J421" s="440">
        <v>86.699999999999989</v>
      </c>
      <c r="K421" s="439">
        <v>83</v>
      </c>
      <c r="L421" s="439">
        <v>78.55</v>
      </c>
      <c r="M421" s="439">
        <v>138.42896999999999</v>
      </c>
    </row>
    <row r="422" spans="1:13">
      <c r="A422" s="245">
        <v>412</v>
      </c>
      <c r="B422" s="442" t="s">
        <v>489</v>
      </c>
      <c r="C422" s="439">
        <v>110.85</v>
      </c>
      <c r="D422" s="440">
        <v>112.45</v>
      </c>
      <c r="E422" s="440">
        <v>107.65</v>
      </c>
      <c r="F422" s="440">
        <v>104.45</v>
      </c>
      <c r="G422" s="440">
        <v>99.65</v>
      </c>
      <c r="H422" s="440">
        <v>115.65</v>
      </c>
      <c r="I422" s="440">
        <v>120.44999999999999</v>
      </c>
      <c r="J422" s="440">
        <v>123.65</v>
      </c>
      <c r="K422" s="439">
        <v>117.25</v>
      </c>
      <c r="L422" s="439">
        <v>109.25</v>
      </c>
      <c r="M422" s="439">
        <v>16.33736</v>
      </c>
    </row>
    <row r="423" spans="1:13">
      <c r="A423" s="245">
        <v>413</v>
      </c>
      <c r="B423" s="442" t="s">
        <v>169</v>
      </c>
      <c r="C423" s="439">
        <v>421.45</v>
      </c>
      <c r="D423" s="440">
        <v>423.98333333333335</v>
      </c>
      <c r="E423" s="440">
        <v>415.66666666666669</v>
      </c>
      <c r="F423" s="440">
        <v>409.88333333333333</v>
      </c>
      <c r="G423" s="440">
        <v>401.56666666666666</v>
      </c>
      <c r="H423" s="440">
        <v>429.76666666666671</v>
      </c>
      <c r="I423" s="440">
        <v>438.08333333333331</v>
      </c>
      <c r="J423" s="440">
        <v>443.86666666666673</v>
      </c>
      <c r="K423" s="439">
        <v>432.3</v>
      </c>
      <c r="L423" s="439">
        <v>418.2</v>
      </c>
      <c r="M423" s="439">
        <v>277.84834000000001</v>
      </c>
    </row>
    <row r="424" spans="1:13">
      <c r="A424" s="245">
        <v>414</v>
      </c>
      <c r="B424" s="442" t="s">
        <v>168</v>
      </c>
      <c r="C424" s="439">
        <v>124.45</v>
      </c>
      <c r="D424" s="440">
        <v>123.71666666666665</v>
      </c>
      <c r="E424" s="440">
        <v>121.93333333333331</v>
      </c>
      <c r="F424" s="440">
        <v>119.41666666666666</v>
      </c>
      <c r="G424" s="440">
        <v>117.63333333333331</v>
      </c>
      <c r="H424" s="440">
        <v>126.23333333333331</v>
      </c>
      <c r="I424" s="440">
        <v>128.01666666666665</v>
      </c>
      <c r="J424" s="440">
        <v>130.5333333333333</v>
      </c>
      <c r="K424" s="439">
        <v>125.5</v>
      </c>
      <c r="L424" s="439">
        <v>121.2</v>
      </c>
      <c r="M424" s="439">
        <v>651.19066999999995</v>
      </c>
    </row>
    <row r="425" spans="1:13">
      <c r="A425" s="245">
        <v>415</v>
      </c>
      <c r="B425" s="442" t="s">
        <v>766</v>
      </c>
      <c r="C425" s="439">
        <v>238.05</v>
      </c>
      <c r="D425" s="440">
        <v>240.81666666666669</v>
      </c>
      <c r="E425" s="440">
        <v>233.83333333333337</v>
      </c>
      <c r="F425" s="440">
        <v>229.61666666666667</v>
      </c>
      <c r="G425" s="440">
        <v>222.63333333333335</v>
      </c>
      <c r="H425" s="440">
        <v>245.03333333333339</v>
      </c>
      <c r="I425" s="440">
        <v>252.01666666666668</v>
      </c>
      <c r="J425" s="440">
        <v>256.23333333333341</v>
      </c>
      <c r="K425" s="439">
        <v>247.8</v>
      </c>
      <c r="L425" s="439">
        <v>236.6</v>
      </c>
      <c r="M425" s="439">
        <v>13.6388</v>
      </c>
    </row>
    <row r="426" spans="1:13">
      <c r="A426" s="245">
        <v>416</v>
      </c>
      <c r="B426" s="442" t="s">
        <v>833</v>
      </c>
      <c r="C426" s="439">
        <v>264.45</v>
      </c>
      <c r="D426" s="440">
        <v>269.05</v>
      </c>
      <c r="E426" s="440">
        <v>258.10000000000002</v>
      </c>
      <c r="F426" s="440">
        <v>251.75</v>
      </c>
      <c r="G426" s="440">
        <v>240.8</v>
      </c>
      <c r="H426" s="440">
        <v>275.40000000000003</v>
      </c>
      <c r="I426" s="440">
        <v>286.34999999999997</v>
      </c>
      <c r="J426" s="440">
        <v>292.70000000000005</v>
      </c>
      <c r="K426" s="439">
        <v>280</v>
      </c>
      <c r="L426" s="439">
        <v>262.7</v>
      </c>
      <c r="M426" s="439">
        <v>13.884080000000001</v>
      </c>
    </row>
    <row r="427" spans="1:13">
      <c r="A427" s="245">
        <v>417</v>
      </c>
      <c r="B427" s="442" t="s">
        <v>174</v>
      </c>
      <c r="C427" s="439">
        <v>808.75</v>
      </c>
      <c r="D427" s="440">
        <v>814.18333333333339</v>
      </c>
      <c r="E427" s="440">
        <v>790.36666666666679</v>
      </c>
      <c r="F427" s="440">
        <v>771.98333333333335</v>
      </c>
      <c r="G427" s="440">
        <v>748.16666666666674</v>
      </c>
      <c r="H427" s="440">
        <v>832.56666666666683</v>
      </c>
      <c r="I427" s="440">
        <v>856.38333333333344</v>
      </c>
      <c r="J427" s="440">
        <v>874.76666666666688</v>
      </c>
      <c r="K427" s="439">
        <v>838</v>
      </c>
      <c r="L427" s="439">
        <v>795.8</v>
      </c>
      <c r="M427" s="439">
        <v>9.7798300000000005</v>
      </c>
    </row>
    <row r="428" spans="1:13">
      <c r="A428" s="245">
        <v>418</v>
      </c>
      <c r="B428" s="442" t="s">
        <v>490</v>
      </c>
      <c r="C428" s="439">
        <v>693.8</v>
      </c>
      <c r="D428" s="440">
        <v>711.66666666666663</v>
      </c>
      <c r="E428" s="440">
        <v>668.33333333333326</v>
      </c>
      <c r="F428" s="440">
        <v>642.86666666666667</v>
      </c>
      <c r="G428" s="440">
        <v>599.5333333333333</v>
      </c>
      <c r="H428" s="440">
        <v>737.13333333333321</v>
      </c>
      <c r="I428" s="440">
        <v>780.46666666666647</v>
      </c>
      <c r="J428" s="440">
        <v>805.93333333333317</v>
      </c>
      <c r="K428" s="439">
        <v>755</v>
      </c>
      <c r="L428" s="439">
        <v>686.2</v>
      </c>
      <c r="M428" s="439">
        <v>28.256250000000001</v>
      </c>
    </row>
    <row r="429" spans="1:13">
      <c r="A429" s="245">
        <v>419</v>
      </c>
      <c r="B429" s="442" t="s">
        <v>793</v>
      </c>
      <c r="C429" s="439">
        <v>364.2</v>
      </c>
      <c r="D429" s="440">
        <v>368.25</v>
      </c>
      <c r="E429" s="440">
        <v>351.5</v>
      </c>
      <c r="F429" s="440">
        <v>338.8</v>
      </c>
      <c r="G429" s="440">
        <v>322.05</v>
      </c>
      <c r="H429" s="440">
        <v>380.95</v>
      </c>
      <c r="I429" s="440">
        <v>397.7</v>
      </c>
      <c r="J429" s="440">
        <v>410.4</v>
      </c>
      <c r="K429" s="439">
        <v>385</v>
      </c>
      <c r="L429" s="439">
        <v>355.55</v>
      </c>
      <c r="M429" s="439">
        <v>9.2347800000000007</v>
      </c>
    </row>
    <row r="430" spans="1:13">
      <c r="A430" s="245">
        <v>420</v>
      </c>
      <c r="B430" s="442" t="s">
        <v>491</v>
      </c>
      <c r="C430" s="439">
        <v>244.2</v>
      </c>
      <c r="D430" s="440">
        <v>249.68333333333331</v>
      </c>
      <c r="E430" s="440">
        <v>234.46666666666664</v>
      </c>
      <c r="F430" s="440">
        <v>224.73333333333332</v>
      </c>
      <c r="G430" s="440">
        <v>209.51666666666665</v>
      </c>
      <c r="H430" s="440">
        <v>259.41666666666663</v>
      </c>
      <c r="I430" s="440">
        <v>274.63333333333327</v>
      </c>
      <c r="J430" s="440">
        <v>284.36666666666662</v>
      </c>
      <c r="K430" s="439">
        <v>264.89999999999998</v>
      </c>
      <c r="L430" s="439">
        <v>239.95</v>
      </c>
      <c r="M430" s="439">
        <v>54.676099999999998</v>
      </c>
    </row>
    <row r="431" spans="1:13">
      <c r="A431" s="245">
        <v>421</v>
      </c>
      <c r="B431" s="442" t="s">
        <v>175</v>
      </c>
      <c r="C431" s="439">
        <v>672.85</v>
      </c>
      <c r="D431" s="440">
        <v>675.05000000000007</v>
      </c>
      <c r="E431" s="440">
        <v>665.40000000000009</v>
      </c>
      <c r="F431" s="440">
        <v>657.95</v>
      </c>
      <c r="G431" s="440">
        <v>648.30000000000007</v>
      </c>
      <c r="H431" s="440">
        <v>682.50000000000011</v>
      </c>
      <c r="I431" s="440">
        <v>692.15</v>
      </c>
      <c r="J431" s="440">
        <v>699.60000000000014</v>
      </c>
      <c r="K431" s="439">
        <v>684.7</v>
      </c>
      <c r="L431" s="439">
        <v>667.6</v>
      </c>
      <c r="M431" s="439">
        <v>44.925510000000003</v>
      </c>
    </row>
    <row r="432" spans="1:13">
      <c r="A432" s="245">
        <v>422</v>
      </c>
      <c r="B432" s="442" t="s">
        <v>176</v>
      </c>
      <c r="C432" s="439">
        <v>518.6</v>
      </c>
      <c r="D432" s="440">
        <v>523</v>
      </c>
      <c r="E432" s="440">
        <v>511.6</v>
      </c>
      <c r="F432" s="440">
        <v>504.6</v>
      </c>
      <c r="G432" s="440">
        <v>493.20000000000005</v>
      </c>
      <c r="H432" s="440">
        <v>530</v>
      </c>
      <c r="I432" s="440">
        <v>541.40000000000009</v>
      </c>
      <c r="J432" s="440">
        <v>548.4</v>
      </c>
      <c r="K432" s="439">
        <v>534.4</v>
      </c>
      <c r="L432" s="439">
        <v>516</v>
      </c>
      <c r="M432" s="439">
        <v>17.04562</v>
      </c>
    </row>
    <row r="433" spans="1:13">
      <c r="A433" s="245">
        <v>423</v>
      </c>
      <c r="B433" s="442" t="s">
        <v>492</v>
      </c>
      <c r="C433" s="439">
        <v>2581.1999999999998</v>
      </c>
      <c r="D433" s="440">
        <v>2590.25</v>
      </c>
      <c r="E433" s="440">
        <v>2555.5</v>
      </c>
      <c r="F433" s="440">
        <v>2529.8000000000002</v>
      </c>
      <c r="G433" s="440">
        <v>2495.0500000000002</v>
      </c>
      <c r="H433" s="440">
        <v>2615.9499999999998</v>
      </c>
      <c r="I433" s="440">
        <v>2650.7</v>
      </c>
      <c r="J433" s="440">
        <v>2676.3999999999996</v>
      </c>
      <c r="K433" s="439">
        <v>2625</v>
      </c>
      <c r="L433" s="439">
        <v>2564.5500000000002</v>
      </c>
      <c r="M433" s="439">
        <v>0.62355000000000005</v>
      </c>
    </row>
    <row r="434" spans="1:13">
      <c r="A434" s="245">
        <v>424</v>
      </c>
      <c r="B434" s="442" t="s">
        <v>493</v>
      </c>
      <c r="C434" s="439">
        <v>837.5</v>
      </c>
      <c r="D434" s="440">
        <v>843.55000000000007</v>
      </c>
      <c r="E434" s="440">
        <v>819.40000000000009</v>
      </c>
      <c r="F434" s="440">
        <v>801.30000000000007</v>
      </c>
      <c r="G434" s="440">
        <v>777.15000000000009</v>
      </c>
      <c r="H434" s="440">
        <v>861.65000000000009</v>
      </c>
      <c r="I434" s="440">
        <v>885.8</v>
      </c>
      <c r="J434" s="440">
        <v>903.90000000000009</v>
      </c>
      <c r="K434" s="439">
        <v>867.7</v>
      </c>
      <c r="L434" s="439">
        <v>825.45</v>
      </c>
      <c r="M434" s="439">
        <v>2.78267</v>
      </c>
    </row>
    <row r="435" spans="1:13">
      <c r="A435" s="245">
        <v>425</v>
      </c>
      <c r="B435" s="442" t="s">
        <v>494</v>
      </c>
      <c r="C435" s="439">
        <v>301</v>
      </c>
      <c r="D435" s="440">
        <v>304.23333333333335</v>
      </c>
      <c r="E435" s="440">
        <v>289.4666666666667</v>
      </c>
      <c r="F435" s="440">
        <v>277.93333333333334</v>
      </c>
      <c r="G435" s="440">
        <v>263.16666666666669</v>
      </c>
      <c r="H435" s="440">
        <v>315.76666666666671</v>
      </c>
      <c r="I435" s="440">
        <v>330.53333333333336</v>
      </c>
      <c r="J435" s="440">
        <v>342.06666666666672</v>
      </c>
      <c r="K435" s="439">
        <v>319</v>
      </c>
      <c r="L435" s="439">
        <v>292.7</v>
      </c>
      <c r="M435" s="439">
        <v>12.16108</v>
      </c>
    </row>
    <row r="436" spans="1:13">
      <c r="A436" s="245">
        <v>426</v>
      </c>
      <c r="B436" s="442" t="s">
        <v>495</v>
      </c>
      <c r="C436" s="439">
        <v>293.7</v>
      </c>
      <c r="D436" s="440">
        <v>294.90000000000003</v>
      </c>
      <c r="E436" s="440">
        <v>287.80000000000007</v>
      </c>
      <c r="F436" s="440">
        <v>281.90000000000003</v>
      </c>
      <c r="G436" s="440">
        <v>274.80000000000007</v>
      </c>
      <c r="H436" s="440">
        <v>300.80000000000007</v>
      </c>
      <c r="I436" s="440">
        <v>307.90000000000009</v>
      </c>
      <c r="J436" s="440">
        <v>313.80000000000007</v>
      </c>
      <c r="K436" s="439">
        <v>302</v>
      </c>
      <c r="L436" s="439">
        <v>289</v>
      </c>
      <c r="M436" s="439">
        <v>3.9168099999999999</v>
      </c>
    </row>
    <row r="437" spans="1:13">
      <c r="A437" s="245">
        <v>427</v>
      </c>
      <c r="B437" s="442" t="s">
        <v>496</v>
      </c>
      <c r="C437" s="439">
        <v>2244.5</v>
      </c>
      <c r="D437" s="440">
        <v>2258.9666666666667</v>
      </c>
      <c r="E437" s="440">
        <v>2218.9333333333334</v>
      </c>
      <c r="F437" s="440">
        <v>2193.3666666666668</v>
      </c>
      <c r="G437" s="440">
        <v>2153.3333333333335</v>
      </c>
      <c r="H437" s="440">
        <v>2284.5333333333333</v>
      </c>
      <c r="I437" s="440">
        <v>2324.5666666666671</v>
      </c>
      <c r="J437" s="440">
        <v>2350.1333333333332</v>
      </c>
      <c r="K437" s="439">
        <v>2299</v>
      </c>
      <c r="L437" s="439">
        <v>2233.4</v>
      </c>
      <c r="M437" s="439">
        <v>0.83043</v>
      </c>
    </row>
    <row r="438" spans="1:13">
      <c r="A438" s="245">
        <v>428</v>
      </c>
      <c r="B438" s="442" t="s">
        <v>764</v>
      </c>
      <c r="C438" s="439">
        <v>772.9</v>
      </c>
      <c r="D438" s="440">
        <v>773.88333333333333</v>
      </c>
      <c r="E438" s="440">
        <v>763.01666666666665</v>
      </c>
      <c r="F438" s="440">
        <v>753.13333333333333</v>
      </c>
      <c r="G438" s="440">
        <v>742.26666666666665</v>
      </c>
      <c r="H438" s="440">
        <v>783.76666666666665</v>
      </c>
      <c r="I438" s="440">
        <v>794.63333333333321</v>
      </c>
      <c r="J438" s="440">
        <v>804.51666666666665</v>
      </c>
      <c r="K438" s="439">
        <v>784.75</v>
      </c>
      <c r="L438" s="439">
        <v>764</v>
      </c>
      <c r="M438" s="439">
        <v>0.95542000000000005</v>
      </c>
    </row>
    <row r="439" spans="1:13">
      <c r="A439" s="245">
        <v>429</v>
      </c>
      <c r="B439" s="442" t="s">
        <v>813</v>
      </c>
      <c r="C439" s="439">
        <v>471.15</v>
      </c>
      <c r="D439" s="440">
        <v>482.40000000000003</v>
      </c>
      <c r="E439" s="440">
        <v>457.75000000000006</v>
      </c>
      <c r="F439" s="440">
        <v>444.35</v>
      </c>
      <c r="G439" s="440">
        <v>419.70000000000005</v>
      </c>
      <c r="H439" s="440">
        <v>495.80000000000007</v>
      </c>
      <c r="I439" s="440">
        <v>520.45000000000005</v>
      </c>
      <c r="J439" s="440">
        <v>533.85000000000014</v>
      </c>
      <c r="K439" s="439">
        <v>507.05</v>
      </c>
      <c r="L439" s="439">
        <v>469</v>
      </c>
      <c r="M439" s="439">
        <v>10.596909999999999</v>
      </c>
    </row>
    <row r="440" spans="1:13">
      <c r="A440" s="245">
        <v>430</v>
      </c>
      <c r="B440" s="442" t="s">
        <v>497</v>
      </c>
      <c r="C440" s="439">
        <v>7.1</v>
      </c>
      <c r="D440" s="440">
        <v>7</v>
      </c>
      <c r="E440" s="440">
        <v>6.8</v>
      </c>
      <c r="F440" s="440">
        <v>6.5</v>
      </c>
      <c r="G440" s="440">
        <v>6.3</v>
      </c>
      <c r="H440" s="440">
        <v>7.3</v>
      </c>
      <c r="I440" s="440">
        <v>7.4999999999999991</v>
      </c>
      <c r="J440" s="440">
        <v>7.8</v>
      </c>
      <c r="K440" s="439">
        <v>7.2</v>
      </c>
      <c r="L440" s="439">
        <v>6.7</v>
      </c>
      <c r="M440" s="439">
        <v>1015.19938</v>
      </c>
    </row>
    <row r="441" spans="1:13">
      <c r="A441" s="245">
        <v>431</v>
      </c>
      <c r="B441" s="442" t="s">
        <v>498</v>
      </c>
      <c r="C441" s="439">
        <v>136.5</v>
      </c>
      <c r="D441" s="440">
        <v>139.58333333333334</v>
      </c>
      <c r="E441" s="440">
        <v>131.16666666666669</v>
      </c>
      <c r="F441" s="440">
        <v>125.83333333333334</v>
      </c>
      <c r="G441" s="440">
        <v>117.41666666666669</v>
      </c>
      <c r="H441" s="440">
        <v>144.91666666666669</v>
      </c>
      <c r="I441" s="440">
        <v>153.33333333333337</v>
      </c>
      <c r="J441" s="440">
        <v>158.66666666666669</v>
      </c>
      <c r="K441" s="439">
        <v>148</v>
      </c>
      <c r="L441" s="439">
        <v>134.25</v>
      </c>
      <c r="M441" s="439">
        <v>4.5441599999999998</v>
      </c>
    </row>
    <row r="442" spans="1:13">
      <c r="A442" s="245">
        <v>432</v>
      </c>
      <c r="B442" s="442" t="s">
        <v>765</v>
      </c>
      <c r="C442" s="439">
        <v>1523.4</v>
      </c>
      <c r="D442" s="440">
        <v>1542.4833333333333</v>
      </c>
      <c r="E442" s="440">
        <v>1498.9666666666667</v>
      </c>
      <c r="F442" s="440">
        <v>1474.5333333333333</v>
      </c>
      <c r="G442" s="440">
        <v>1431.0166666666667</v>
      </c>
      <c r="H442" s="440">
        <v>1566.9166666666667</v>
      </c>
      <c r="I442" s="440">
        <v>1610.4333333333336</v>
      </c>
      <c r="J442" s="440">
        <v>1634.8666666666668</v>
      </c>
      <c r="K442" s="439">
        <v>1586</v>
      </c>
      <c r="L442" s="439">
        <v>1518.05</v>
      </c>
      <c r="M442" s="439">
        <v>0.13997000000000001</v>
      </c>
    </row>
    <row r="443" spans="1:13">
      <c r="A443" s="245">
        <v>433</v>
      </c>
      <c r="B443" s="442" t="s">
        <v>499</v>
      </c>
      <c r="C443" s="439">
        <v>1067.25</v>
      </c>
      <c r="D443" s="440">
        <v>1072.0833333333333</v>
      </c>
      <c r="E443" s="440">
        <v>1058.1666666666665</v>
      </c>
      <c r="F443" s="440">
        <v>1049.0833333333333</v>
      </c>
      <c r="G443" s="440">
        <v>1035.1666666666665</v>
      </c>
      <c r="H443" s="440">
        <v>1081.1666666666665</v>
      </c>
      <c r="I443" s="440">
        <v>1095.083333333333</v>
      </c>
      <c r="J443" s="440">
        <v>1104.1666666666665</v>
      </c>
      <c r="K443" s="439">
        <v>1086</v>
      </c>
      <c r="L443" s="439">
        <v>1063</v>
      </c>
      <c r="M443" s="439">
        <v>3.03146</v>
      </c>
    </row>
    <row r="444" spans="1:13">
      <c r="A444" s="245">
        <v>434</v>
      </c>
      <c r="B444" s="442" t="s">
        <v>275</v>
      </c>
      <c r="C444" s="439">
        <v>585.5</v>
      </c>
      <c r="D444" s="440">
        <v>588.73333333333323</v>
      </c>
      <c r="E444" s="440">
        <v>577.61666666666645</v>
      </c>
      <c r="F444" s="440">
        <v>569.73333333333323</v>
      </c>
      <c r="G444" s="440">
        <v>558.61666666666645</v>
      </c>
      <c r="H444" s="440">
        <v>596.61666666666645</v>
      </c>
      <c r="I444" s="440">
        <v>607.73333333333323</v>
      </c>
      <c r="J444" s="440">
        <v>615.61666666666645</v>
      </c>
      <c r="K444" s="439">
        <v>599.85</v>
      </c>
      <c r="L444" s="439">
        <v>580.85</v>
      </c>
      <c r="M444" s="439">
        <v>7.0085499999999996</v>
      </c>
    </row>
    <row r="445" spans="1:13">
      <c r="A445" s="245">
        <v>435</v>
      </c>
      <c r="B445" s="442" t="s">
        <v>500</v>
      </c>
      <c r="C445" s="439">
        <v>1553.9</v>
      </c>
      <c r="D445" s="440">
        <v>1545.9666666666665</v>
      </c>
      <c r="E445" s="440">
        <v>1467.9333333333329</v>
      </c>
      <c r="F445" s="440">
        <v>1381.9666666666665</v>
      </c>
      <c r="G445" s="440">
        <v>1303.9333333333329</v>
      </c>
      <c r="H445" s="440">
        <v>1631.9333333333329</v>
      </c>
      <c r="I445" s="440">
        <v>1709.9666666666662</v>
      </c>
      <c r="J445" s="440">
        <v>1795.9333333333329</v>
      </c>
      <c r="K445" s="439">
        <v>1624</v>
      </c>
      <c r="L445" s="439">
        <v>1460</v>
      </c>
      <c r="M445" s="439">
        <v>5.0918400000000004</v>
      </c>
    </row>
    <row r="446" spans="1:13">
      <c r="A446" s="245">
        <v>436</v>
      </c>
      <c r="B446" s="442" t="s">
        <v>501</v>
      </c>
      <c r="C446" s="439">
        <v>532.65</v>
      </c>
      <c r="D446" s="440">
        <v>532.5333333333333</v>
      </c>
      <c r="E446" s="440">
        <v>517.16666666666663</v>
      </c>
      <c r="F446" s="440">
        <v>501.68333333333328</v>
      </c>
      <c r="G446" s="440">
        <v>486.31666666666661</v>
      </c>
      <c r="H446" s="440">
        <v>548.01666666666665</v>
      </c>
      <c r="I446" s="440">
        <v>563.38333333333344</v>
      </c>
      <c r="J446" s="440">
        <v>578.86666666666667</v>
      </c>
      <c r="K446" s="439">
        <v>547.9</v>
      </c>
      <c r="L446" s="439">
        <v>517.04999999999995</v>
      </c>
      <c r="M446" s="439">
        <v>0.48692999999999997</v>
      </c>
    </row>
    <row r="447" spans="1:13">
      <c r="A447" s="245">
        <v>437</v>
      </c>
      <c r="B447" s="442" t="s">
        <v>502</v>
      </c>
      <c r="C447" s="439">
        <v>8896.75</v>
      </c>
      <c r="D447" s="440">
        <v>8943.9499999999989</v>
      </c>
      <c r="E447" s="440">
        <v>8802.8999999999978</v>
      </c>
      <c r="F447" s="440">
        <v>8709.0499999999993</v>
      </c>
      <c r="G447" s="440">
        <v>8567.9999999999982</v>
      </c>
      <c r="H447" s="440">
        <v>9037.7999999999975</v>
      </c>
      <c r="I447" s="440">
        <v>9178.8499999999967</v>
      </c>
      <c r="J447" s="440">
        <v>9272.6999999999971</v>
      </c>
      <c r="K447" s="439">
        <v>9085</v>
      </c>
      <c r="L447" s="439">
        <v>8850.1</v>
      </c>
      <c r="M447" s="439">
        <v>0.15348000000000001</v>
      </c>
    </row>
    <row r="448" spans="1:13">
      <c r="A448" s="245">
        <v>438</v>
      </c>
      <c r="B448" s="442" t="s">
        <v>503</v>
      </c>
      <c r="C448" s="439">
        <v>298.7</v>
      </c>
      <c r="D448" s="440">
        <v>301.71666666666664</v>
      </c>
      <c r="E448" s="440">
        <v>292.98333333333329</v>
      </c>
      <c r="F448" s="440">
        <v>287.26666666666665</v>
      </c>
      <c r="G448" s="440">
        <v>278.5333333333333</v>
      </c>
      <c r="H448" s="440">
        <v>307.43333333333328</v>
      </c>
      <c r="I448" s="440">
        <v>316.16666666666663</v>
      </c>
      <c r="J448" s="440">
        <v>321.88333333333327</v>
      </c>
      <c r="K448" s="439">
        <v>310.45</v>
      </c>
      <c r="L448" s="439">
        <v>296</v>
      </c>
      <c r="M448" s="439">
        <v>2.1345200000000002</v>
      </c>
    </row>
    <row r="449" spans="1:13">
      <c r="A449" s="245">
        <v>439</v>
      </c>
      <c r="B449" s="442" t="s">
        <v>504</v>
      </c>
      <c r="C449" s="439">
        <v>41.5</v>
      </c>
      <c r="D449" s="440">
        <v>41.866666666666667</v>
      </c>
      <c r="E449" s="440">
        <v>40.333333333333336</v>
      </c>
      <c r="F449" s="440">
        <v>39.166666666666671</v>
      </c>
      <c r="G449" s="440">
        <v>37.63333333333334</v>
      </c>
      <c r="H449" s="440">
        <v>43.033333333333331</v>
      </c>
      <c r="I449" s="440">
        <v>44.566666666666663</v>
      </c>
      <c r="J449" s="440">
        <v>45.733333333333327</v>
      </c>
      <c r="K449" s="439">
        <v>43.4</v>
      </c>
      <c r="L449" s="439">
        <v>40.700000000000003</v>
      </c>
      <c r="M449" s="439">
        <v>120.28209</v>
      </c>
    </row>
    <row r="450" spans="1:13">
      <c r="A450" s="245">
        <v>440</v>
      </c>
      <c r="B450" s="442" t="s">
        <v>188</v>
      </c>
      <c r="C450" s="439">
        <v>634.5</v>
      </c>
      <c r="D450" s="440">
        <v>638</v>
      </c>
      <c r="E450" s="440">
        <v>625</v>
      </c>
      <c r="F450" s="440">
        <v>615.5</v>
      </c>
      <c r="G450" s="440">
        <v>602.5</v>
      </c>
      <c r="H450" s="440">
        <v>647.5</v>
      </c>
      <c r="I450" s="440">
        <v>660.5</v>
      </c>
      <c r="J450" s="440">
        <v>670</v>
      </c>
      <c r="K450" s="439">
        <v>651</v>
      </c>
      <c r="L450" s="439">
        <v>628.5</v>
      </c>
      <c r="M450" s="439">
        <v>22.66356</v>
      </c>
    </row>
    <row r="451" spans="1:13">
      <c r="A451" s="245">
        <v>441</v>
      </c>
      <c r="B451" s="442" t="s">
        <v>767</v>
      </c>
      <c r="C451" s="439">
        <v>15264.1</v>
      </c>
      <c r="D451" s="440">
        <v>15307.949999999999</v>
      </c>
      <c r="E451" s="440">
        <v>15165.899999999998</v>
      </c>
      <c r="F451" s="440">
        <v>15067.699999999999</v>
      </c>
      <c r="G451" s="440">
        <v>14925.649999999998</v>
      </c>
      <c r="H451" s="440">
        <v>15406.149999999998</v>
      </c>
      <c r="I451" s="440">
        <v>15548.199999999997</v>
      </c>
      <c r="J451" s="440">
        <v>15646.399999999998</v>
      </c>
      <c r="K451" s="439">
        <v>15450</v>
      </c>
      <c r="L451" s="439">
        <v>15209.75</v>
      </c>
      <c r="M451" s="439">
        <v>8.6999999999999994E-3</v>
      </c>
    </row>
    <row r="452" spans="1:13">
      <c r="A452" s="245">
        <v>442</v>
      </c>
      <c r="B452" s="442" t="s">
        <v>177</v>
      </c>
      <c r="C452" s="439">
        <v>738.65</v>
      </c>
      <c r="D452" s="440">
        <v>743.31666666666661</v>
      </c>
      <c r="E452" s="440">
        <v>726.63333333333321</v>
      </c>
      <c r="F452" s="440">
        <v>714.61666666666656</v>
      </c>
      <c r="G452" s="440">
        <v>697.93333333333317</v>
      </c>
      <c r="H452" s="440">
        <v>755.33333333333326</v>
      </c>
      <c r="I452" s="440">
        <v>772.01666666666665</v>
      </c>
      <c r="J452" s="440">
        <v>784.0333333333333</v>
      </c>
      <c r="K452" s="439">
        <v>760</v>
      </c>
      <c r="L452" s="439">
        <v>731.3</v>
      </c>
      <c r="M452" s="439">
        <v>44.304729999999999</v>
      </c>
    </row>
    <row r="453" spans="1:13">
      <c r="A453" s="245">
        <v>443</v>
      </c>
      <c r="B453" s="442" t="s">
        <v>768</v>
      </c>
      <c r="C453" s="439">
        <v>178.75</v>
      </c>
      <c r="D453" s="440">
        <v>179.9</v>
      </c>
      <c r="E453" s="440">
        <v>175.10000000000002</v>
      </c>
      <c r="F453" s="440">
        <v>171.45000000000002</v>
      </c>
      <c r="G453" s="440">
        <v>166.65000000000003</v>
      </c>
      <c r="H453" s="440">
        <v>183.55</v>
      </c>
      <c r="I453" s="440">
        <v>188.35000000000002</v>
      </c>
      <c r="J453" s="440">
        <v>192</v>
      </c>
      <c r="K453" s="439">
        <v>184.7</v>
      </c>
      <c r="L453" s="439">
        <v>176.25</v>
      </c>
      <c r="M453" s="439">
        <v>60.673349999999999</v>
      </c>
    </row>
    <row r="454" spans="1:13">
      <c r="A454" s="245">
        <v>444</v>
      </c>
      <c r="B454" s="442" t="s">
        <v>769</v>
      </c>
      <c r="C454" s="439">
        <v>1230.75</v>
      </c>
      <c r="D454" s="440">
        <v>1233.2333333333333</v>
      </c>
      <c r="E454" s="440">
        <v>1197.5166666666667</v>
      </c>
      <c r="F454" s="440">
        <v>1164.2833333333333</v>
      </c>
      <c r="G454" s="440">
        <v>1128.5666666666666</v>
      </c>
      <c r="H454" s="440">
        <v>1266.4666666666667</v>
      </c>
      <c r="I454" s="440">
        <v>1302.1833333333334</v>
      </c>
      <c r="J454" s="440">
        <v>1335.4166666666667</v>
      </c>
      <c r="K454" s="439">
        <v>1268.95</v>
      </c>
      <c r="L454" s="439">
        <v>1200</v>
      </c>
      <c r="M454" s="439">
        <v>8.2630300000000005</v>
      </c>
    </row>
    <row r="455" spans="1:13">
      <c r="A455" s="245">
        <v>445</v>
      </c>
      <c r="B455" s="442" t="s">
        <v>183</v>
      </c>
      <c r="C455" s="439">
        <v>3200.25</v>
      </c>
      <c r="D455" s="440">
        <v>3202.15</v>
      </c>
      <c r="E455" s="440">
        <v>3184.3</v>
      </c>
      <c r="F455" s="440">
        <v>3168.35</v>
      </c>
      <c r="G455" s="440">
        <v>3150.5</v>
      </c>
      <c r="H455" s="440">
        <v>3218.1000000000004</v>
      </c>
      <c r="I455" s="440">
        <v>3235.95</v>
      </c>
      <c r="J455" s="440">
        <v>3251.9000000000005</v>
      </c>
      <c r="K455" s="439">
        <v>3220</v>
      </c>
      <c r="L455" s="439">
        <v>3186.2</v>
      </c>
      <c r="M455" s="439">
        <v>17.109249999999999</v>
      </c>
    </row>
    <row r="456" spans="1:13">
      <c r="A456" s="245">
        <v>446</v>
      </c>
      <c r="B456" s="442" t="s">
        <v>804</v>
      </c>
      <c r="C456" s="439">
        <v>702.85</v>
      </c>
      <c r="D456" s="440">
        <v>706.15</v>
      </c>
      <c r="E456" s="440">
        <v>697.44999999999993</v>
      </c>
      <c r="F456" s="440">
        <v>692.05</v>
      </c>
      <c r="G456" s="440">
        <v>683.34999999999991</v>
      </c>
      <c r="H456" s="440">
        <v>711.55</v>
      </c>
      <c r="I456" s="440">
        <v>720.25</v>
      </c>
      <c r="J456" s="440">
        <v>725.65</v>
      </c>
      <c r="K456" s="439">
        <v>714.85</v>
      </c>
      <c r="L456" s="439">
        <v>700.75</v>
      </c>
      <c r="M456" s="439">
        <v>30.395579999999999</v>
      </c>
    </row>
    <row r="457" spans="1:13">
      <c r="A457" s="245">
        <v>447</v>
      </c>
      <c r="B457" s="442" t="s">
        <v>178</v>
      </c>
      <c r="C457" s="439">
        <v>3709.5</v>
      </c>
      <c r="D457" s="440">
        <v>3733.25</v>
      </c>
      <c r="E457" s="440">
        <v>3651.5</v>
      </c>
      <c r="F457" s="440">
        <v>3593.5</v>
      </c>
      <c r="G457" s="440">
        <v>3511.75</v>
      </c>
      <c r="H457" s="440">
        <v>3791.25</v>
      </c>
      <c r="I457" s="440">
        <v>3873</v>
      </c>
      <c r="J457" s="440">
        <v>3931</v>
      </c>
      <c r="K457" s="439">
        <v>3815</v>
      </c>
      <c r="L457" s="439">
        <v>3675.25</v>
      </c>
      <c r="M457" s="439">
        <v>1.6924699999999999</v>
      </c>
    </row>
    <row r="458" spans="1:13">
      <c r="A458" s="245">
        <v>448</v>
      </c>
      <c r="B458" s="442" t="s">
        <v>505</v>
      </c>
      <c r="C458" s="439">
        <v>1155.1500000000001</v>
      </c>
      <c r="D458" s="440">
        <v>1166.25</v>
      </c>
      <c r="E458" s="440">
        <v>1137.9000000000001</v>
      </c>
      <c r="F458" s="440">
        <v>1120.6500000000001</v>
      </c>
      <c r="G458" s="440">
        <v>1092.3000000000002</v>
      </c>
      <c r="H458" s="440">
        <v>1183.5</v>
      </c>
      <c r="I458" s="440">
        <v>1211.8499999999999</v>
      </c>
      <c r="J458" s="440">
        <v>1229.0999999999999</v>
      </c>
      <c r="K458" s="439">
        <v>1194.5999999999999</v>
      </c>
      <c r="L458" s="439">
        <v>1149</v>
      </c>
      <c r="M458" s="439">
        <v>2.1898499999999999</v>
      </c>
    </row>
    <row r="459" spans="1:13">
      <c r="A459" s="245">
        <v>449</v>
      </c>
      <c r="B459" s="442" t="s">
        <v>180</v>
      </c>
      <c r="C459" s="439">
        <v>159.69999999999999</v>
      </c>
      <c r="D459" s="440">
        <v>161.4</v>
      </c>
      <c r="E459" s="440">
        <v>155.30000000000001</v>
      </c>
      <c r="F459" s="440">
        <v>150.9</v>
      </c>
      <c r="G459" s="440">
        <v>144.80000000000001</v>
      </c>
      <c r="H459" s="440">
        <v>165.8</v>
      </c>
      <c r="I459" s="440">
        <v>171.89999999999998</v>
      </c>
      <c r="J459" s="440">
        <v>176.3</v>
      </c>
      <c r="K459" s="439">
        <v>167.5</v>
      </c>
      <c r="L459" s="439">
        <v>157</v>
      </c>
      <c r="M459" s="439">
        <v>67.125079999999997</v>
      </c>
    </row>
    <row r="460" spans="1:13">
      <c r="A460" s="245">
        <v>450</v>
      </c>
      <c r="B460" s="442" t="s">
        <v>179</v>
      </c>
      <c r="C460" s="439">
        <v>343.35</v>
      </c>
      <c r="D460" s="440">
        <v>347.33333333333331</v>
      </c>
      <c r="E460" s="440">
        <v>335.76666666666665</v>
      </c>
      <c r="F460" s="440">
        <v>328.18333333333334</v>
      </c>
      <c r="G460" s="440">
        <v>316.61666666666667</v>
      </c>
      <c r="H460" s="440">
        <v>354.91666666666663</v>
      </c>
      <c r="I460" s="440">
        <v>366.48333333333335</v>
      </c>
      <c r="J460" s="440">
        <v>374.06666666666661</v>
      </c>
      <c r="K460" s="439">
        <v>358.9</v>
      </c>
      <c r="L460" s="439">
        <v>339.75</v>
      </c>
      <c r="M460" s="439">
        <v>593.34813999999994</v>
      </c>
    </row>
    <row r="461" spans="1:13">
      <c r="A461" s="245">
        <v>451</v>
      </c>
      <c r="B461" s="442" t="s">
        <v>181</v>
      </c>
      <c r="C461" s="439">
        <v>124.65</v>
      </c>
      <c r="D461" s="440">
        <v>125.45</v>
      </c>
      <c r="E461" s="440">
        <v>118.20000000000002</v>
      </c>
      <c r="F461" s="440">
        <v>111.75000000000001</v>
      </c>
      <c r="G461" s="440">
        <v>104.50000000000003</v>
      </c>
      <c r="H461" s="440">
        <v>131.9</v>
      </c>
      <c r="I461" s="440">
        <v>139.14999999999998</v>
      </c>
      <c r="J461" s="440">
        <v>145.6</v>
      </c>
      <c r="K461" s="439">
        <v>132.69999999999999</v>
      </c>
      <c r="L461" s="439">
        <v>119</v>
      </c>
      <c r="M461" s="439">
        <v>3606.6183799999999</v>
      </c>
    </row>
    <row r="462" spans="1:13">
      <c r="A462" s="245">
        <v>452</v>
      </c>
      <c r="B462" s="442" t="s">
        <v>770</v>
      </c>
      <c r="C462" s="439">
        <v>89.45</v>
      </c>
      <c r="D462" s="440">
        <v>90.7</v>
      </c>
      <c r="E462" s="440">
        <v>87.5</v>
      </c>
      <c r="F462" s="440">
        <v>85.55</v>
      </c>
      <c r="G462" s="440">
        <v>82.35</v>
      </c>
      <c r="H462" s="440">
        <v>92.65</v>
      </c>
      <c r="I462" s="440">
        <v>95.850000000000023</v>
      </c>
      <c r="J462" s="440">
        <v>97.800000000000011</v>
      </c>
      <c r="K462" s="439">
        <v>93.9</v>
      </c>
      <c r="L462" s="439">
        <v>88.75</v>
      </c>
      <c r="M462" s="439">
        <v>89.55395</v>
      </c>
    </row>
    <row r="463" spans="1:13">
      <c r="A463" s="245">
        <v>453</v>
      </c>
      <c r="B463" s="442" t="s">
        <v>182</v>
      </c>
      <c r="C463" s="439">
        <v>1101</v>
      </c>
      <c r="D463" s="440">
        <v>1107.6499999999999</v>
      </c>
      <c r="E463" s="440">
        <v>1087.2999999999997</v>
      </c>
      <c r="F463" s="440">
        <v>1073.5999999999999</v>
      </c>
      <c r="G463" s="440">
        <v>1053.2499999999998</v>
      </c>
      <c r="H463" s="440">
        <v>1121.3499999999997</v>
      </c>
      <c r="I463" s="440">
        <v>1141.6999999999996</v>
      </c>
      <c r="J463" s="440">
        <v>1155.3999999999996</v>
      </c>
      <c r="K463" s="439">
        <v>1128</v>
      </c>
      <c r="L463" s="439">
        <v>1093.95</v>
      </c>
      <c r="M463" s="439">
        <v>111.14337999999999</v>
      </c>
    </row>
    <row r="464" spans="1:13">
      <c r="A464" s="245">
        <v>454</v>
      </c>
      <c r="B464" s="442" t="s">
        <v>506</v>
      </c>
      <c r="C464" s="439">
        <v>3657.95</v>
      </c>
      <c r="D464" s="440">
        <v>3726.8833333333332</v>
      </c>
      <c r="E464" s="440">
        <v>3356.0666666666666</v>
      </c>
      <c r="F464" s="440">
        <v>3054.1833333333334</v>
      </c>
      <c r="G464" s="440">
        <v>2683.3666666666668</v>
      </c>
      <c r="H464" s="440">
        <v>4028.7666666666664</v>
      </c>
      <c r="I464" s="440">
        <v>4399.583333333333</v>
      </c>
      <c r="J464" s="440">
        <v>4701.4666666666662</v>
      </c>
      <c r="K464" s="439">
        <v>4097.7</v>
      </c>
      <c r="L464" s="439">
        <v>3425</v>
      </c>
      <c r="M464" s="439">
        <v>3.7166299999999999</v>
      </c>
    </row>
    <row r="465" spans="1:13">
      <c r="A465" s="245">
        <v>455</v>
      </c>
      <c r="B465" s="442" t="s">
        <v>184</v>
      </c>
      <c r="C465" s="439">
        <v>1052.25</v>
      </c>
      <c r="D465" s="440">
        <v>1054.3</v>
      </c>
      <c r="E465" s="440">
        <v>1044.1499999999999</v>
      </c>
      <c r="F465" s="440">
        <v>1036.05</v>
      </c>
      <c r="G465" s="440">
        <v>1025.8999999999999</v>
      </c>
      <c r="H465" s="440">
        <v>1062.3999999999999</v>
      </c>
      <c r="I465" s="440">
        <v>1072.55</v>
      </c>
      <c r="J465" s="440">
        <v>1080.6499999999999</v>
      </c>
      <c r="K465" s="439">
        <v>1064.45</v>
      </c>
      <c r="L465" s="439">
        <v>1046.2</v>
      </c>
      <c r="M465" s="439">
        <v>21.63655</v>
      </c>
    </row>
    <row r="466" spans="1:13">
      <c r="A466" s="245">
        <v>456</v>
      </c>
      <c r="B466" s="442" t="s">
        <v>276</v>
      </c>
      <c r="C466" s="439">
        <v>167.75</v>
      </c>
      <c r="D466" s="440">
        <v>171.11666666666667</v>
      </c>
      <c r="E466" s="440">
        <v>163.23333333333335</v>
      </c>
      <c r="F466" s="440">
        <v>158.71666666666667</v>
      </c>
      <c r="G466" s="440">
        <v>150.83333333333334</v>
      </c>
      <c r="H466" s="440">
        <v>175.63333333333335</v>
      </c>
      <c r="I466" s="440">
        <v>183.51666666666668</v>
      </c>
      <c r="J466" s="440">
        <v>188.03333333333336</v>
      </c>
      <c r="K466" s="439">
        <v>179</v>
      </c>
      <c r="L466" s="439">
        <v>166.6</v>
      </c>
      <c r="M466" s="439">
        <v>15.4697</v>
      </c>
    </row>
    <row r="467" spans="1:13">
      <c r="A467" s="245">
        <v>457</v>
      </c>
      <c r="B467" s="442" t="s">
        <v>164</v>
      </c>
      <c r="C467" s="439">
        <v>973.35</v>
      </c>
      <c r="D467" s="440">
        <v>983.2166666666667</v>
      </c>
      <c r="E467" s="440">
        <v>959.63333333333344</v>
      </c>
      <c r="F467" s="440">
        <v>945.91666666666674</v>
      </c>
      <c r="G467" s="440">
        <v>922.33333333333348</v>
      </c>
      <c r="H467" s="440">
        <v>996.93333333333339</v>
      </c>
      <c r="I467" s="440">
        <v>1020.5166666666667</v>
      </c>
      <c r="J467" s="440">
        <v>1034.2333333333333</v>
      </c>
      <c r="K467" s="439">
        <v>1006.8</v>
      </c>
      <c r="L467" s="439">
        <v>969.5</v>
      </c>
      <c r="M467" s="439">
        <v>5.6729599999999998</v>
      </c>
    </row>
    <row r="468" spans="1:13">
      <c r="A468" s="245">
        <v>458</v>
      </c>
      <c r="B468" s="442" t="s">
        <v>507</v>
      </c>
      <c r="C468" s="439">
        <v>1524.9</v>
      </c>
      <c r="D468" s="440">
        <v>1525.9000000000003</v>
      </c>
      <c r="E468" s="440">
        <v>1501.6000000000006</v>
      </c>
      <c r="F468" s="440">
        <v>1478.3000000000002</v>
      </c>
      <c r="G468" s="440">
        <v>1454.0000000000005</v>
      </c>
      <c r="H468" s="440">
        <v>1549.2000000000007</v>
      </c>
      <c r="I468" s="440">
        <v>1573.5000000000005</v>
      </c>
      <c r="J468" s="440">
        <v>1596.8000000000009</v>
      </c>
      <c r="K468" s="439">
        <v>1550.2</v>
      </c>
      <c r="L468" s="439">
        <v>1502.6</v>
      </c>
      <c r="M468" s="439">
        <v>0.65698999999999996</v>
      </c>
    </row>
    <row r="469" spans="1:13">
      <c r="A469" s="245">
        <v>459</v>
      </c>
      <c r="B469" s="442" t="s">
        <v>508</v>
      </c>
      <c r="C469" s="439">
        <v>1071.25</v>
      </c>
      <c r="D469" s="440">
        <v>1086.2166666666667</v>
      </c>
      <c r="E469" s="440">
        <v>1035.7833333333333</v>
      </c>
      <c r="F469" s="440">
        <v>1000.3166666666666</v>
      </c>
      <c r="G469" s="440">
        <v>949.88333333333321</v>
      </c>
      <c r="H469" s="440">
        <v>1121.6833333333334</v>
      </c>
      <c r="I469" s="440">
        <v>1172.1166666666668</v>
      </c>
      <c r="J469" s="440">
        <v>1207.5833333333335</v>
      </c>
      <c r="K469" s="439">
        <v>1136.6500000000001</v>
      </c>
      <c r="L469" s="439">
        <v>1050.75</v>
      </c>
      <c r="M469" s="439">
        <v>3.90395</v>
      </c>
    </row>
    <row r="470" spans="1:13">
      <c r="A470" s="245">
        <v>460</v>
      </c>
      <c r="B470" s="442" t="s">
        <v>509</v>
      </c>
      <c r="C470" s="439">
        <v>1353.1</v>
      </c>
      <c r="D470" s="440">
        <v>1361.3</v>
      </c>
      <c r="E470" s="440">
        <v>1333.85</v>
      </c>
      <c r="F470" s="440">
        <v>1314.6</v>
      </c>
      <c r="G470" s="440">
        <v>1287.1499999999999</v>
      </c>
      <c r="H470" s="440">
        <v>1380.55</v>
      </c>
      <c r="I470" s="440">
        <v>1408.0000000000002</v>
      </c>
      <c r="J470" s="440">
        <v>1427.25</v>
      </c>
      <c r="K470" s="439">
        <v>1388.75</v>
      </c>
      <c r="L470" s="439">
        <v>1342.05</v>
      </c>
      <c r="M470" s="439">
        <v>0.34805000000000003</v>
      </c>
    </row>
    <row r="471" spans="1:13">
      <c r="A471" s="245">
        <v>461</v>
      </c>
      <c r="B471" s="442" t="s">
        <v>185</v>
      </c>
      <c r="C471" s="439">
        <v>1730.75</v>
      </c>
      <c r="D471" s="440">
        <v>1722.2666666666667</v>
      </c>
      <c r="E471" s="440">
        <v>1704.6333333333332</v>
      </c>
      <c r="F471" s="440">
        <v>1678.5166666666667</v>
      </c>
      <c r="G471" s="440">
        <v>1660.8833333333332</v>
      </c>
      <c r="H471" s="440">
        <v>1748.3833333333332</v>
      </c>
      <c r="I471" s="440">
        <v>1766.0166666666669</v>
      </c>
      <c r="J471" s="440">
        <v>1792.1333333333332</v>
      </c>
      <c r="K471" s="439">
        <v>1739.9</v>
      </c>
      <c r="L471" s="439">
        <v>1696.15</v>
      </c>
      <c r="M471" s="439">
        <v>25.511399999999998</v>
      </c>
    </row>
    <row r="472" spans="1:13">
      <c r="A472" s="245">
        <v>462</v>
      </c>
      <c r="B472" s="442" t="s">
        <v>186</v>
      </c>
      <c r="C472" s="439">
        <v>2798.65</v>
      </c>
      <c r="D472" s="440">
        <v>2822.8833333333332</v>
      </c>
      <c r="E472" s="440">
        <v>2746.7666666666664</v>
      </c>
      <c r="F472" s="440">
        <v>2694.8833333333332</v>
      </c>
      <c r="G472" s="440">
        <v>2618.7666666666664</v>
      </c>
      <c r="H472" s="440">
        <v>2874.7666666666664</v>
      </c>
      <c r="I472" s="440">
        <v>2950.8833333333332</v>
      </c>
      <c r="J472" s="440">
        <v>3002.7666666666664</v>
      </c>
      <c r="K472" s="439">
        <v>2899</v>
      </c>
      <c r="L472" s="439">
        <v>2771</v>
      </c>
      <c r="M472" s="439">
        <v>4.4485000000000001</v>
      </c>
    </row>
    <row r="473" spans="1:13">
      <c r="A473" s="245">
        <v>463</v>
      </c>
      <c r="B473" s="442" t="s">
        <v>187</v>
      </c>
      <c r="C473" s="439">
        <v>474.7</v>
      </c>
      <c r="D473" s="440">
        <v>482.8</v>
      </c>
      <c r="E473" s="440">
        <v>456.90000000000003</v>
      </c>
      <c r="F473" s="440">
        <v>439.1</v>
      </c>
      <c r="G473" s="440">
        <v>413.20000000000005</v>
      </c>
      <c r="H473" s="440">
        <v>500.6</v>
      </c>
      <c r="I473" s="440">
        <v>526.5</v>
      </c>
      <c r="J473" s="440">
        <v>544.29999999999995</v>
      </c>
      <c r="K473" s="439">
        <v>508.7</v>
      </c>
      <c r="L473" s="439">
        <v>465</v>
      </c>
      <c r="M473" s="439">
        <v>123.42963</v>
      </c>
    </row>
    <row r="474" spans="1:13">
      <c r="A474" s="245">
        <v>464</v>
      </c>
      <c r="B474" s="442" t="s">
        <v>510</v>
      </c>
      <c r="C474" s="439">
        <v>844.85</v>
      </c>
      <c r="D474" s="440">
        <v>852.93333333333339</v>
      </c>
      <c r="E474" s="440">
        <v>832.91666666666674</v>
      </c>
      <c r="F474" s="440">
        <v>820.98333333333335</v>
      </c>
      <c r="G474" s="440">
        <v>800.9666666666667</v>
      </c>
      <c r="H474" s="440">
        <v>864.86666666666679</v>
      </c>
      <c r="I474" s="440">
        <v>884.88333333333344</v>
      </c>
      <c r="J474" s="440">
        <v>896.81666666666683</v>
      </c>
      <c r="K474" s="439">
        <v>872.95</v>
      </c>
      <c r="L474" s="439">
        <v>841</v>
      </c>
      <c r="M474" s="439">
        <v>4.6515599999999999</v>
      </c>
    </row>
    <row r="475" spans="1:13">
      <c r="A475" s="245">
        <v>465</v>
      </c>
      <c r="B475" s="442" t="s">
        <v>511</v>
      </c>
      <c r="C475" s="439">
        <v>16.149999999999999</v>
      </c>
      <c r="D475" s="440">
        <v>16.283333333333331</v>
      </c>
      <c r="E475" s="440">
        <v>15.866666666666664</v>
      </c>
      <c r="F475" s="440">
        <v>15.583333333333332</v>
      </c>
      <c r="G475" s="440">
        <v>15.166666666666664</v>
      </c>
      <c r="H475" s="440">
        <v>16.566666666666663</v>
      </c>
      <c r="I475" s="440">
        <v>16.983333333333334</v>
      </c>
      <c r="J475" s="440">
        <v>17.266666666666662</v>
      </c>
      <c r="K475" s="439">
        <v>16.7</v>
      </c>
      <c r="L475" s="439">
        <v>16</v>
      </c>
      <c r="M475" s="439">
        <v>144.24011999999999</v>
      </c>
    </row>
    <row r="476" spans="1:13">
      <c r="A476" s="245">
        <v>466</v>
      </c>
      <c r="B476" s="442" t="s">
        <v>512</v>
      </c>
      <c r="C476" s="439">
        <v>1267.3</v>
      </c>
      <c r="D476" s="440">
        <v>1259.8833333333334</v>
      </c>
      <c r="E476" s="440">
        <v>1212.7666666666669</v>
      </c>
      <c r="F476" s="440">
        <v>1158.2333333333333</v>
      </c>
      <c r="G476" s="440">
        <v>1111.1166666666668</v>
      </c>
      <c r="H476" s="440">
        <v>1314.416666666667</v>
      </c>
      <c r="I476" s="440">
        <v>1361.5333333333333</v>
      </c>
      <c r="J476" s="440">
        <v>1416.0666666666671</v>
      </c>
      <c r="K476" s="439">
        <v>1307</v>
      </c>
      <c r="L476" s="439">
        <v>1205.3499999999999</v>
      </c>
      <c r="M476" s="439">
        <v>1.01966</v>
      </c>
    </row>
    <row r="477" spans="1:13">
      <c r="A477" s="245">
        <v>467</v>
      </c>
      <c r="B477" s="442" t="s">
        <v>513</v>
      </c>
      <c r="C477" s="439">
        <v>13.6</v>
      </c>
      <c r="D477" s="440">
        <v>13.716666666666667</v>
      </c>
      <c r="E477" s="440">
        <v>13.333333333333334</v>
      </c>
      <c r="F477" s="440">
        <v>13.066666666666666</v>
      </c>
      <c r="G477" s="440">
        <v>12.683333333333334</v>
      </c>
      <c r="H477" s="440">
        <v>13.983333333333334</v>
      </c>
      <c r="I477" s="440">
        <v>14.366666666666667</v>
      </c>
      <c r="J477" s="440">
        <v>14.633333333333335</v>
      </c>
      <c r="K477" s="439">
        <v>14.1</v>
      </c>
      <c r="L477" s="439">
        <v>13.45</v>
      </c>
      <c r="M477" s="439">
        <v>142.38392999999999</v>
      </c>
    </row>
    <row r="478" spans="1:13">
      <c r="A478" s="245">
        <v>468</v>
      </c>
      <c r="B478" s="442" t="s">
        <v>514</v>
      </c>
      <c r="C478" s="439">
        <v>457.3</v>
      </c>
      <c r="D478" s="440">
        <v>455.2166666666667</v>
      </c>
      <c r="E478" s="440">
        <v>441.33333333333337</v>
      </c>
      <c r="F478" s="440">
        <v>425.36666666666667</v>
      </c>
      <c r="G478" s="440">
        <v>411.48333333333335</v>
      </c>
      <c r="H478" s="440">
        <v>471.18333333333339</v>
      </c>
      <c r="I478" s="440">
        <v>485.06666666666672</v>
      </c>
      <c r="J478" s="440">
        <v>501.03333333333342</v>
      </c>
      <c r="K478" s="439">
        <v>469.1</v>
      </c>
      <c r="L478" s="439">
        <v>439.25</v>
      </c>
      <c r="M478" s="439">
        <v>7.7024800000000004</v>
      </c>
    </row>
    <row r="479" spans="1:13">
      <c r="A479" s="245">
        <v>469</v>
      </c>
      <c r="B479" s="442" t="s">
        <v>193</v>
      </c>
      <c r="C479" s="439">
        <v>845.55</v>
      </c>
      <c r="D479" s="440">
        <v>849.05000000000007</v>
      </c>
      <c r="E479" s="440">
        <v>835.15000000000009</v>
      </c>
      <c r="F479" s="440">
        <v>824.75</v>
      </c>
      <c r="G479" s="440">
        <v>810.85</v>
      </c>
      <c r="H479" s="440">
        <v>859.45000000000016</v>
      </c>
      <c r="I479" s="440">
        <v>873.35</v>
      </c>
      <c r="J479" s="440">
        <v>883.75000000000023</v>
      </c>
      <c r="K479" s="439">
        <v>862.95</v>
      </c>
      <c r="L479" s="439">
        <v>838.65</v>
      </c>
      <c r="M479" s="439">
        <v>50.68262</v>
      </c>
    </row>
    <row r="480" spans="1:13">
      <c r="A480" s="245">
        <v>470</v>
      </c>
      <c r="B480" s="442" t="s">
        <v>190</v>
      </c>
      <c r="C480" s="439">
        <v>212.85</v>
      </c>
      <c r="D480" s="440">
        <v>214.61666666666667</v>
      </c>
      <c r="E480" s="440">
        <v>210.23333333333335</v>
      </c>
      <c r="F480" s="440">
        <v>207.61666666666667</v>
      </c>
      <c r="G480" s="440">
        <v>203.23333333333335</v>
      </c>
      <c r="H480" s="440">
        <v>217.23333333333335</v>
      </c>
      <c r="I480" s="440">
        <v>221.61666666666667</v>
      </c>
      <c r="J480" s="440">
        <v>224.23333333333335</v>
      </c>
      <c r="K480" s="439">
        <v>219</v>
      </c>
      <c r="L480" s="439">
        <v>212</v>
      </c>
      <c r="M480" s="439">
        <v>5.71366</v>
      </c>
    </row>
    <row r="481" spans="1:13">
      <c r="A481" s="245">
        <v>471</v>
      </c>
      <c r="B481" s="442" t="s">
        <v>784</v>
      </c>
      <c r="C481" s="439">
        <v>30.95</v>
      </c>
      <c r="D481" s="440">
        <v>31.399999999999995</v>
      </c>
      <c r="E481" s="440">
        <v>30.149999999999991</v>
      </c>
      <c r="F481" s="440">
        <v>29.349999999999998</v>
      </c>
      <c r="G481" s="440">
        <v>28.099999999999994</v>
      </c>
      <c r="H481" s="440">
        <v>32.199999999999989</v>
      </c>
      <c r="I481" s="440">
        <v>33.449999999999996</v>
      </c>
      <c r="J481" s="440">
        <v>34.249999999999986</v>
      </c>
      <c r="K481" s="439">
        <v>32.65</v>
      </c>
      <c r="L481" s="439">
        <v>30.6</v>
      </c>
      <c r="M481" s="439">
        <v>120.36505</v>
      </c>
    </row>
    <row r="482" spans="1:13">
      <c r="A482" s="245">
        <v>472</v>
      </c>
      <c r="B482" s="442" t="s">
        <v>191</v>
      </c>
      <c r="C482" s="439">
        <v>6724.75</v>
      </c>
      <c r="D482" s="440">
        <v>6731.45</v>
      </c>
      <c r="E482" s="440">
        <v>6675.2999999999993</v>
      </c>
      <c r="F482" s="440">
        <v>6625.8499999999995</v>
      </c>
      <c r="G482" s="440">
        <v>6569.6999999999989</v>
      </c>
      <c r="H482" s="440">
        <v>6780.9</v>
      </c>
      <c r="I482" s="440">
        <v>6837.0499999999993</v>
      </c>
      <c r="J482" s="440">
        <v>6886.5</v>
      </c>
      <c r="K482" s="439">
        <v>6787.6</v>
      </c>
      <c r="L482" s="439">
        <v>6682</v>
      </c>
      <c r="M482" s="439">
        <v>3.4510200000000002</v>
      </c>
    </row>
    <row r="483" spans="1:13">
      <c r="A483" s="245">
        <v>473</v>
      </c>
      <c r="B483" s="442" t="s">
        <v>192</v>
      </c>
      <c r="C483" s="439">
        <v>35.299999999999997</v>
      </c>
      <c r="D483" s="440">
        <v>35.633333333333333</v>
      </c>
      <c r="E483" s="440">
        <v>34.866666666666667</v>
      </c>
      <c r="F483" s="440">
        <v>34.433333333333337</v>
      </c>
      <c r="G483" s="440">
        <v>33.666666666666671</v>
      </c>
      <c r="H483" s="440">
        <v>36.066666666666663</v>
      </c>
      <c r="I483" s="440">
        <v>36.833333333333329</v>
      </c>
      <c r="J483" s="440">
        <v>37.266666666666659</v>
      </c>
      <c r="K483" s="439">
        <v>36.4</v>
      </c>
      <c r="L483" s="439">
        <v>35.200000000000003</v>
      </c>
      <c r="M483" s="439">
        <v>294.75934000000001</v>
      </c>
    </row>
    <row r="484" spans="1:13">
      <c r="A484" s="245">
        <v>474</v>
      </c>
      <c r="B484" s="442" t="s">
        <v>189</v>
      </c>
      <c r="C484" s="439">
        <v>1376.3</v>
      </c>
      <c r="D484" s="440">
        <v>1379.4333333333334</v>
      </c>
      <c r="E484" s="440">
        <v>1358.8666666666668</v>
      </c>
      <c r="F484" s="440">
        <v>1341.4333333333334</v>
      </c>
      <c r="G484" s="440">
        <v>1320.8666666666668</v>
      </c>
      <c r="H484" s="440">
        <v>1396.8666666666668</v>
      </c>
      <c r="I484" s="440">
        <v>1417.4333333333334</v>
      </c>
      <c r="J484" s="440">
        <v>1434.8666666666668</v>
      </c>
      <c r="K484" s="439">
        <v>1400</v>
      </c>
      <c r="L484" s="439">
        <v>1362</v>
      </c>
      <c r="M484" s="439">
        <v>8.98386</v>
      </c>
    </row>
    <row r="485" spans="1:13">
      <c r="A485" s="245">
        <v>475</v>
      </c>
      <c r="B485" s="442" t="s">
        <v>141</v>
      </c>
      <c r="C485" s="439">
        <v>632.6</v>
      </c>
      <c r="D485" s="440">
        <v>636.23333333333335</v>
      </c>
      <c r="E485" s="440">
        <v>624.56666666666672</v>
      </c>
      <c r="F485" s="440">
        <v>616.53333333333342</v>
      </c>
      <c r="G485" s="440">
        <v>604.86666666666679</v>
      </c>
      <c r="H485" s="440">
        <v>644.26666666666665</v>
      </c>
      <c r="I485" s="440">
        <v>655.93333333333317</v>
      </c>
      <c r="J485" s="440">
        <v>663.96666666666658</v>
      </c>
      <c r="K485" s="439">
        <v>647.9</v>
      </c>
      <c r="L485" s="439">
        <v>628.20000000000005</v>
      </c>
      <c r="M485" s="439">
        <v>21.403459999999999</v>
      </c>
    </row>
    <row r="486" spans="1:13">
      <c r="A486" s="245">
        <v>476</v>
      </c>
      <c r="B486" s="442" t="s">
        <v>277</v>
      </c>
      <c r="C486" s="439">
        <v>262.05</v>
      </c>
      <c r="D486" s="440">
        <v>263.73333333333335</v>
      </c>
      <c r="E486" s="440">
        <v>257.56666666666672</v>
      </c>
      <c r="F486" s="440">
        <v>253.08333333333337</v>
      </c>
      <c r="G486" s="440">
        <v>246.91666666666674</v>
      </c>
      <c r="H486" s="440">
        <v>268.2166666666667</v>
      </c>
      <c r="I486" s="440">
        <v>274.38333333333333</v>
      </c>
      <c r="J486" s="440">
        <v>278.86666666666667</v>
      </c>
      <c r="K486" s="439">
        <v>269.89999999999998</v>
      </c>
      <c r="L486" s="439">
        <v>259.25</v>
      </c>
      <c r="M486" s="439">
        <v>11.03192</v>
      </c>
    </row>
    <row r="487" spans="1:13">
      <c r="A487" s="245">
        <v>477</v>
      </c>
      <c r="B487" s="442" t="s">
        <v>515</v>
      </c>
      <c r="C487" s="439">
        <v>2834.6</v>
      </c>
      <c r="D487" s="440">
        <v>2855.0833333333335</v>
      </c>
      <c r="E487" s="440">
        <v>2790.416666666667</v>
      </c>
      <c r="F487" s="440">
        <v>2746.2333333333336</v>
      </c>
      <c r="G487" s="440">
        <v>2681.5666666666671</v>
      </c>
      <c r="H487" s="440">
        <v>2899.2666666666669</v>
      </c>
      <c r="I487" s="440">
        <v>2963.9333333333338</v>
      </c>
      <c r="J487" s="440">
        <v>3008.1166666666668</v>
      </c>
      <c r="K487" s="439">
        <v>2919.75</v>
      </c>
      <c r="L487" s="439">
        <v>2810.9</v>
      </c>
      <c r="M487" s="439">
        <v>0.22822999999999999</v>
      </c>
    </row>
    <row r="488" spans="1:13">
      <c r="A488" s="245">
        <v>478</v>
      </c>
      <c r="B488" s="442" t="s">
        <v>516</v>
      </c>
      <c r="C488" s="439">
        <v>375.45</v>
      </c>
      <c r="D488" s="440">
        <v>379.81666666666666</v>
      </c>
      <c r="E488" s="440">
        <v>369.63333333333333</v>
      </c>
      <c r="F488" s="440">
        <v>363.81666666666666</v>
      </c>
      <c r="G488" s="440">
        <v>353.63333333333333</v>
      </c>
      <c r="H488" s="440">
        <v>385.63333333333333</v>
      </c>
      <c r="I488" s="440">
        <v>395.81666666666661</v>
      </c>
      <c r="J488" s="440">
        <v>401.63333333333333</v>
      </c>
      <c r="K488" s="439">
        <v>390</v>
      </c>
      <c r="L488" s="439">
        <v>374</v>
      </c>
      <c r="M488" s="439">
        <v>2.7865099999999998</v>
      </c>
    </row>
    <row r="489" spans="1:13">
      <c r="A489" s="245">
        <v>479</v>
      </c>
      <c r="B489" s="442" t="s">
        <v>517</v>
      </c>
      <c r="C489" s="439">
        <v>257.39999999999998</v>
      </c>
      <c r="D489" s="440">
        <v>264.46666666666664</v>
      </c>
      <c r="E489" s="440">
        <v>247.93333333333328</v>
      </c>
      <c r="F489" s="440">
        <v>238.46666666666664</v>
      </c>
      <c r="G489" s="440">
        <v>221.93333333333328</v>
      </c>
      <c r="H489" s="440">
        <v>273.93333333333328</v>
      </c>
      <c r="I489" s="440">
        <v>290.4666666666667</v>
      </c>
      <c r="J489" s="440">
        <v>299.93333333333328</v>
      </c>
      <c r="K489" s="439">
        <v>281</v>
      </c>
      <c r="L489" s="439">
        <v>255</v>
      </c>
      <c r="M489" s="439">
        <v>11.20505</v>
      </c>
    </row>
    <row r="490" spans="1:13">
      <c r="A490" s="245">
        <v>480</v>
      </c>
      <c r="B490" s="442" t="s">
        <v>518</v>
      </c>
      <c r="C490" s="439">
        <v>3468.75</v>
      </c>
      <c r="D490" s="440">
        <v>3484.9500000000003</v>
      </c>
      <c r="E490" s="440">
        <v>3444.8000000000006</v>
      </c>
      <c r="F490" s="440">
        <v>3420.8500000000004</v>
      </c>
      <c r="G490" s="440">
        <v>3380.7000000000007</v>
      </c>
      <c r="H490" s="440">
        <v>3508.9000000000005</v>
      </c>
      <c r="I490" s="440">
        <v>3549.05</v>
      </c>
      <c r="J490" s="440">
        <v>3573.0000000000005</v>
      </c>
      <c r="K490" s="439">
        <v>3525.1</v>
      </c>
      <c r="L490" s="439">
        <v>3461</v>
      </c>
      <c r="M490" s="439">
        <v>8.3390000000000006E-2</v>
      </c>
    </row>
    <row r="491" spans="1:13">
      <c r="A491" s="245">
        <v>481</v>
      </c>
      <c r="B491" s="442" t="s">
        <v>519</v>
      </c>
      <c r="C491" s="439">
        <v>807.15</v>
      </c>
      <c r="D491" s="440">
        <v>810.75</v>
      </c>
      <c r="E491" s="440">
        <v>792.5</v>
      </c>
      <c r="F491" s="440">
        <v>777.85</v>
      </c>
      <c r="G491" s="440">
        <v>759.6</v>
      </c>
      <c r="H491" s="440">
        <v>825.4</v>
      </c>
      <c r="I491" s="440">
        <v>843.65</v>
      </c>
      <c r="J491" s="440">
        <v>858.3</v>
      </c>
      <c r="K491" s="439">
        <v>829</v>
      </c>
      <c r="L491" s="439">
        <v>796.1</v>
      </c>
      <c r="M491" s="439">
        <v>2.9821800000000001</v>
      </c>
    </row>
    <row r="492" spans="1:13">
      <c r="A492" s="245">
        <v>482</v>
      </c>
      <c r="B492" s="442" t="s">
        <v>520</v>
      </c>
      <c r="C492" s="439">
        <v>46.85</v>
      </c>
      <c r="D492" s="440">
        <v>47.516666666666673</v>
      </c>
      <c r="E492" s="440">
        <v>45.233333333333348</v>
      </c>
      <c r="F492" s="440">
        <v>43.616666666666674</v>
      </c>
      <c r="G492" s="440">
        <v>41.33333333333335</v>
      </c>
      <c r="H492" s="440">
        <v>49.133333333333347</v>
      </c>
      <c r="I492" s="440">
        <v>51.416666666666664</v>
      </c>
      <c r="J492" s="440">
        <v>53.033333333333346</v>
      </c>
      <c r="K492" s="439">
        <v>49.8</v>
      </c>
      <c r="L492" s="439">
        <v>45.9</v>
      </c>
      <c r="M492" s="439">
        <v>76.551509999999993</v>
      </c>
    </row>
    <row r="493" spans="1:13">
      <c r="A493" s="245">
        <v>483</v>
      </c>
      <c r="B493" s="442" t="s">
        <v>521</v>
      </c>
      <c r="C493" s="439">
        <v>1360.1</v>
      </c>
      <c r="D493" s="440">
        <v>1374.9833333333333</v>
      </c>
      <c r="E493" s="440">
        <v>1324.9666666666667</v>
      </c>
      <c r="F493" s="440">
        <v>1289.8333333333333</v>
      </c>
      <c r="G493" s="440">
        <v>1239.8166666666666</v>
      </c>
      <c r="H493" s="440">
        <v>1410.1166666666668</v>
      </c>
      <c r="I493" s="440">
        <v>1460.1333333333337</v>
      </c>
      <c r="J493" s="440">
        <v>1495.2666666666669</v>
      </c>
      <c r="K493" s="439">
        <v>1425</v>
      </c>
      <c r="L493" s="439">
        <v>1339.85</v>
      </c>
      <c r="M493" s="439">
        <v>3.9411999999999998</v>
      </c>
    </row>
    <row r="494" spans="1:13">
      <c r="A494" s="245">
        <v>484</v>
      </c>
      <c r="B494" s="442" t="s">
        <v>278</v>
      </c>
      <c r="C494" s="439">
        <v>376.45</v>
      </c>
      <c r="D494" s="440">
        <v>380.88333333333327</v>
      </c>
      <c r="E494" s="440">
        <v>369.11666666666656</v>
      </c>
      <c r="F494" s="440">
        <v>361.7833333333333</v>
      </c>
      <c r="G494" s="440">
        <v>350.01666666666659</v>
      </c>
      <c r="H494" s="440">
        <v>388.21666666666653</v>
      </c>
      <c r="I494" s="440">
        <v>399.98333333333329</v>
      </c>
      <c r="J494" s="440">
        <v>407.31666666666649</v>
      </c>
      <c r="K494" s="439">
        <v>392.65</v>
      </c>
      <c r="L494" s="439">
        <v>373.55</v>
      </c>
      <c r="M494" s="439">
        <v>6.2859100000000003</v>
      </c>
    </row>
    <row r="495" spans="1:13">
      <c r="A495" s="245">
        <v>485</v>
      </c>
      <c r="B495" s="442" t="s">
        <v>522</v>
      </c>
      <c r="C495" s="439">
        <v>1150.55</v>
      </c>
      <c r="D495" s="440">
        <v>1147.8333333333333</v>
      </c>
      <c r="E495" s="440">
        <v>1117.6666666666665</v>
      </c>
      <c r="F495" s="440">
        <v>1084.7833333333333</v>
      </c>
      <c r="G495" s="440">
        <v>1054.6166666666666</v>
      </c>
      <c r="H495" s="440">
        <v>1180.7166666666665</v>
      </c>
      <c r="I495" s="440">
        <v>1210.883333333333</v>
      </c>
      <c r="J495" s="440">
        <v>1243.7666666666664</v>
      </c>
      <c r="K495" s="439">
        <v>1178</v>
      </c>
      <c r="L495" s="439">
        <v>1114.95</v>
      </c>
      <c r="M495" s="439">
        <v>6.3877100000000002</v>
      </c>
    </row>
    <row r="496" spans="1:13">
      <c r="A496" s="245">
        <v>486</v>
      </c>
      <c r="B496" s="442" t="s">
        <v>523</v>
      </c>
      <c r="C496" s="439">
        <v>2652.85</v>
      </c>
      <c r="D496" s="440">
        <v>2690.5833333333335</v>
      </c>
      <c r="E496" s="440">
        <v>2603.166666666667</v>
      </c>
      <c r="F496" s="440">
        <v>2553.4833333333336</v>
      </c>
      <c r="G496" s="440">
        <v>2466.0666666666671</v>
      </c>
      <c r="H496" s="440">
        <v>2740.2666666666669</v>
      </c>
      <c r="I496" s="440">
        <v>2827.6833333333338</v>
      </c>
      <c r="J496" s="440">
        <v>2877.3666666666668</v>
      </c>
      <c r="K496" s="439">
        <v>2778</v>
      </c>
      <c r="L496" s="439">
        <v>2640.9</v>
      </c>
      <c r="M496" s="439">
        <v>1.3034699999999999</v>
      </c>
    </row>
    <row r="497" spans="1:13">
      <c r="A497" s="245">
        <v>487</v>
      </c>
      <c r="B497" s="442" t="s">
        <v>524</v>
      </c>
      <c r="C497" s="439">
        <v>1777.75</v>
      </c>
      <c r="D497" s="440">
        <v>1795.7</v>
      </c>
      <c r="E497" s="440">
        <v>1753.1000000000001</v>
      </c>
      <c r="F497" s="440">
        <v>1728.45</v>
      </c>
      <c r="G497" s="440">
        <v>1685.8500000000001</v>
      </c>
      <c r="H497" s="440">
        <v>1820.3500000000001</v>
      </c>
      <c r="I497" s="440">
        <v>1862.95</v>
      </c>
      <c r="J497" s="440">
        <v>1887.6000000000001</v>
      </c>
      <c r="K497" s="439">
        <v>1838.3</v>
      </c>
      <c r="L497" s="439">
        <v>1771.05</v>
      </c>
      <c r="M497" s="439">
        <v>0.86192000000000002</v>
      </c>
    </row>
    <row r="498" spans="1:13">
      <c r="A498" s="245">
        <v>488</v>
      </c>
      <c r="B498" s="442" t="s">
        <v>118</v>
      </c>
      <c r="C498" s="439">
        <v>9.65</v>
      </c>
      <c r="D498" s="440">
        <v>9.7666666666666675</v>
      </c>
      <c r="E498" s="440">
        <v>9.3833333333333346</v>
      </c>
      <c r="F498" s="440">
        <v>9.1166666666666671</v>
      </c>
      <c r="G498" s="440">
        <v>8.7333333333333343</v>
      </c>
      <c r="H498" s="440">
        <v>10.033333333333335</v>
      </c>
      <c r="I498" s="440">
        <v>10.416666666666668</v>
      </c>
      <c r="J498" s="440">
        <v>10.683333333333335</v>
      </c>
      <c r="K498" s="439">
        <v>10.15</v>
      </c>
      <c r="L498" s="439">
        <v>9.5</v>
      </c>
      <c r="M498" s="439">
        <v>2083.1603599999999</v>
      </c>
    </row>
    <row r="499" spans="1:13">
      <c r="A499" s="245">
        <v>489</v>
      </c>
      <c r="B499" s="442" t="s">
        <v>195</v>
      </c>
      <c r="C499" s="439">
        <v>1046</v>
      </c>
      <c r="D499" s="440">
        <v>1055.7833333333333</v>
      </c>
      <c r="E499" s="440">
        <v>1033.0666666666666</v>
      </c>
      <c r="F499" s="440">
        <v>1020.1333333333332</v>
      </c>
      <c r="G499" s="440">
        <v>997.41666666666652</v>
      </c>
      <c r="H499" s="440">
        <v>1068.7166666666667</v>
      </c>
      <c r="I499" s="440">
        <v>1091.4333333333334</v>
      </c>
      <c r="J499" s="440">
        <v>1104.3666666666668</v>
      </c>
      <c r="K499" s="439">
        <v>1078.5</v>
      </c>
      <c r="L499" s="439">
        <v>1042.8499999999999</v>
      </c>
      <c r="M499" s="439">
        <v>12.52919</v>
      </c>
    </row>
    <row r="500" spans="1:13">
      <c r="A500" s="245">
        <v>490</v>
      </c>
      <c r="B500" s="442" t="s">
        <v>525</v>
      </c>
      <c r="C500" s="439">
        <v>6810.5</v>
      </c>
      <c r="D500" s="440">
        <v>6827.583333333333</v>
      </c>
      <c r="E500" s="440">
        <v>6760.1666666666661</v>
      </c>
      <c r="F500" s="440">
        <v>6709.833333333333</v>
      </c>
      <c r="G500" s="440">
        <v>6642.4166666666661</v>
      </c>
      <c r="H500" s="440">
        <v>6877.9166666666661</v>
      </c>
      <c r="I500" s="440">
        <v>6945.3333333333321</v>
      </c>
      <c r="J500" s="440">
        <v>6995.6666666666661</v>
      </c>
      <c r="K500" s="439">
        <v>6895</v>
      </c>
      <c r="L500" s="439">
        <v>6777.25</v>
      </c>
      <c r="M500" s="439">
        <v>1.4449999999999999E-2</v>
      </c>
    </row>
    <row r="501" spans="1:13">
      <c r="A501" s="245">
        <v>491</v>
      </c>
      <c r="B501" s="442" t="s">
        <v>526</v>
      </c>
      <c r="C501" s="439">
        <v>156.35</v>
      </c>
      <c r="D501" s="440">
        <v>158.75</v>
      </c>
      <c r="E501" s="440">
        <v>151.6</v>
      </c>
      <c r="F501" s="440">
        <v>146.85</v>
      </c>
      <c r="G501" s="440">
        <v>139.69999999999999</v>
      </c>
      <c r="H501" s="440">
        <v>163.5</v>
      </c>
      <c r="I501" s="440">
        <v>170.64999999999998</v>
      </c>
      <c r="J501" s="440">
        <v>175.4</v>
      </c>
      <c r="K501" s="439">
        <v>165.9</v>
      </c>
      <c r="L501" s="439">
        <v>154</v>
      </c>
      <c r="M501" s="439">
        <v>70.614069999999998</v>
      </c>
    </row>
    <row r="502" spans="1:13">
      <c r="A502" s="245">
        <v>492</v>
      </c>
      <c r="B502" s="442" t="s">
        <v>527</v>
      </c>
      <c r="C502" s="439">
        <v>92.05</v>
      </c>
      <c r="D502" s="440">
        <v>93.09999999999998</v>
      </c>
      <c r="E502" s="440">
        <v>90.599999999999966</v>
      </c>
      <c r="F502" s="440">
        <v>89.149999999999991</v>
      </c>
      <c r="G502" s="440">
        <v>86.649999999999977</v>
      </c>
      <c r="H502" s="440">
        <v>94.549999999999955</v>
      </c>
      <c r="I502" s="440">
        <v>97.049999999999983</v>
      </c>
      <c r="J502" s="440">
        <v>98.499999999999943</v>
      </c>
      <c r="K502" s="439">
        <v>95.6</v>
      </c>
      <c r="L502" s="439">
        <v>91.65</v>
      </c>
      <c r="M502" s="439">
        <v>38.493839999999999</v>
      </c>
    </row>
    <row r="503" spans="1:13">
      <c r="A503" s="245">
        <v>493</v>
      </c>
      <c r="B503" s="442" t="s">
        <v>771</v>
      </c>
      <c r="C503" s="439">
        <v>503</v>
      </c>
      <c r="D503" s="440">
        <v>510.35000000000008</v>
      </c>
      <c r="E503" s="440">
        <v>493.05000000000018</v>
      </c>
      <c r="F503" s="440">
        <v>483.10000000000008</v>
      </c>
      <c r="G503" s="440">
        <v>465.80000000000018</v>
      </c>
      <c r="H503" s="440">
        <v>520.30000000000018</v>
      </c>
      <c r="I503" s="440">
        <v>537.6</v>
      </c>
      <c r="J503" s="440">
        <v>547.55000000000018</v>
      </c>
      <c r="K503" s="439">
        <v>527.65</v>
      </c>
      <c r="L503" s="439">
        <v>500.4</v>
      </c>
      <c r="M503" s="439">
        <v>1.9517500000000001</v>
      </c>
    </row>
    <row r="504" spans="1:13">
      <c r="A504" s="245">
        <v>494</v>
      </c>
      <c r="B504" s="442" t="s">
        <v>528</v>
      </c>
      <c r="C504" s="439">
        <v>2141.4499999999998</v>
      </c>
      <c r="D504" s="440">
        <v>2152.8166666666666</v>
      </c>
      <c r="E504" s="440">
        <v>2125.6333333333332</v>
      </c>
      <c r="F504" s="440">
        <v>2109.8166666666666</v>
      </c>
      <c r="G504" s="440">
        <v>2082.6333333333332</v>
      </c>
      <c r="H504" s="440">
        <v>2168.6333333333332</v>
      </c>
      <c r="I504" s="440">
        <v>2195.8166666666666</v>
      </c>
      <c r="J504" s="440">
        <v>2211.6333333333332</v>
      </c>
      <c r="K504" s="439">
        <v>2180</v>
      </c>
      <c r="L504" s="439">
        <v>2137</v>
      </c>
      <c r="M504" s="439">
        <v>1.4518800000000001</v>
      </c>
    </row>
    <row r="505" spans="1:13">
      <c r="A505" s="245">
        <v>495</v>
      </c>
      <c r="B505" s="442" t="s">
        <v>196</v>
      </c>
      <c r="C505" s="439">
        <v>544.20000000000005</v>
      </c>
      <c r="D505" s="440">
        <v>546.55000000000007</v>
      </c>
      <c r="E505" s="440">
        <v>539.85000000000014</v>
      </c>
      <c r="F505" s="440">
        <v>535.50000000000011</v>
      </c>
      <c r="G505" s="440">
        <v>528.80000000000018</v>
      </c>
      <c r="H505" s="440">
        <v>550.90000000000009</v>
      </c>
      <c r="I505" s="440">
        <v>557.60000000000014</v>
      </c>
      <c r="J505" s="440">
        <v>561.95000000000005</v>
      </c>
      <c r="K505" s="439">
        <v>553.25</v>
      </c>
      <c r="L505" s="439">
        <v>542.20000000000005</v>
      </c>
      <c r="M505" s="439">
        <v>62.068989999999999</v>
      </c>
    </row>
    <row r="506" spans="1:13">
      <c r="A506" s="245">
        <v>496</v>
      </c>
      <c r="B506" s="442" t="s">
        <v>529</v>
      </c>
      <c r="C506" s="439">
        <v>656.8</v>
      </c>
      <c r="D506" s="440">
        <v>660.76666666666665</v>
      </c>
      <c r="E506" s="440">
        <v>644.5333333333333</v>
      </c>
      <c r="F506" s="440">
        <v>632.26666666666665</v>
      </c>
      <c r="G506" s="440">
        <v>616.0333333333333</v>
      </c>
      <c r="H506" s="440">
        <v>673.0333333333333</v>
      </c>
      <c r="I506" s="440">
        <v>689.26666666666665</v>
      </c>
      <c r="J506" s="440">
        <v>701.5333333333333</v>
      </c>
      <c r="K506" s="439">
        <v>677</v>
      </c>
      <c r="L506" s="439">
        <v>648.5</v>
      </c>
      <c r="M506" s="439">
        <v>15.37228</v>
      </c>
    </row>
    <row r="507" spans="1:13">
      <c r="A507" s="245">
        <v>497</v>
      </c>
      <c r="B507" s="442" t="s">
        <v>197</v>
      </c>
      <c r="C507" s="439">
        <v>14.2</v>
      </c>
      <c r="D507" s="440">
        <v>14.450000000000001</v>
      </c>
      <c r="E507" s="440">
        <v>13.850000000000001</v>
      </c>
      <c r="F507" s="440">
        <v>13.5</v>
      </c>
      <c r="G507" s="440">
        <v>12.9</v>
      </c>
      <c r="H507" s="440">
        <v>14.800000000000002</v>
      </c>
      <c r="I507" s="440">
        <v>15.4</v>
      </c>
      <c r="J507" s="440">
        <v>15.750000000000004</v>
      </c>
      <c r="K507" s="439">
        <v>15.05</v>
      </c>
      <c r="L507" s="439">
        <v>14.1</v>
      </c>
      <c r="M507" s="439">
        <v>2247.8942499999998</v>
      </c>
    </row>
    <row r="508" spans="1:13">
      <c r="A508" s="245">
        <v>498</v>
      </c>
      <c r="B508" s="442" t="s">
        <v>198</v>
      </c>
      <c r="C508" s="439">
        <v>216.55</v>
      </c>
      <c r="D508" s="440">
        <v>218.93333333333337</v>
      </c>
      <c r="E508" s="440">
        <v>211.71666666666673</v>
      </c>
      <c r="F508" s="440">
        <v>206.88333333333335</v>
      </c>
      <c r="G508" s="440">
        <v>199.66666666666671</v>
      </c>
      <c r="H508" s="440">
        <v>223.76666666666674</v>
      </c>
      <c r="I508" s="440">
        <v>230.98333333333338</v>
      </c>
      <c r="J508" s="440">
        <v>235.81666666666675</v>
      </c>
      <c r="K508" s="439">
        <v>226.15</v>
      </c>
      <c r="L508" s="439">
        <v>214.1</v>
      </c>
      <c r="M508" s="439">
        <v>238.07905</v>
      </c>
    </row>
    <row r="509" spans="1:13">
      <c r="A509" s="245">
        <v>499</v>
      </c>
      <c r="B509" s="442" t="s">
        <v>530</v>
      </c>
      <c r="C509" s="439">
        <v>308.8</v>
      </c>
      <c r="D509" s="440">
        <v>309.61666666666667</v>
      </c>
      <c r="E509" s="440">
        <v>302.53333333333336</v>
      </c>
      <c r="F509" s="440">
        <v>296.26666666666671</v>
      </c>
      <c r="G509" s="440">
        <v>289.18333333333339</v>
      </c>
      <c r="H509" s="440">
        <v>315.88333333333333</v>
      </c>
      <c r="I509" s="440">
        <v>322.96666666666658</v>
      </c>
      <c r="J509" s="440">
        <v>329.23333333333329</v>
      </c>
      <c r="K509" s="439">
        <v>316.7</v>
      </c>
      <c r="L509" s="439">
        <v>303.35000000000002</v>
      </c>
      <c r="M509" s="439">
        <v>15.06044</v>
      </c>
    </row>
    <row r="510" spans="1:13">
      <c r="A510" s="245">
        <v>500</v>
      </c>
      <c r="B510" s="442" t="s">
        <v>531</v>
      </c>
      <c r="C510" s="439">
        <v>2065.75</v>
      </c>
      <c r="D510" s="440">
        <v>2070.7333333333331</v>
      </c>
      <c r="E510" s="440">
        <v>2056.5166666666664</v>
      </c>
      <c r="F510" s="440">
        <v>2047.2833333333333</v>
      </c>
      <c r="G510" s="440">
        <v>2033.0666666666666</v>
      </c>
      <c r="H510" s="440">
        <v>2079.9666666666662</v>
      </c>
      <c r="I510" s="440">
        <v>2094.1833333333325</v>
      </c>
      <c r="J510" s="440">
        <v>2103.4166666666661</v>
      </c>
      <c r="K510" s="439">
        <v>2084.9499999999998</v>
      </c>
      <c r="L510" s="439">
        <v>2061.5</v>
      </c>
      <c r="M510" s="439">
        <v>0.25413000000000002</v>
      </c>
    </row>
    <row r="511" spans="1:13">
      <c r="A511" s="245">
        <v>501</v>
      </c>
      <c r="B511" s="442" t="s">
        <v>741</v>
      </c>
      <c r="C511" s="439">
        <v>1292.8</v>
      </c>
      <c r="D511" s="440">
        <v>1314.2</v>
      </c>
      <c r="E511" s="440">
        <v>1268.6000000000001</v>
      </c>
      <c r="F511" s="440">
        <v>1244.4000000000001</v>
      </c>
      <c r="G511" s="440">
        <v>1198.8000000000002</v>
      </c>
      <c r="H511" s="440">
        <v>1338.4</v>
      </c>
      <c r="I511" s="440">
        <v>1384</v>
      </c>
      <c r="J511" s="440">
        <v>1408.2</v>
      </c>
      <c r="K511" s="439">
        <v>1359.8</v>
      </c>
      <c r="L511" s="439">
        <v>1290</v>
      </c>
      <c r="M511" s="439">
        <v>0.47449999999999998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9.33203125" defaultRowHeight="13.2"/>
  <cols>
    <col min="1" max="1" width="12.109375" style="221" customWidth="1"/>
    <col min="2" max="2" width="14.33203125" style="118" customWidth="1"/>
    <col min="3" max="3" width="28.33203125" style="222" customWidth="1"/>
    <col min="4" max="4" width="55.6640625" style="222" customWidth="1"/>
    <col min="5" max="5" width="12.44140625" style="118" customWidth="1"/>
    <col min="6" max="6" width="13.109375" style="118" customWidth="1"/>
    <col min="7" max="7" width="9.5546875" style="118" customWidth="1"/>
    <col min="8" max="8" width="10.33203125" style="223" customWidth="1"/>
    <col min="9" max="16384" width="9.33203125" style="222"/>
  </cols>
  <sheetData>
    <row r="1" spans="1:35" s="220" customFormat="1" ht="11.4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15"/>
      <c r="B5" s="515"/>
      <c r="C5" s="516"/>
      <c r="D5" s="516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17" t="s">
        <v>533</v>
      </c>
      <c r="C7" s="517"/>
      <c r="D7" s="239">
        <f>Main!B10</f>
        <v>44357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44356</v>
      </c>
      <c r="B10" s="244">
        <v>540615</v>
      </c>
      <c r="C10" s="245" t="s">
        <v>932</v>
      </c>
      <c r="D10" s="245" t="s">
        <v>933</v>
      </c>
      <c r="E10" s="469" t="s">
        <v>543</v>
      </c>
      <c r="F10" s="338">
        <v>225000</v>
      </c>
      <c r="G10" s="244">
        <v>8.5299999999999994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44356</v>
      </c>
      <c r="B11" s="244">
        <v>540615</v>
      </c>
      <c r="C11" s="245" t="s">
        <v>932</v>
      </c>
      <c r="D11" s="245" t="s">
        <v>934</v>
      </c>
      <c r="E11" s="245" t="s">
        <v>542</v>
      </c>
      <c r="F11" s="338">
        <v>131243</v>
      </c>
      <c r="G11" s="244">
        <v>8.5399999999999991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44356</v>
      </c>
      <c r="B12" s="244">
        <v>530109</v>
      </c>
      <c r="C12" s="245" t="s">
        <v>990</v>
      </c>
      <c r="D12" s="245" t="s">
        <v>953</v>
      </c>
      <c r="E12" s="469" t="s">
        <v>542</v>
      </c>
      <c r="F12" s="338">
        <v>107458</v>
      </c>
      <c r="G12" s="244">
        <v>9.5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44356</v>
      </c>
      <c r="B13" s="244">
        <v>530109</v>
      </c>
      <c r="C13" s="245" t="s">
        <v>990</v>
      </c>
      <c r="D13" s="245" t="s">
        <v>953</v>
      </c>
      <c r="E13" s="469" t="s">
        <v>543</v>
      </c>
      <c r="F13" s="338">
        <v>67858</v>
      </c>
      <c r="G13" s="244">
        <v>9.64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44356</v>
      </c>
      <c r="B14" s="244">
        <v>524640</v>
      </c>
      <c r="C14" s="245" t="s">
        <v>909</v>
      </c>
      <c r="D14" s="245" t="s">
        <v>935</v>
      </c>
      <c r="E14" s="245" t="s">
        <v>542</v>
      </c>
      <c r="F14" s="338">
        <v>250100</v>
      </c>
      <c r="G14" s="244">
        <v>54.53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44356</v>
      </c>
      <c r="B15" s="244">
        <v>524640</v>
      </c>
      <c r="C15" s="245" t="s">
        <v>909</v>
      </c>
      <c r="D15" s="245" t="s">
        <v>991</v>
      </c>
      <c r="E15" s="245" t="s">
        <v>542</v>
      </c>
      <c r="F15" s="338">
        <v>1950</v>
      </c>
      <c r="G15" s="244">
        <v>52.2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44356</v>
      </c>
      <c r="B16" s="244">
        <v>524640</v>
      </c>
      <c r="C16" s="245" t="s">
        <v>909</v>
      </c>
      <c r="D16" s="245" t="s">
        <v>991</v>
      </c>
      <c r="E16" s="245" t="s">
        <v>543</v>
      </c>
      <c r="F16" s="338">
        <v>100000</v>
      </c>
      <c r="G16" s="244">
        <v>56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44356</v>
      </c>
      <c r="B17" s="244">
        <v>524640</v>
      </c>
      <c r="C17" s="245" t="s">
        <v>909</v>
      </c>
      <c r="D17" s="245" t="s">
        <v>992</v>
      </c>
      <c r="E17" s="245" t="s">
        <v>543</v>
      </c>
      <c r="F17" s="338">
        <v>100000</v>
      </c>
      <c r="G17" s="244">
        <v>56.01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44356</v>
      </c>
      <c r="B18" s="244">
        <v>524640</v>
      </c>
      <c r="C18" s="245" t="s">
        <v>909</v>
      </c>
      <c r="D18" s="245" t="s">
        <v>993</v>
      </c>
      <c r="E18" s="469" t="s">
        <v>543</v>
      </c>
      <c r="F18" s="338">
        <v>100000</v>
      </c>
      <c r="G18" s="244">
        <v>50.06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44356</v>
      </c>
      <c r="B19" s="244">
        <v>530187</v>
      </c>
      <c r="C19" s="245" t="s">
        <v>994</v>
      </c>
      <c r="D19" s="245" t="s">
        <v>995</v>
      </c>
      <c r="E19" s="245" t="s">
        <v>543</v>
      </c>
      <c r="F19" s="338">
        <v>100000</v>
      </c>
      <c r="G19" s="244">
        <v>1.06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44356</v>
      </c>
      <c r="B20" s="244">
        <v>500102</v>
      </c>
      <c r="C20" s="245" t="s">
        <v>936</v>
      </c>
      <c r="D20" s="245" t="s">
        <v>845</v>
      </c>
      <c r="E20" s="245" t="s">
        <v>542</v>
      </c>
      <c r="F20" s="338">
        <v>9</v>
      </c>
      <c r="G20" s="244">
        <v>1.54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44356</v>
      </c>
      <c r="B21" s="244">
        <v>500102</v>
      </c>
      <c r="C21" s="245" t="s">
        <v>936</v>
      </c>
      <c r="D21" s="245" t="s">
        <v>845</v>
      </c>
      <c r="E21" s="245" t="s">
        <v>543</v>
      </c>
      <c r="F21" s="338">
        <v>8500009</v>
      </c>
      <c r="G21" s="244">
        <v>1.56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44356</v>
      </c>
      <c r="B22" s="244">
        <v>539621</v>
      </c>
      <c r="C22" s="245" t="s">
        <v>996</v>
      </c>
      <c r="D22" s="245" t="s">
        <v>997</v>
      </c>
      <c r="E22" s="469" t="s">
        <v>543</v>
      </c>
      <c r="F22" s="338">
        <v>41407</v>
      </c>
      <c r="G22" s="244">
        <v>7.67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44356</v>
      </c>
      <c r="B23" s="244">
        <v>542057</v>
      </c>
      <c r="C23" s="245" t="s">
        <v>910</v>
      </c>
      <c r="D23" s="245" t="s">
        <v>873</v>
      </c>
      <c r="E23" s="245" t="s">
        <v>542</v>
      </c>
      <c r="F23" s="338">
        <v>99888</v>
      </c>
      <c r="G23" s="244">
        <v>53.19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44356</v>
      </c>
      <c r="B24" s="244">
        <v>542057</v>
      </c>
      <c r="C24" s="245" t="s">
        <v>910</v>
      </c>
      <c r="D24" s="245" t="s">
        <v>873</v>
      </c>
      <c r="E24" s="245" t="s">
        <v>543</v>
      </c>
      <c r="F24" s="338">
        <v>99888</v>
      </c>
      <c r="G24" s="244">
        <v>53.47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44356</v>
      </c>
      <c r="B25" s="244">
        <v>543209</v>
      </c>
      <c r="C25" s="245" t="s">
        <v>998</v>
      </c>
      <c r="D25" s="245" t="s">
        <v>999</v>
      </c>
      <c r="E25" s="469" t="s">
        <v>543</v>
      </c>
      <c r="F25" s="338">
        <v>12000</v>
      </c>
      <c r="G25" s="244">
        <v>21.03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44356</v>
      </c>
      <c r="B26" s="244">
        <v>531752</v>
      </c>
      <c r="C26" s="245" t="s">
        <v>1000</v>
      </c>
      <c r="D26" s="245" t="s">
        <v>845</v>
      </c>
      <c r="E26" s="245" t="s">
        <v>542</v>
      </c>
      <c r="F26" s="338">
        <v>7464312</v>
      </c>
      <c r="G26" s="244">
        <v>0.28000000000000003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44356</v>
      </c>
      <c r="B27" s="244">
        <v>523019</v>
      </c>
      <c r="C27" s="245" t="s">
        <v>1001</v>
      </c>
      <c r="D27" s="245" t="s">
        <v>1002</v>
      </c>
      <c r="E27" s="469" t="s">
        <v>542</v>
      </c>
      <c r="F27" s="338">
        <v>41047</v>
      </c>
      <c r="G27" s="244">
        <v>31.17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44356</v>
      </c>
      <c r="B28" s="244">
        <v>526731</v>
      </c>
      <c r="C28" s="245" t="s">
        <v>911</v>
      </c>
      <c r="D28" s="245" t="s">
        <v>1003</v>
      </c>
      <c r="E28" s="469" t="s">
        <v>542</v>
      </c>
      <c r="F28" s="338">
        <v>30000</v>
      </c>
      <c r="G28" s="244">
        <v>131.37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44356</v>
      </c>
      <c r="B29" s="244">
        <v>526731</v>
      </c>
      <c r="C29" s="245" t="s">
        <v>911</v>
      </c>
      <c r="D29" s="245" t="s">
        <v>1003</v>
      </c>
      <c r="E29" s="245" t="s">
        <v>543</v>
      </c>
      <c r="F29" s="338">
        <v>1000</v>
      </c>
      <c r="G29" s="244">
        <v>127.51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44356</v>
      </c>
      <c r="B30" s="244">
        <v>532386</v>
      </c>
      <c r="C30" s="245" t="s">
        <v>1004</v>
      </c>
      <c r="D30" s="245" t="s">
        <v>1005</v>
      </c>
      <c r="E30" s="469" t="s">
        <v>543</v>
      </c>
      <c r="F30" s="338">
        <v>82989</v>
      </c>
      <c r="G30" s="244">
        <v>12.82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44356</v>
      </c>
      <c r="B31" s="244">
        <v>542934</v>
      </c>
      <c r="C31" s="245" t="s">
        <v>1006</v>
      </c>
      <c r="D31" s="245" t="s">
        <v>1007</v>
      </c>
      <c r="E31" s="469" t="s">
        <v>543</v>
      </c>
      <c r="F31" s="338">
        <v>90000</v>
      </c>
      <c r="G31" s="244">
        <v>54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44356</v>
      </c>
      <c r="B32" s="244">
        <v>542934</v>
      </c>
      <c r="C32" s="245" t="s">
        <v>1006</v>
      </c>
      <c r="D32" s="245" t="s">
        <v>993</v>
      </c>
      <c r="E32" s="245" t="s">
        <v>542</v>
      </c>
      <c r="F32" s="338">
        <v>90000</v>
      </c>
      <c r="G32" s="244">
        <v>54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44356</v>
      </c>
      <c r="B33" s="244">
        <v>539800</v>
      </c>
      <c r="C33" s="245" t="s">
        <v>912</v>
      </c>
      <c r="D33" s="245" t="s">
        <v>914</v>
      </c>
      <c r="E33" s="469" t="s">
        <v>543</v>
      </c>
      <c r="F33" s="338">
        <v>200000</v>
      </c>
      <c r="G33" s="244">
        <v>15.47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44356</v>
      </c>
      <c r="B34" s="244">
        <v>539876</v>
      </c>
      <c r="C34" s="245" t="s">
        <v>233</v>
      </c>
      <c r="D34" s="245" t="s">
        <v>1008</v>
      </c>
      <c r="E34" s="245" t="s">
        <v>542</v>
      </c>
      <c r="F34" s="338">
        <v>12480000</v>
      </c>
      <c r="G34" s="244">
        <v>400.4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44356</v>
      </c>
      <c r="B35" s="244">
        <v>539876</v>
      </c>
      <c r="C35" s="245" t="s">
        <v>233</v>
      </c>
      <c r="D35" s="245" t="s">
        <v>1009</v>
      </c>
      <c r="E35" s="469" t="s">
        <v>543</v>
      </c>
      <c r="F35" s="338">
        <v>33667802</v>
      </c>
      <c r="G35" s="244">
        <v>400.4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44356</v>
      </c>
      <c r="B36" s="244">
        <v>539876</v>
      </c>
      <c r="C36" s="245" t="s">
        <v>233</v>
      </c>
      <c r="D36" s="245" t="s">
        <v>1010</v>
      </c>
      <c r="E36" s="245" t="s">
        <v>542</v>
      </c>
      <c r="F36" s="338">
        <v>3530744</v>
      </c>
      <c r="G36" s="244">
        <v>400.4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44356</v>
      </c>
      <c r="B37" s="244">
        <v>542668</v>
      </c>
      <c r="C37" s="245" t="s">
        <v>1011</v>
      </c>
      <c r="D37" s="245" t="s">
        <v>845</v>
      </c>
      <c r="E37" s="469" t="s">
        <v>542</v>
      </c>
      <c r="F37" s="338">
        <v>16000</v>
      </c>
      <c r="G37" s="244">
        <v>119.75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44356</v>
      </c>
      <c r="B38" s="244">
        <v>542668</v>
      </c>
      <c r="C38" s="245" t="s">
        <v>1011</v>
      </c>
      <c r="D38" s="245" t="s">
        <v>845</v>
      </c>
      <c r="E38" s="245" t="s">
        <v>543</v>
      </c>
      <c r="F38" s="338">
        <v>500</v>
      </c>
      <c r="G38" s="244">
        <v>119.75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44356</v>
      </c>
      <c r="B39" s="244">
        <v>542668</v>
      </c>
      <c r="C39" s="245" t="s">
        <v>1011</v>
      </c>
      <c r="D39" s="245" t="s">
        <v>999</v>
      </c>
      <c r="E39" s="469" t="s">
        <v>543</v>
      </c>
      <c r="F39" s="338">
        <v>9000</v>
      </c>
      <c r="G39" s="244">
        <v>119.75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44356</v>
      </c>
      <c r="B40" s="244">
        <v>542668</v>
      </c>
      <c r="C40" s="245" t="s">
        <v>1011</v>
      </c>
      <c r="D40" s="245" t="s">
        <v>1012</v>
      </c>
      <c r="E40" s="469" t="s">
        <v>542</v>
      </c>
      <c r="F40" s="338">
        <v>15500</v>
      </c>
      <c r="G40" s="244">
        <v>119.75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44356</v>
      </c>
      <c r="B41" s="244">
        <v>530079</v>
      </c>
      <c r="C41" s="245" t="s">
        <v>1013</v>
      </c>
      <c r="D41" s="245" t="s">
        <v>1014</v>
      </c>
      <c r="E41" s="245" t="s">
        <v>542</v>
      </c>
      <c r="F41" s="338">
        <v>140000</v>
      </c>
      <c r="G41" s="244">
        <v>105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44356</v>
      </c>
      <c r="B42" s="244">
        <v>530079</v>
      </c>
      <c r="C42" s="245" t="s">
        <v>1013</v>
      </c>
      <c r="D42" s="245" t="s">
        <v>1015</v>
      </c>
      <c r="E42" s="245" t="s">
        <v>543</v>
      </c>
      <c r="F42" s="338">
        <v>500000</v>
      </c>
      <c r="G42" s="244">
        <v>105</v>
      </c>
      <c r="H42" s="315" t="s">
        <v>305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44356</v>
      </c>
      <c r="B43" s="244">
        <v>531196</v>
      </c>
      <c r="C43" s="245" t="s">
        <v>1016</v>
      </c>
      <c r="D43" s="245" t="s">
        <v>1017</v>
      </c>
      <c r="E43" s="469" t="s">
        <v>543</v>
      </c>
      <c r="F43" s="338">
        <v>50106</v>
      </c>
      <c r="G43" s="244">
        <v>1.77</v>
      </c>
      <c r="H43" s="315" t="s">
        <v>305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44356</v>
      </c>
      <c r="B44" s="244">
        <v>542666</v>
      </c>
      <c r="C44" s="245" t="s">
        <v>937</v>
      </c>
      <c r="D44" s="245" t="s">
        <v>938</v>
      </c>
      <c r="E44" s="469" t="s">
        <v>542</v>
      </c>
      <c r="F44" s="338">
        <v>120000</v>
      </c>
      <c r="G44" s="244">
        <v>44.2</v>
      </c>
      <c r="H44" s="315" t="s">
        <v>305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44356</v>
      </c>
      <c r="B45" s="244">
        <v>542666</v>
      </c>
      <c r="C45" s="245" t="s">
        <v>937</v>
      </c>
      <c r="D45" s="245" t="s">
        <v>1018</v>
      </c>
      <c r="E45" s="245" t="s">
        <v>543</v>
      </c>
      <c r="F45" s="338">
        <v>92000</v>
      </c>
      <c r="G45" s="244">
        <v>44.2</v>
      </c>
      <c r="H45" s="315" t="s">
        <v>305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44356</v>
      </c>
      <c r="B46" s="244">
        <v>532467</v>
      </c>
      <c r="C46" s="245" t="s">
        <v>939</v>
      </c>
      <c r="D46" s="245" t="s">
        <v>940</v>
      </c>
      <c r="E46" s="469" t="s">
        <v>542</v>
      </c>
      <c r="F46" s="338">
        <v>333723</v>
      </c>
      <c r="G46" s="244">
        <v>8.5</v>
      </c>
      <c r="H46" s="315" t="s">
        <v>305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44356</v>
      </c>
      <c r="B47" s="244">
        <v>532467</v>
      </c>
      <c r="C47" s="245" t="s">
        <v>939</v>
      </c>
      <c r="D47" s="245" t="s">
        <v>1019</v>
      </c>
      <c r="E47" s="245" t="s">
        <v>543</v>
      </c>
      <c r="F47" s="338">
        <v>133194</v>
      </c>
      <c r="G47" s="244">
        <v>8.36</v>
      </c>
      <c r="H47" s="315" t="s">
        <v>305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44356</v>
      </c>
      <c r="B48" s="244">
        <v>532467</v>
      </c>
      <c r="C48" s="245" t="s">
        <v>939</v>
      </c>
      <c r="D48" s="245" t="s">
        <v>1020</v>
      </c>
      <c r="E48" s="469" t="s">
        <v>543</v>
      </c>
      <c r="F48" s="338">
        <v>150343</v>
      </c>
      <c r="G48" s="244">
        <v>8.6</v>
      </c>
      <c r="H48" s="315" t="s">
        <v>305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44356</v>
      </c>
      <c r="B49" s="244">
        <v>500214</v>
      </c>
      <c r="C49" s="245" t="s">
        <v>1021</v>
      </c>
      <c r="D49" s="245" t="s">
        <v>1022</v>
      </c>
      <c r="E49" s="469" t="s">
        <v>542</v>
      </c>
      <c r="F49" s="338">
        <v>120000</v>
      </c>
      <c r="G49" s="244">
        <v>1984.49</v>
      </c>
      <c r="H49" s="315" t="s">
        <v>305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44356</v>
      </c>
      <c r="B50" s="244">
        <v>570004</v>
      </c>
      <c r="C50" s="245" t="s">
        <v>1023</v>
      </c>
      <c r="D50" s="245" t="s">
        <v>1024</v>
      </c>
      <c r="E50" s="245" t="s">
        <v>542</v>
      </c>
      <c r="F50" s="338">
        <v>98405</v>
      </c>
      <c r="G50" s="244">
        <v>18.149999999999999</v>
      </c>
      <c r="H50" s="315" t="s">
        <v>305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44356</v>
      </c>
      <c r="B51" s="244">
        <v>539679</v>
      </c>
      <c r="C51" s="245" t="s">
        <v>898</v>
      </c>
      <c r="D51" s="245" t="s">
        <v>913</v>
      </c>
      <c r="E51" s="245" t="s">
        <v>542</v>
      </c>
      <c r="F51" s="338">
        <v>45313</v>
      </c>
      <c r="G51" s="244">
        <v>10</v>
      </c>
      <c r="H51" s="315" t="s">
        <v>305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44356</v>
      </c>
      <c r="B52" s="244">
        <v>539679</v>
      </c>
      <c r="C52" s="245" t="s">
        <v>898</v>
      </c>
      <c r="D52" s="245" t="s">
        <v>1025</v>
      </c>
      <c r="E52" s="245" t="s">
        <v>543</v>
      </c>
      <c r="F52" s="338">
        <v>43950</v>
      </c>
      <c r="G52" s="244">
        <v>10</v>
      </c>
      <c r="H52" s="315" t="s">
        <v>305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44356</v>
      </c>
      <c r="B53" s="244">
        <v>530357</v>
      </c>
      <c r="C53" s="245" t="s">
        <v>1026</v>
      </c>
      <c r="D53" s="245" t="s">
        <v>1027</v>
      </c>
      <c r="E53" s="469" t="s">
        <v>543</v>
      </c>
      <c r="F53" s="338">
        <v>350683</v>
      </c>
      <c r="G53" s="244">
        <v>4.05</v>
      </c>
      <c r="H53" s="315" t="s">
        <v>305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44356</v>
      </c>
      <c r="B54" s="244">
        <v>530357</v>
      </c>
      <c r="C54" s="245" t="s">
        <v>1026</v>
      </c>
      <c r="D54" s="245" t="s">
        <v>1028</v>
      </c>
      <c r="E54" s="469" t="s">
        <v>543</v>
      </c>
      <c r="F54" s="338">
        <v>47350</v>
      </c>
      <c r="G54" s="244">
        <v>4.05</v>
      </c>
      <c r="H54" s="315" t="s">
        <v>305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44356</v>
      </c>
      <c r="B55" s="244">
        <v>530357</v>
      </c>
      <c r="C55" s="245" t="s">
        <v>1026</v>
      </c>
      <c r="D55" s="245" t="s">
        <v>1029</v>
      </c>
      <c r="E55" s="245" t="s">
        <v>542</v>
      </c>
      <c r="F55" s="338">
        <v>200000</v>
      </c>
      <c r="G55" s="244">
        <v>4.05</v>
      </c>
      <c r="H55" s="315" t="s">
        <v>305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44356</v>
      </c>
      <c r="B56" s="244">
        <v>530357</v>
      </c>
      <c r="C56" s="245" t="s">
        <v>1026</v>
      </c>
      <c r="D56" s="245" t="s">
        <v>1030</v>
      </c>
      <c r="E56" s="245" t="s">
        <v>542</v>
      </c>
      <c r="F56" s="338">
        <v>200000</v>
      </c>
      <c r="G56" s="244">
        <v>4.05</v>
      </c>
      <c r="H56" s="315" t="s">
        <v>305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44356</v>
      </c>
      <c r="B57" s="244">
        <v>540192</v>
      </c>
      <c r="C57" s="245" t="s">
        <v>941</v>
      </c>
      <c r="D57" s="245" t="s">
        <v>1031</v>
      </c>
      <c r="E57" s="469" t="s">
        <v>542</v>
      </c>
      <c r="F57" s="338">
        <v>3527714</v>
      </c>
      <c r="G57" s="244">
        <v>7.97</v>
      </c>
      <c r="H57" s="315" t="s">
        <v>305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44356</v>
      </c>
      <c r="B58" s="244">
        <v>540192</v>
      </c>
      <c r="C58" s="245" t="s">
        <v>941</v>
      </c>
      <c r="D58" s="245" t="s">
        <v>942</v>
      </c>
      <c r="E58" s="245" t="s">
        <v>543</v>
      </c>
      <c r="F58" s="338">
        <v>3914110</v>
      </c>
      <c r="G58" s="244">
        <v>8.01</v>
      </c>
      <c r="H58" s="315" t="s">
        <v>305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44356</v>
      </c>
      <c r="B59" s="244">
        <v>539519</v>
      </c>
      <c r="C59" s="245" t="s">
        <v>943</v>
      </c>
      <c r="D59" s="245" t="s">
        <v>944</v>
      </c>
      <c r="E59" s="245" t="s">
        <v>543</v>
      </c>
      <c r="F59" s="338">
        <v>33446</v>
      </c>
      <c r="G59" s="244">
        <v>21.1</v>
      </c>
      <c r="H59" s="315" t="s">
        <v>305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44356</v>
      </c>
      <c r="B60" s="244">
        <v>539519</v>
      </c>
      <c r="C60" s="245" t="s">
        <v>943</v>
      </c>
      <c r="D60" s="245" t="s">
        <v>1032</v>
      </c>
      <c r="E60" s="245" t="s">
        <v>542</v>
      </c>
      <c r="F60" s="338">
        <v>100000</v>
      </c>
      <c r="G60" s="244">
        <v>21.15</v>
      </c>
      <c r="H60" s="315" t="s">
        <v>305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44356</v>
      </c>
      <c r="B61" s="244">
        <v>526622</v>
      </c>
      <c r="C61" s="245" t="s">
        <v>1033</v>
      </c>
      <c r="D61" s="245" t="s">
        <v>1034</v>
      </c>
      <c r="E61" s="245" t="s">
        <v>542</v>
      </c>
      <c r="F61" s="338">
        <v>7380908</v>
      </c>
      <c r="G61" s="244">
        <v>0.28999999999999998</v>
      </c>
      <c r="H61" s="315" t="s">
        <v>305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44356</v>
      </c>
      <c r="B62" s="244">
        <v>526622</v>
      </c>
      <c r="C62" s="222" t="s">
        <v>1033</v>
      </c>
      <c r="D62" s="222" t="s">
        <v>1035</v>
      </c>
      <c r="E62" s="245" t="s">
        <v>543</v>
      </c>
      <c r="F62" s="338">
        <v>5991708</v>
      </c>
      <c r="G62" s="244">
        <v>0.28999999999999998</v>
      </c>
      <c r="H62" s="315" t="s">
        <v>305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44356</v>
      </c>
      <c r="B63" s="244">
        <v>539767</v>
      </c>
      <c r="C63" s="245" t="s">
        <v>1036</v>
      </c>
      <c r="D63" s="245" t="s">
        <v>1037</v>
      </c>
      <c r="E63" s="245" t="s">
        <v>542</v>
      </c>
      <c r="F63" s="338">
        <v>16850</v>
      </c>
      <c r="G63" s="244">
        <v>7.77</v>
      </c>
      <c r="H63" s="315" t="s">
        <v>305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44356</v>
      </c>
      <c r="B64" s="244">
        <v>539767</v>
      </c>
      <c r="C64" s="245" t="s">
        <v>1036</v>
      </c>
      <c r="D64" s="245" t="s">
        <v>1037</v>
      </c>
      <c r="E64" s="245" t="s">
        <v>543</v>
      </c>
      <c r="F64" s="338">
        <v>10000</v>
      </c>
      <c r="G64" s="244">
        <v>8.06</v>
      </c>
      <c r="H64" s="315" t="s">
        <v>305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44356</v>
      </c>
      <c r="B65" s="244">
        <v>540809</v>
      </c>
      <c r="C65" s="245" t="s">
        <v>1038</v>
      </c>
      <c r="D65" s="245" t="s">
        <v>1039</v>
      </c>
      <c r="E65" s="245" t="s">
        <v>543</v>
      </c>
      <c r="F65" s="338">
        <v>64000</v>
      </c>
      <c r="G65" s="244">
        <v>5.5</v>
      </c>
      <c r="H65" s="315" t="s">
        <v>305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44356</v>
      </c>
      <c r="B66" s="244">
        <v>540809</v>
      </c>
      <c r="C66" s="245" t="s">
        <v>1038</v>
      </c>
      <c r="D66" s="245" t="s">
        <v>1040</v>
      </c>
      <c r="E66" s="245" t="s">
        <v>542</v>
      </c>
      <c r="F66" s="338">
        <v>64000</v>
      </c>
      <c r="G66" s="244">
        <v>5.31</v>
      </c>
      <c r="H66" s="315" t="s">
        <v>305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44356</v>
      </c>
      <c r="B67" s="244">
        <v>540080</v>
      </c>
      <c r="C67" s="245" t="s">
        <v>1041</v>
      </c>
      <c r="D67" s="245" t="s">
        <v>1042</v>
      </c>
      <c r="E67" s="245" t="s">
        <v>543</v>
      </c>
      <c r="F67" s="338">
        <v>71094</v>
      </c>
      <c r="G67" s="244">
        <v>38.06</v>
      </c>
      <c r="H67" s="315" t="s">
        <v>305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44356</v>
      </c>
      <c r="B68" s="244">
        <v>540198</v>
      </c>
      <c r="C68" s="245" t="s">
        <v>945</v>
      </c>
      <c r="D68" s="245" t="s">
        <v>1043</v>
      </c>
      <c r="E68" s="245" t="s">
        <v>543</v>
      </c>
      <c r="F68" s="338">
        <v>27947</v>
      </c>
      <c r="G68" s="244">
        <v>33.24</v>
      </c>
      <c r="H68" s="315" t="s">
        <v>305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44356</v>
      </c>
      <c r="B69" s="244">
        <v>539291</v>
      </c>
      <c r="C69" s="245" t="s">
        <v>891</v>
      </c>
      <c r="D69" s="245" t="s">
        <v>946</v>
      </c>
      <c r="E69" s="245" t="s">
        <v>543</v>
      </c>
      <c r="F69" s="338">
        <v>20000</v>
      </c>
      <c r="G69" s="244">
        <v>18</v>
      </c>
      <c r="H69" s="315" t="s">
        <v>305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44356</v>
      </c>
      <c r="B70" s="244">
        <v>540293</v>
      </c>
      <c r="C70" s="245" t="s">
        <v>1044</v>
      </c>
      <c r="D70" s="245" t="s">
        <v>1045</v>
      </c>
      <c r="E70" s="245" t="s">
        <v>542</v>
      </c>
      <c r="F70" s="338">
        <v>1888646</v>
      </c>
      <c r="G70" s="244">
        <v>89.45</v>
      </c>
      <c r="H70" s="315" t="s">
        <v>305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44356</v>
      </c>
      <c r="B71" s="244">
        <v>540293</v>
      </c>
      <c r="C71" s="245" t="s">
        <v>1044</v>
      </c>
      <c r="D71" s="245" t="s">
        <v>1046</v>
      </c>
      <c r="E71" s="245" t="s">
        <v>543</v>
      </c>
      <c r="F71" s="338">
        <v>1888646</v>
      </c>
      <c r="G71" s="244">
        <v>89.45</v>
      </c>
      <c r="H71" s="315" t="s">
        <v>305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44356</v>
      </c>
      <c r="B72" s="244">
        <v>539561</v>
      </c>
      <c r="C72" s="245" t="s">
        <v>1047</v>
      </c>
      <c r="D72" s="245" t="s">
        <v>1048</v>
      </c>
      <c r="E72" s="245" t="s">
        <v>542</v>
      </c>
      <c r="F72" s="338">
        <v>60373</v>
      </c>
      <c r="G72" s="244">
        <v>99.29</v>
      </c>
      <c r="H72" s="315" t="s">
        <v>305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44356</v>
      </c>
      <c r="B73" s="244">
        <v>539561</v>
      </c>
      <c r="C73" s="245" t="s">
        <v>1047</v>
      </c>
      <c r="D73" s="245" t="s">
        <v>1049</v>
      </c>
      <c r="E73" s="245" t="s">
        <v>542</v>
      </c>
      <c r="F73" s="338">
        <v>65822</v>
      </c>
      <c r="G73" s="244">
        <v>99.4</v>
      </c>
      <c r="H73" s="315" t="s">
        <v>305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44356</v>
      </c>
      <c r="B74" s="244">
        <v>539561</v>
      </c>
      <c r="C74" s="245" t="s">
        <v>1047</v>
      </c>
      <c r="D74" s="245" t="s">
        <v>1048</v>
      </c>
      <c r="E74" s="245" t="s">
        <v>543</v>
      </c>
      <c r="F74" s="338">
        <v>302</v>
      </c>
      <c r="G74" s="244">
        <v>100.25</v>
      </c>
      <c r="H74" s="315" t="s">
        <v>305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44356</v>
      </c>
      <c r="B75" s="244">
        <v>539561</v>
      </c>
      <c r="C75" s="245" t="s">
        <v>1047</v>
      </c>
      <c r="D75" s="245" t="s">
        <v>1050</v>
      </c>
      <c r="E75" s="245" t="s">
        <v>543</v>
      </c>
      <c r="F75" s="338">
        <v>249785</v>
      </c>
      <c r="G75" s="244">
        <v>99.27</v>
      </c>
      <c r="H75" s="315" t="s">
        <v>305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44356</v>
      </c>
      <c r="B76" s="244">
        <v>540259</v>
      </c>
      <c r="C76" s="245" t="s">
        <v>892</v>
      </c>
      <c r="D76" s="245" t="s">
        <v>916</v>
      </c>
      <c r="E76" s="245" t="s">
        <v>543</v>
      </c>
      <c r="F76" s="338">
        <v>250000</v>
      </c>
      <c r="G76" s="244">
        <v>10</v>
      </c>
      <c r="H76" s="315" t="s">
        <v>305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44356</v>
      </c>
      <c r="B77" s="244">
        <v>540259</v>
      </c>
      <c r="C77" s="245" t="s">
        <v>892</v>
      </c>
      <c r="D77" s="245" t="s">
        <v>915</v>
      </c>
      <c r="E77" s="245" t="s">
        <v>542</v>
      </c>
      <c r="F77" s="338">
        <v>178982</v>
      </c>
      <c r="G77" s="244">
        <v>10</v>
      </c>
      <c r="H77" s="315" t="s">
        <v>305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44356</v>
      </c>
      <c r="B78" s="244">
        <v>540259</v>
      </c>
      <c r="C78" s="245" t="s">
        <v>892</v>
      </c>
      <c r="D78" s="245" t="s">
        <v>915</v>
      </c>
      <c r="E78" s="245" t="s">
        <v>543</v>
      </c>
      <c r="F78" s="338">
        <v>178982</v>
      </c>
      <c r="G78" s="244">
        <v>10.220000000000001</v>
      </c>
      <c r="H78" s="315" t="s">
        <v>305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44356</v>
      </c>
      <c r="B79" s="244">
        <v>519566</v>
      </c>
      <c r="C79" s="245" t="s">
        <v>1051</v>
      </c>
      <c r="D79" s="245" t="s">
        <v>1052</v>
      </c>
      <c r="E79" s="245" t="s">
        <v>542</v>
      </c>
      <c r="F79" s="338">
        <v>40247</v>
      </c>
      <c r="G79" s="244">
        <v>146.32</v>
      </c>
      <c r="H79" s="315" t="s">
        <v>305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44356</v>
      </c>
      <c r="B80" s="244">
        <v>519566</v>
      </c>
      <c r="C80" s="245" t="s">
        <v>1051</v>
      </c>
      <c r="D80" s="245" t="s">
        <v>1052</v>
      </c>
      <c r="E80" s="245" t="s">
        <v>543</v>
      </c>
      <c r="F80" s="338">
        <v>44000</v>
      </c>
      <c r="G80" s="244">
        <v>139</v>
      </c>
      <c r="H80" s="315" t="s">
        <v>305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44356</v>
      </c>
      <c r="B81" s="244">
        <v>519566</v>
      </c>
      <c r="C81" s="245" t="s">
        <v>1051</v>
      </c>
      <c r="D81" s="245" t="s">
        <v>1053</v>
      </c>
      <c r="E81" s="245" t="s">
        <v>542</v>
      </c>
      <c r="F81" s="338">
        <v>44000</v>
      </c>
      <c r="G81" s="244">
        <v>139</v>
      </c>
      <c r="H81" s="315" t="s">
        <v>305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44356</v>
      </c>
      <c r="B82" s="244">
        <v>539026</v>
      </c>
      <c r="C82" s="245" t="s">
        <v>917</v>
      </c>
      <c r="D82" s="245" t="s">
        <v>1040</v>
      </c>
      <c r="E82" s="245" t="s">
        <v>542</v>
      </c>
      <c r="F82" s="338">
        <v>36000</v>
      </c>
      <c r="G82" s="244">
        <v>10.039999999999999</v>
      </c>
      <c r="H82" s="315" t="s">
        <v>305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44356</v>
      </c>
      <c r="B83" s="244">
        <v>539026</v>
      </c>
      <c r="C83" s="245" t="s">
        <v>917</v>
      </c>
      <c r="D83" s="245" t="s">
        <v>949</v>
      </c>
      <c r="E83" s="245" t="s">
        <v>543</v>
      </c>
      <c r="F83" s="338">
        <v>40000</v>
      </c>
      <c r="G83" s="244">
        <v>10.09</v>
      </c>
      <c r="H83" s="315" t="s">
        <v>305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44356</v>
      </c>
      <c r="B84" s="244">
        <v>539026</v>
      </c>
      <c r="C84" s="245" t="s">
        <v>917</v>
      </c>
      <c r="D84" s="245" t="s">
        <v>947</v>
      </c>
      <c r="E84" s="245" t="s">
        <v>542</v>
      </c>
      <c r="F84" s="338">
        <v>24000</v>
      </c>
      <c r="G84" s="244">
        <v>10.07</v>
      </c>
      <c r="H84" s="315" t="s">
        <v>305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44356</v>
      </c>
      <c r="B85" s="244">
        <v>539026</v>
      </c>
      <c r="C85" s="245" t="s">
        <v>917</v>
      </c>
      <c r="D85" s="245" t="s">
        <v>947</v>
      </c>
      <c r="E85" s="245" t="s">
        <v>543</v>
      </c>
      <c r="F85" s="338">
        <v>8000</v>
      </c>
      <c r="G85" s="244">
        <v>10.11</v>
      </c>
      <c r="H85" s="315" t="s">
        <v>305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44356</v>
      </c>
      <c r="B86" s="244">
        <v>533056</v>
      </c>
      <c r="C86" s="245" t="s">
        <v>948</v>
      </c>
      <c r="D86" s="245" t="s">
        <v>1054</v>
      </c>
      <c r="E86" s="245" t="s">
        <v>543</v>
      </c>
      <c r="F86" s="338">
        <v>190000</v>
      </c>
      <c r="G86" s="244">
        <v>41.08</v>
      </c>
      <c r="H86" s="315" t="s">
        <v>305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44356</v>
      </c>
      <c r="B87" s="244">
        <v>533056</v>
      </c>
      <c r="C87" s="245" t="s">
        <v>948</v>
      </c>
      <c r="D87" s="245" t="s">
        <v>1055</v>
      </c>
      <c r="E87" s="245" t="s">
        <v>543</v>
      </c>
      <c r="F87" s="338">
        <v>150000</v>
      </c>
      <c r="G87" s="244">
        <v>41.3</v>
      </c>
      <c r="H87" s="315" t="s">
        <v>305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44356</v>
      </c>
      <c r="B88" s="244">
        <v>539222</v>
      </c>
      <c r="C88" s="245" t="s">
        <v>919</v>
      </c>
      <c r="D88" s="245" t="s">
        <v>1056</v>
      </c>
      <c r="E88" s="245" t="s">
        <v>542</v>
      </c>
      <c r="F88" s="338">
        <v>15000</v>
      </c>
      <c r="G88" s="244">
        <v>10.9</v>
      </c>
      <c r="H88" s="315" t="s">
        <v>305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44356</v>
      </c>
      <c r="B89" s="244">
        <v>539222</v>
      </c>
      <c r="C89" s="245" t="s">
        <v>919</v>
      </c>
      <c r="D89" s="245" t="s">
        <v>1056</v>
      </c>
      <c r="E89" s="245" t="s">
        <v>543</v>
      </c>
      <c r="F89" s="338">
        <v>30000</v>
      </c>
      <c r="G89" s="244">
        <v>10.82</v>
      </c>
      <c r="H89" s="315" t="s">
        <v>305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44356</v>
      </c>
      <c r="B90" s="244">
        <v>539222</v>
      </c>
      <c r="C90" s="245" t="s">
        <v>919</v>
      </c>
      <c r="D90" s="245" t="s">
        <v>918</v>
      </c>
      <c r="E90" s="245" t="s">
        <v>543</v>
      </c>
      <c r="F90" s="338">
        <v>30000</v>
      </c>
      <c r="G90" s="244">
        <v>10.76</v>
      </c>
      <c r="H90" s="315" t="s">
        <v>305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44356</v>
      </c>
      <c r="B91" s="244">
        <v>539222</v>
      </c>
      <c r="C91" s="245" t="s">
        <v>919</v>
      </c>
      <c r="D91" s="245" t="s">
        <v>949</v>
      </c>
      <c r="E91" s="245" t="s">
        <v>543</v>
      </c>
      <c r="F91" s="338">
        <v>35000</v>
      </c>
      <c r="G91" s="244">
        <v>10.92</v>
      </c>
      <c r="H91" s="315" t="s">
        <v>305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44356</v>
      </c>
      <c r="B92" s="244">
        <v>542654</v>
      </c>
      <c r="C92" s="245" t="s">
        <v>1057</v>
      </c>
      <c r="D92" s="245" t="s">
        <v>1058</v>
      </c>
      <c r="E92" s="245" t="s">
        <v>542</v>
      </c>
      <c r="F92" s="338">
        <v>7000</v>
      </c>
      <c r="G92" s="244">
        <v>105.45</v>
      </c>
      <c r="H92" s="315" t="s">
        <v>305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44356</v>
      </c>
      <c r="B93" s="244">
        <v>542654</v>
      </c>
      <c r="C93" s="245" t="s">
        <v>1057</v>
      </c>
      <c r="D93" s="245" t="s">
        <v>1059</v>
      </c>
      <c r="E93" s="245" t="s">
        <v>542</v>
      </c>
      <c r="F93" s="338">
        <v>15000</v>
      </c>
      <c r="G93" s="244">
        <v>105.45</v>
      </c>
      <c r="H93" s="315" t="s">
        <v>305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44356</v>
      </c>
      <c r="B94" s="244">
        <v>542654</v>
      </c>
      <c r="C94" s="245" t="s">
        <v>1057</v>
      </c>
      <c r="D94" s="245" t="s">
        <v>1060</v>
      </c>
      <c r="E94" s="245" t="s">
        <v>543</v>
      </c>
      <c r="F94" s="338">
        <v>12000</v>
      </c>
      <c r="G94" s="244">
        <v>105.45</v>
      </c>
      <c r="H94" s="315" t="s">
        <v>305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44356</v>
      </c>
      <c r="B95" s="244">
        <v>503641</v>
      </c>
      <c r="C95" s="245" t="s">
        <v>1061</v>
      </c>
      <c r="D95" s="245" t="s">
        <v>1062</v>
      </c>
      <c r="E95" s="245" t="s">
        <v>542</v>
      </c>
      <c r="F95" s="338">
        <v>214884</v>
      </c>
      <c r="G95" s="244">
        <v>12.95</v>
      </c>
      <c r="H95" s="315" t="s">
        <v>305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44356</v>
      </c>
      <c r="B96" s="244">
        <v>503641</v>
      </c>
      <c r="C96" s="245" t="s">
        <v>1061</v>
      </c>
      <c r="D96" s="245" t="s">
        <v>1063</v>
      </c>
      <c r="E96" s="245" t="s">
        <v>542</v>
      </c>
      <c r="F96" s="338">
        <v>30000</v>
      </c>
      <c r="G96" s="244">
        <v>13.02</v>
      </c>
      <c r="H96" s="315" t="s">
        <v>305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1:35">
      <c r="A97" s="221">
        <v>44356</v>
      </c>
      <c r="B97" s="244">
        <v>503641</v>
      </c>
      <c r="C97" s="245" t="s">
        <v>1061</v>
      </c>
      <c r="D97" s="245" t="s">
        <v>1063</v>
      </c>
      <c r="E97" s="245" t="s">
        <v>543</v>
      </c>
      <c r="F97" s="338">
        <v>200000</v>
      </c>
      <c r="G97" s="244">
        <v>12.95</v>
      </c>
      <c r="H97" s="315" t="s">
        <v>305</v>
      </c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1:35">
      <c r="A98" s="221">
        <v>44356</v>
      </c>
      <c r="B98" s="244" t="s">
        <v>1064</v>
      </c>
      <c r="C98" s="245" t="s">
        <v>1065</v>
      </c>
      <c r="D98" s="245" t="s">
        <v>969</v>
      </c>
      <c r="E98" s="245" t="s">
        <v>542</v>
      </c>
      <c r="F98" s="338">
        <v>722412</v>
      </c>
      <c r="G98" s="244">
        <v>18.38</v>
      </c>
      <c r="H98" s="315" t="s">
        <v>838</v>
      </c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1:35">
      <c r="A99" s="221">
        <v>44356</v>
      </c>
      <c r="B99" s="244" t="s">
        <v>1064</v>
      </c>
      <c r="C99" s="245" t="s">
        <v>1065</v>
      </c>
      <c r="D99" s="245" t="s">
        <v>1066</v>
      </c>
      <c r="E99" s="245" t="s">
        <v>542</v>
      </c>
      <c r="F99" s="338">
        <v>211310</v>
      </c>
      <c r="G99" s="244">
        <v>17.71</v>
      </c>
      <c r="H99" s="315" t="s">
        <v>838</v>
      </c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1:35">
      <c r="A100" s="221">
        <v>44356</v>
      </c>
      <c r="B100" s="244" t="s">
        <v>675</v>
      </c>
      <c r="C100" s="245" t="s">
        <v>1067</v>
      </c>
      <c r="D100" s="245" t="s">
        <v>849</v>
      </c>
      <c r="E100" s="245" t="s">
        <v>542</v>
      </c>
      <c r="F100" s="338">
        <v>199863</v>
      </c>
      <c r="G100" s="244">
        <v>182.82</v>
      </c>
      <c r="H100" s="315" t="s">
        <v>838</v>
      </c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1:35">
      <c r="A101" s="221">
        <v>44356</v>
      </c>
      <c r="B101" s="244" t="s">
        <v>1068</v>
      </c>
      <c r="C101" s="245" t="s">
        <v>1069</v>
      </c>
      <c r="D101" s="245" t="s">
        <v>849</v>
      </c>
      <c r="E101" s="245" t="s">
        <v>542</v>
      </c>
      <c r="F101" s="338">
        <v>216172</v>
      </c>
      <c r="G101" s="244">
        <v>354.15</v>
      </c>
      <c r="H101" s="315" t="s">
        <v>838</v>
      </c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1:35">
      <c r="A102" s="221">
        <v>44356</v>
      </c>
      <c r="B102" s="244" t="s">
        <v>69</v>
      </c>
      <c r="C102" s="245" t="s">
        <v>1070</v>
      </c>
      <c r="D102" s="245" t="s">
        <v>1071</v>
      </c>
      <c r="E102" s="245" t="s">
        <v>542</v>
      </c>
      <c r="F102" s="338">
        <v>20831788</v>
      </c>
      <c r="G102" s="244">
        <v>76.87</v>
      </c>
      <c r="H102" s="315" t="s">
        <v>838</v>
      </c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1:35">
      <c r="A103" s="221">
        <v>44356</v>
      </c>
      <c r="B103" s="244" t="s">
        <v>740</v>
      </c>
      <c r="C103" s="245" t="s">
        <v>1072</v>
      </c>
      <c r="D103" s="245" t="s">
        <v>1073</v>
      </c>
      <c r="E103" s="245" t="s">
        <v>542</v>
      </c>
      <c r="F103" s="338">
        <v>1598220</v>
      </c>
      <c r="G103" s="244">
        <v>853</v>
      </c>
      <c r="H103" s="315" t="s">
        <v>838</v>
      </c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1:35">
      <c r="A104" s="221">
        <v>44356</v>
      </c>
      <c r="B104" s="244" t="s">
        <v>740</v>
      </c>
      <c r="C104" s="245" t="s">
        <v>1072</v>
      </c>
      <c r="D104" s="245" t="s">
        <v>1074</v>
      </c>
      <c r="E104" s="245" t="s">
        <v>542</v>
      </c>
      <c r="F104" s="338">
        <v>356063</v>
      </c>
      <c r="G104" s="244">
        <v>853</v>
      </c>
      <c r="H104" s="315" t="s">
        <v>838</v>
      </c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1:35">
      <c r="A105" s="221">
        <v>44356</v>
      </c>
      <c r="B105" s="244" t="s">
        <v>920</v>
      </c>
      <c r="C105" s="245" t="s">
        <v>921</v>
      </c>
      <c r="D105" s="245" t="s">
        <v>849</v>
      </c>
      <c r="E105" s="245" t="s">
        <v>542</v>
      </c>
      <c r="F105" s="338">
        <v>1322643</v>
      </c>
      <c r="G105" s="244">
        <v>70.03</v>
      </c>
      <c r="H105" s="315" t="s">
        <v>838</v>
      </c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1:35">
      <c r="A106" s="221">
        <v>44356</v>
      </c>
      <c r="B106" s="244" t="s">
        <v>1075</v>
      </c>
      <c r="C106" s="245" t="s">
        <v>1076</v>
      </c>
      <c r="D106" s="245" t="s">
        <v>849</v>
      </c>
      <c r="E106" s="245" t="s">
        <v>542</v>
      </c>
      <c r="F106" s="338">
        <v>98099</v>
      </c>
      <c r="G106" s="244">
        <v>209.77</v>
      </c>
      <c r="H106" s="315" t="s">
        <v>838</v>
      </c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1:35">
      <c r="A107" s="221">
        <v>44356</v>
      </c>
      <c r="B107" s="244" t="s">
        <v>1075</v>
      </c>
      <c r="C107" s="245" t="s">
        <v>1076</v>
      </c>
      <c r="D107" s="245" t="s">
        <v>1077</v>
      </c>
      <c r="E107" s="245" t="s">
        <v>542</v>
      </c>
      <c r="F107" s="338">
        <v>144500</v>
      </c>
      <c r="G107" s="244">
        <v>209.59</v>
      </c>
      <c r="H107" s="315" t="s">
        <v>838</v>
      </c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1:35">
      <c r="A108" s="221">
        <v>44356</v>
      </c>
      <c r="B108" s="244" t="s">
        <v>1075</v>
      </c>
      <c r="C108" s="245" t="s">
        <v>1076</v>
      </c>
      <c r="D108" s="245" t="s">
        <v>1078</v>
      </c>
      <c r="E108" s="245" t="s">
        <v>542</v>
      </c>
      <c r="F108" s="338">
        <v>89017</v>
      </c>
      <c r="G108" s="244">
        <v>207.45</v>
      </c>
      <c r="H108" s="315" t="s">
        <v>838</v>
      </c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1:35">
      <c r="A109" s="221">
        <v>44356</v>
      </c>
      <c r="B109" s="244" t="s">
        <v>383</v>
      </c>
      <c r="C109" s="245" t="s">
        <v>1079</v>
      </c>
      <c r="D109" s="245" t="s">
        <v>849</v>
      </c>
      <c r="E109" s="245" t="s">
        <v>542</v>
      </c>
      <c r="F109" s="338">
        <v>2820300</v>
      </c>
      <c r="G109" s="244">
        <v>56.78</v>
      </c>
      <c r="H109" s="315" t="s">
        <v>838</v>
      </c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1:35">
      <c r="A110" s="221">
        <v>44356</v>
      </c>
      <c r="B110" s="244" t="s">
        <v>115</v>
      </c>
      <c r="C110" s="245" t="s">
        <v>1080</v>
      </c>
      <c r="D110" s="245" t="s">
        <v>1071</v>
      </c>
      <c r="E110" s="245" t="s">
        <v>542</v>
      </c>
      <c r="F110" s="338">
        <v>4846844</v>
      </c>
      <c r="G110" s="244">
        <v>263.38</v>
      </c>
      <c r="H110" s="315" t="s">
        <v>838</v>
      </c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1:35">
      <c r="A111" s="221">
        <v>44356</v>
      </c>
      <c r="B111" s="244" t="s">
        <v>115</v>
      </c>
      <c r="C111" s="245" t="s">
        <v>1080</v>
      </c>
      <c r="D111" s="245" t="s">
        <v>1081</v>
      </c>
      <c r="E111" s="245" t="s">
        <v>542</v>
      </c>
      <c r="F111" s="338">
        <v>2323563</v>
      </c>
      <c r="G111" s="244">
        <v>262.91000000000003</v>
      </c>
      <c r="H111" s="315" t="s">
        <v>838</v>
      </c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1:35">
      <c r="A112" s="221">
        <v>44356</v>
      </c>
      <c r="B112" s="244" t="s">
        <v>1082</v>
      </c>
      <c r="C112" s="245" t="s">
        <v>1083</v>
      </c>
      <c r="D112" s="245" t="s">
        <v>849</v>
      </c>
      <c r="E112" s="245" t="s">
        <v>542</v>
      </c>
      <c r="F112" s="338">
        <v>707868</v>
      </c>
      <c r="G112" s="244">
        <v>99.69</v>
      </c>
      <c r="H112" s="315" t="s">
        <v>838</v>
      </c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1:35">
      <c r="A113" s="221">
        <v>44356</v>
      </c>
      <c r="B113" s="244" t="s">
        <v>951</v>
      </c>
      <c r="C113" s="245" t="s">
        <v>952</v>
      </c>
      <c r="D113" s="245" t="s">
        <v>953</v>
      </c>
      <c r="E113" s="245" t="s">
        <v>542</v>
      </c>
      <c r="F113" s="338">
        <v>296203</v>
      </c>
      <c r="G113" s="244">
        <v>39.96</v>
      </c>
      <c r="H113" s="315" t="s">
        <v>838</v>
      </c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1:35">
      <c r="A114" s="221">
        <v>44356</v>
      </c>
      <c r="B114" s="244" t="s">
        <v>1023</v>
      </c>
      <c r="C114" s="245" t="s">
        <v>1084</v>
      </c>
      <c r="D114" s="245" t="s">
        <v>1024</v>
      </c>
      <c r="E114" s="245" t="s">
        <v>542</v>
      </c>
      <c r="F114" s="338">
        <v>150000</v>
      </c>
      <c r="G114" s="244">
        <v>18.190000000000001</v>
      </c>
      <c r="H114" s="315" t="s">
        <v>838</v>
      </c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1:35">
      <c r="A115" s="221">
        <v>44356</v>
      </c>
      <c r="B115" s="244" t="s">
        <v>1085</v>
      </c>
      <c r="C115" s="245" t="s">
        <v>1086</v>
      </c>
      <c r="D115" s="245" t="s">
        <v>950</v>
      </c>
      <c r="E115" s="245" t="s">
        <v>542</v>
      </c>
      <c r="F115" s="338">
        <v>16721450</v>
      </c>
      <c r="G115" s="244">
        <v>10.16</v>
      </c>
      <c r="H115" s="315" t="s">
        <v>838</v>
      </c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1:35">
      <c r="A116" s="221">
        <v>44356</v>
      </c>
      <c r="B116" s="244" t="s">
        <v>1087</v>
      </c>
      <c r="C116" s="245" t="s">
        <v>1088</v>
      </c>
      <c r="D116" s="245" t="s">
        <v>845</v>
      </c>
      <c r="E116" s="245" t="s">
        <v>542</v>
      </c>
      <c r="F116" s="338">
        <v>1703472</v>
      </c>
      <c r="G116" s="244">
        <v>9.27</v>
      </c>
      <c r="H116" s="315" t="s">
        <v>838</v>
      </c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1:35">
      <c r="A117" s="221">
        <v>44356</v>
      </c>
      <c r="B117" s="244" t="s">
        <v>1087</v>
      </c>
      <c r="C117" s="245" t="s">
        <v>1088</v>
      </c>
      <c r="D117" s="245" t="s">
        <v>950</v>
      </c>
      <c r="E117" s="245" t="s">
        <v>542</v>
      </c>
      <c r="F117" s="338">
        <v>433033</v>
      </c>
      <c r="G117" s="244">
        <v>9.34</v>
      </c>
      <c r="H117" s="315" t="s">
        <v>838</v>
      </c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1:35">
      <c r="A118" s="221">
        <v>44356</v>
      </c>
      <c r="B118" s="244" t="s">
        <v>1087</v>
      </c>
      <c r="C118" s="245" t="s">
        <v>1088</v>
      </c>
      <c r="D118" s="245" t="s">
        <v>1089</v>
      </c>
      <c r="E118" s="245" t="s">
        <v>542</v>
      </c>
      <c r="F118" s="338">
        <v>500000</v>
      </c>
      <c r="G118" s="244">
        <v>9.1999999999999993</v>
      </c>
      <c r="H118" s="315" t="s">
        <v>838</v>
      </c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1:35">
      <c r="A119" s="221">
        <v>44356</v>
      </c>
      <c r="B119" s="244" t="s">
        <v>130</v>
      </c>
      <c r="C119" s="245" t="s">
        <v>922</v>
      </c>
      <c r="D119" s="245" t="s">
        <v>849</v>
      </c>
      <c r="E119" s="245" t="s">
        <v>542</v>
      </c>
      <c r="F119" s="338">
        <v>313576</v>
      </c>
      <c r="G119" s="244">
        <v>961.37</v>
      </c>
      <c r="H119" s="315" t="s">
        <v>838</v>
      </c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1:35">
      <c r="A120" s="221">
        <v>44356</v>
      </c>
      <c r="B120" s="244" t="s">
        <v>957</v>
      </c>
      <c r="C120" s="245" t="s">
        <v>958</v>
      </c>
      <c r="D120" s="245" t="s">
        <v>959</v>
      </c>
      <c r="E120" s="245" t="s">
        <v>542</v>
      </c>
      <c r="F120" s="338">
        <v>24113</v>
      </c>
      <c r="G120" s="244">
        <v>2025.07</v>
      </c>
      <c r="H120" s="315" t="s">
        <v>838</v>
      </c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1:35">
      <c r="A121" s="221">
        <v>44356</v>
      </c>
      <c r="B121" s="244" t="s">
        <v>1090</v>
      </c>
      <c r="C121" s="245" t="s">
        <v>1091</v>
      </c>
      <c r="D121" s="245" t="s">
        <v>969</v>
      </c>
      <c r="E121" s="245" t="s">
        <v>542</v>
      </c>
      <c r="F121" s="338">
        <v>542907</v>
      </c>
      <c r="G121" s="244">
        <v>30.84</v>
      </c>
      <c r="H121" s="315" t="s">
        <v>838</v>
      </c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1:35">
      <c r="A122" s="221">
        <v>44356</v>
      </c>
      <c r="B122" s="244" t="s">
        <v>962</v>
      </c>
      <c r="C122" s="245" t="s">
        <v>963</v>
      </c>
      <c r="D122" s="245" t="s">
        <v>964</v>
      </c>
      <c r="E122" s="245" t="s">
        <v>542</v>
      </c>
      <c r="F122" s="338">
        <v>103079</v>
      </c>
      <c r="G122" s="244">
        <v>271.63</v>
      </c>
      <c r="H122" s="315" t="s">
        <v>838</v>
      </c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1:35">
      <c r="A123" s="221">
        <v>44356</v>
      </c>
      <c r="B123" s="244" t="s">
        <v>1092</v>
      </c>
      <c r="C123" s="245" t="s">
        <v>1093</v>
      </c>
      <c r="D123" s="245" t="s">
        <v>849</v>
      </c>
      <c r="E123" s="245" t="s">
        <v>542</v>
      </c>
      <c r="F123" s="338">
        <v>511028</v>
      </c>
      <c r="G123" s="244">
        <v>69.86</v>
      </c>
      <c r="H123" s="315" t="s">
        <v>838</v>
      </c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1:35">
      <c r="A124" s="221">
        <v>44356</v>
      </c>
      <c r="B124" s="244" t="s">
        <v>1094</v>
      </c>
      <c r="C124" s="245" t="s">
        <v>1095</v>
      </c>
      <c r="D124" s="245" t="s">
        <v>1096</v>
      </c>
      <c r="E124" s="245" t="s">
        <v>542</v>
      </c>
      <c r="F124" s="338">
        <v>585037</v>
      </c>
      <c r="G124" s="244">
        <v>1641.95</v>
      </c>
      <c r="H124" s="315" t="s">
        <v>838</v>
      </c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1:35">
      <c r="A125" s="221">
        <v>44356</v>
      </c>
      <c r="B125" s="244" t="s">
        <v>1097</v>
      </c>
      <c r="C125" s="245" t="s">
        <v>1098</v>
      </c>
      <c r="D125" s="245" t="s">
        <v>873</v>
      </c>
      <c r="E125" s="245" t="s">
        <v>542</v>
      </c>
      <c r="F125" s="338">
        <v>3216220</v>
      </c>
      <c r="G125" s="244">
        <v>11.11</v>
      </c>
      <c r="H125" s="315" t="s">
        <v>838</v>
      </c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1:35">
      <c r="A126" s="221">
        <v>44356</v>
      </c>
      <c r="B126" s="244" t="s">
        <v>967</v>
      </c>
      <c r="C126" s="245" t="s">
        <v>968</v>
      </c>
      <c r="D126" s="245" t="s">
        <v>969</v>
      </c>
      <c r="E126" s="245" t="s">
        <v>542</v>
      </c>
      <c r="F126" s="338">
        <v>514385</v>
      </c>
      <c r="G126" s="244">
        <v>18.5</v>
      </c>
      <c r="H126" s="315" t="s">
        <v>838</v>
      </c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1:35">
      <c r="A127" s="221">
        <v>44356</v>
      </c>
      <c r="B127" s="244" t="s">
        <v>967</v>
      </c>
      <c r="C127" s="245" t="s">
        <v>968</v>
      </c>
      <c r="D127" s="245" t="s">
        <v>1099</v>
      </c>
      <c r="E127" s="245" t="s">
        <v>542</v>
      </c>
      <c r="F127" s="338">
        <v>37500</v>
      </c>
      <c r="G127" s="244">
        <v>18.5</v>
      </c>
      <c r="H127" s="315" t="s">
        <v>838</v>
      </c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1:35">
      <c r="A128" s="221">
        <v>44356</v>
      </c>
      <c r="B128" s="244" t="s">
        <v>970</v>
      </c>
      <c r="C128" s="245" t="s">
        <v>971</v>
      </c>
      <c r="D128" s="245" t="s">
        <v>845</v>
      </c>
      <c r="E128" s="245" t="s">
        <v>542</v>
      </c>
      <c r="F128" s="338">
        <v>1281662</v>
      </c>
      <c r="G128" s="244">
        <v>80.459999999999994</v>
      </c>
      <c r="H128" s="315" t="s">
        <v>838</v>
      </c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1:35">
      <c r="A129" s="221">
        <v>44356</v>
      </c>
      <c r="B129" s="244" t="s">
        <v>970</v>
      </c>
      <c r="C129" s="245" t="s">
        <v>971</v>
      </c>
      <c r="D129" s="245" t="s">
        <v>969</v>
      </c>
      <c r="E129" s="245" t="s">
        <v>542</v>
      </c>
      <c r="F129" s="338">
        <v>1433054</v>
      </c>
      <c r="G129" s="244">
        <v>80.63</v>
      </c>
      <c r="H129" s="315" t="s">
        <v>838</v>
      </c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1:35">
      <c r="A130" s="221">
        <v>44356</v>
      </c>
      <c r="B130" s="244" t="s">
        <v>1100</v>
      </c>
      <c r="C130" s="245" t="s">
        <v>1101</v>
      </c>
      <c r="D130" s="245" t="s">
        <v>849</v>
      </c>
      <c r="E130" s="245" t="s">
        <v>542</v>
      </c>
      <c r="F130" s="338">
        <v>1201851</v>
      </c>
      <c r="G130" s="244">
        <v>57.91</v>
      </c>
      <c r="H130" s="315" t="s">
        <v>838</v>
      </c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1:35">
      <c r="A131" s="221">
        <v>44356</v>
      </c>
      <c r="B131" s="244" t="s">
        <v>181</v>
      </c>
      <c r="C131" s="245" t="s">
        <v>1102</v>
      </c>
      <c r="D131" s="245" t="s">
        <v>1103</v>
      </c>
      <c r="E131" s="245" t="s">
        <v>542</v>
      </c>
      <c r="F131" s="338">
        <v>16328280</v>
      </c>
      <c r="G131" s="244">
        <v>125.55</v>
      </c>
      <c r="H131" s="315" t="s">
        <v>838</v>
      </c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1:35">
      <c r="A132" s="221">
        <v>44356</v>
      </c>
      <c r="B132" s="244" t="s">
        <v>181</v>
      </c>
      <c r="C132" s="245" t="s">
        <v>1102</v>
      </c>
      <c r="D132" s="245" t="s">
        <v>1071</v>
      </c>
      <c r="E132" s="245" t="s">
        <v>542</v>
      </c>
      <c r="F132" s="338">
        <v>23792004</v>
      </c>
      <c r="G132" s="244">
        <v>126</v>
      </c>
      <c r="H132" s="315" t="s">
        <v>838</v>
      </c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1:35">
      <c r="A133" s="221">
        <v>44356</v>
      </c>
      <c r="B133" s="244" t="s">
        <v>1104</v>
      </c>
      <c r="C133" s="245" t="s">
        <v>1105</v>
      </c>
      <c r="D133" s="245" t="s">
        <v>1106</v>
      </c>
      <c r="E133" s="245" t="s">
        <v>542</v>
      </c>
      <c r="F133" s="338">
        <v>3253892</v>
      </c>
      <c r="G133" s="244">
        <v>3.45</v>
      </c>
      <c r="H133" s="315" t="s">
        <v>838</v>
      </c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1:35">
      <c r="A134" s="221">
        <v>44356</v>
      </c>
      <c r="B134" s="244" t="s">
        <v>1104</v>
      </c>
      <c r="C134" s="245" t="s">
        <v>1105</v>
      </c>
      <c r="D134" s="245" t="s">
        <v>1107</v>
      </c>
      <c r="E134" s="245" t="s">
        <v>542</v>
      </c>
      <c r="F134" s="338">
        <v>2961647</v>
      </c>
      <c r="G134" s="244">
        <v>3.43</v>
      </c>
      <c r="H134" s="315" t="s">
        <v>838</v>
      </c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1:35">
      <c r="A135" s="221">
        <v>44356</v>
      </c>
      <c r="B135" s="244" t="s">
        <v>1104</v>
      </c>
      <c r="C135" s="245" t="s">
        <v>1105</v>
      </c>
      <c r="D135" s="245" t="s">
        <v>1108</v>
      </c>
      <c r="E135" s="245" t="s">
        <v>542</v>
      </c>
      <c r="F135" s="338">
        <v>1</v>
      </c>
      <c r="G135" s="244">
        <v>3.45</v>
      </c>
      <c r="H135" s="315" t="s">
        <v>838</v>
      </c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1:35">
      <c r="A136" s="221">
        <v>44356</v>
      </c>
      <c r="B136" s="244" t="s">
        <v>899</v>
      </c>
      <c r="C136" s="245" t="s">
        <v>900</v>
      </c>
      <c r="D136" s="245" t="s">
        <v>1109</v>
      </c>
      <c r="E136" s="245" t="s">
        <v>542</v>
      </c>
      <c r="F136" s="338">
        <v>1061399</v>
      </c>
      <c r="G136" s="244">
        <v>6.86</v>
      </c>
      <c r="H136" s="315" t="s">
        <v>838</v>
      </c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1:35">
      <c r="A137" s="221">
        <v>44356</v>
      </c>
      <c r="B137" s="244" t="s">
        <v>1110</v>
      </c>
      <c r="C137" s="245" t="s">
        <v>1111</v>
      </c>
      <c r="D137" s="245" t="s">
        <v>1112</v>
      </c>
      <c r="E137" s="245" t="s">
        <v>542</v>
      </c>
      <c r="F137" s="338">
        <v>100000</v>
      </c>
      <c r="G137" s="244">
        <v>150</v>
      </c>
      <c r="H137" s="315" t="s">
        <v>838</v>
      </c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1:35">
      <c r="A138" s="221">
        <v>44356</v>
      </c>
      <c r="B138" s="244" t="s">
        <v>1110</v>
      </c>
      <c r="C138" s="245" t="s">
        <v>1111</v>
      </c>
      <c r="D138" s="245" t="s">
        <v>1113</v>
      </c>
      <c r="E138" s="245" t="s">
        <v>542</v>
      </c>
      <c r="F138" s="338">
        <v>111612</v>
      </c>
      <c r="G138" s="244">
        <v>147.16999999999999</v>
      </c>
      <c r="H138" s="315" t="s">
        <v>838</v>
      </c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1:35">
      <c r="A139" s="221">
        <v>44356</v>
      </c>
      <c r="B139" s="244" t="s">
        <v>1114</v>
      </c>
      <c r="C139" s="245" t="s">
        <v>1115</v>
      </c>
      <c r="D139" s="245" t="s">
        <v>950</v>
      </c>
      <c r="E139" s="245" t="s">
        <v>542</v>
      </c>
      <c r="F139" s="338">
        <v>4284938</v>
      </c>
      <c r="G139" s="244">
        <v>3.43</v>
      </c>
      <c r="H139" s="315" t="s">
        <v>838</v>
      </c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1:35">
      <c r="A140" s="221">
        <v>44356</v>
      </c>
      <c r="B140" s="244" t="s">
        <v>1116</v>
      </c>
      <c r="C140" s="245" t="s">
        <v>1117</v>
      </c>
      <c r="D140" s="245" t="s">
        <v>1118</v>
      </c>
      <c r="E140" s="245" t="s">
        <v>543</v>
      </c>
      <c r="F140" s="338">
        <v>250000</v>
      </c>
      <c r="G140" s="244">
        <v>63.37</v>
      </c>
      <c r="H140" s="315" t="s">
        <v>838</v>
      </c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1:35">
      <c r="A141" s="221">
        <v>44356</v>
      </c>
      <c r="B141" s="244" t="s">
        <v>1064</v>
      </c>
      <c r="C141" s="245" t="s">
        <v>1065</v>
      </c>
      <c r="D141" s="245" t="s">
        <v>1066</v>
      </c>
      <c r="E141" s="245" t="s">
        <v>543</v>
      </c>
      <c r="F141" s="338">
        <v>215901</v>
      </c>
      <c r="G141" s="244">
        <v>17.72</v>
      </c>
      <c r="H141" s="315" t="s">
        <v>838</v>
      </c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1:35">
      <c r="A142" s="221">
        <v>44356</v>
      </c>
      <c r="B142" s="244" t="s">
        <v>1064</v>
      </c>
      <c r="C142" s="245" t="s">
        <v>1065</v>
      </c>
      <c r="D142" s="245" t="s">
        <v>969</v>
      </c>
      <c r="E142" s="245" t="s">
        <v>543</v>
      </c>
      <c r="F142" s="338">
        <v>446773</v>
      </c>
      <c r="G142" s="244">
        <v>18.399999999999999</v>
      </c>
      <c r="H142" s="315" t="s">
        <v>838</v>
      </c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1:35">
      <c r="A143" s="221">
        <v>44356</v>
      </c>
      <c r="B143" s="244" t="s">
        <v>675</v>
      </c>
      <c r="C143" s="245" t="s">
        <v>1067</v>
      </c>
      <c r="D143" s="245" t="s">
        <v>849</v>
      </c>
      <c r="E143" s="245" t="s">
        <v>543</v>
      </c>
      <c r="F143" s="338">
        <v>199863</v>
      </c>
      <c r="G143" s="244">
        <v>183.4</v>
      </c>
      <c r="H143" s="315" t="s">
        <v>838</v>
      </c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1:35">
      <c r="A144" s="221">
        <v>44356</v>
      </c>
      <c r="B144" s="244" t="s">
        <v>1068</v>
      </c>
      <c r="C144" s="245" t="s">
        <v>1069</v>
      </c>
      <c r="D144" s="245" t="s">
        <v>849</v>
      </c>
      <c r="E144" s="245" t="s">
        <v>543</v>
      </c>
      <c r="F144" s="338">
        <v>216172</v>
      </c>
      <c r="G144" s="244">
        <v>353.84</v>
      </c>
      <c r="H144" s="315" t="s">
        <v>838</v>
      </c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1:35">
      <c r="A145" s="221">
        <v>44356</v>
      </c>
      <c r="B145" s="244" t="s">
        <v>69</v>
      </c>
      <c r="C145" s="245" t="s">
        <v>1070</v>
      </c>
      <c r="D145" s="245" t="s">
        <v>1071</v>
      </c>
      <c r="E145" s="245" t="s">
        <v>543</v>
      </c>
      <c r="F145" s="338">
        <v>20831788</v>
      </c>
      <c r="G145" s="244">
        <v>76.900000000000006</v>
      </c>
      <c r="H145" s="315" t="s">
        <v>838</v>
      </c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1:35">
      <c r="A146" s="221">
        <v>44356</v>
      </c>
      <c r="B146" s="244" t="s">
        <v>1119</v>
      </c>
      <c r="C146" s="245" t="s">
        <v>1120</v>
      </c>
      <c r="D146" s="245" t="s">
        <v>1121</v>
      </c>
      <c r="E146" s="245" t="s">
        <v>543</v>
      </c>
      <c r="F146" s="338">
        <v>162771</v>
      </c>
      <c r="G146" s="244">
        <v>91.83</v>
      </c>
      <c r="H146" s="315" t="s">
        <v>838</v>
      </c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1:35">
      <c r="A147" s="221">
        <v>44356</v>
      </c>
      <c r="B147" s="244" t="s">
        <v>972</v>
      </c>
      <c r="C147" s="245" t="s">
        <v>973</v>
      </c>
      <c r="D147" s="245" t="s">
        <v>974</v>
      </c>
      <c r="E147" s="245" t="s">
        <v>543</v>
      </c>
      <c r="F147" s="338">
        <v>4223754</v>
      </c>
      <c r="G147" s="244">
        <v>57.34</v>
      </c>
      <c r="H147" s="315" t="s">
        <v>838</v>
      </c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1:35">
      <c r="A148" s="221">
        <v>44356</v>
      </c>
      <c r="B148" s="244" t="s">
        <v>740</v>
      </c>
      <c r="C148" s="245" t="s">
        <v>1072</v>
      </c>
      <c r="D148" s="245" t="s">
        <v>1122</v>
      </c>
      <c r="E148" s="245" t="s">
        <v>543</v>
      </c>
      <c r="F148" s="338">
        <v>1966536</v>
      </c>
      <c r="G148" s="244">
        <v>853</v>
      </c>
      <c r="H148" s="315" t="s">
        <v>838</v>
      </c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1:35">
      <c r="A149" s="221">
        <v>44356</v>
      </c>
      <c r="B149" s="244" t="s">
        <v>740</v>
      </c>
      <c r="C149" s="245" t="s">
        <v>1072</v>
      </c>
      <c r="D149" s="245" t="s">
        <v>1123</v>
      </c>
      <c r="E149" s="245" t="s">
        <v>543</v>
      </c>
      <c r="F149" s="338">
        <v>362380</v>
      </c>
      <c r="G149" s="244">
        <v>861.12</v>
      </c>
      <c r="H149" s="315" t="s">
        <v>838</v>
      </c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1:35">
      <c r="A150" s="221">
        <v>44356</v>
      </c>
      <c r="B150" s="244" t="s">
        <v>920</v>
      </c>
      <c r="C150" s="245" t="s">
        <v>921</v>
      </c>
      <c r="D150" s="245" t="s">
        <v>849</v>
      </c>
      <c r="E150" s="245" t="s">
        <v>543</v>
      </c>
      <c r="F150" s="338">
        <v>1322643</v>
      </c>
      <c r="G150" s="244">
        <v>70.16</v>
      </c>
      <c r="H150" s="315" t="s">
        <v>838</v>
      </c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1:35">
      <c r="A151" s="221">
        <v>44356</v>
      </c>
      <c r="B151" s="244" t="s">
        <v>1075</v>
      </c>
      <c r="C151" s="245" t="s">
        <v>1076</v>
      </c>
      <c r="D151" s="245" t="s">
        <v>1078</v>
      </c>
      <c r="E151" s="245" t="s">
        <v>543</v>
      </c>
      <c r="F151" s="338">
        <v>93517</v>
      </c>
      <c r="G151" s="244">
        <v>207.93</v>
      </c>
      <c r="H151" s="315" t="s">
        <v>838</v>
      </c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1:35">
      <c r="A152" s="221">
        <v>44356</v>
      </c>
      <c r="B152" s="244" t="s">
        <v>1075</v>
      </c>
      <c r="C152" s="245" t="s">
        <v>1076</v>
      </c>
      <c r="D152" s="245" t="s">
        <v>849</v>
      </c>
      <c r="E152" s="245" t="s">
        <v>543</v>
      </c>
      <c r="F152" s="338">
        <v>98099</v>
      </c>
      <c r="G152" s="244">
        <v>210.11</v>
      </c>
      <c r="H152" s="315" t="s">
        <v>838</v>
      </c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1:35">
      <c r="A153" s="221">
        <v>44356</v>
      </c>
      <c r="B153" s="244" t="s">
        <v>1075</v>
      </c>
      <c r="C153" s="245" t="s">
        <v>1076</v>
      </c>
      <c r="D153" s="245" t="s">
        <v>1077</v>
      </c>
      <c r="E153" s="245" t="s">
        <v>543</v>
      </c>
      <c r="F153" s="338">
        <v>59500</v>
      </c>
      <c r="G153" s="244">
        <v>217.03</v>
      </c>
      <c r="H153" s="315" t="s">
        <v>838</v>
      </c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1:35">
      <c r="A154" s="221">
        <v>44356</v>
      </c>
      <c r="B154" s="244" t="s">
        <v>383</v>
      </c>
      <c r="C154" s="245" t="s">
        <v>1079</v>
      </c>
      <c r="D154" s="245" t="s">
        <v>849</v>
      </c>
      <c r="E154" s="245" t="s">
        <v>543</v>
      </c>
      <c r="F154" s="338">
        <v>2820300</v>
      </c>
      <c r="G154" s="244">
        <v>56.81</v>
      </c>
      <c r="H154" s="315" t="s">
        <v>838</v>
      </c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1:35">
      <c r="A155" s="221">
        <v>44356</v>
      </c>
      <c r="B155" s="244" t="s">
        <v>115</v>
      </c>
      <c r="C155" s="245" t="s">
        <v>1080</v>
      </c>
      <c r="D155" s="245" t="s">
        <v>1081</v>
      </c>
      <c r="E155" s="245" t="s">
        <v>543</v>
      </c>
      <c r="F155" s="338">
        <v>2376505</v>
      </c>
      <c r="G155" s="244">
        <v>263.24</v>
      </c>
      <c r="H155" s="315" t="s">
        <v>838</v>
      </c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1:35">
      <c r="A156" s="221">
        <v>44356</v>
      </c>
      <c r="B156" s="244" t="s">
        <v>115</v>
      </c>
      <c r="C156" s="245" t="s">
        <v>1080</v>
      </c>
      <c r="D156" s="245" t="s">
        <v>1071</v>
      </c>
      <c r="E156" s="245" t="s">
        <v>543</v>
      </c>
      <c r="F156" s="338">
        <v>4846844</v>
      </c>
      <c r="G156" s="244">
        <v>263.51</v>
      </c>
      <c r="H156" s="315" t="s">
        <v>838</v>
      </c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1:35">
      <c r="A157" s="221">
        <v>44356</v>
      </c>
      <c r="B157" s="244" t="s">
        <v>1082</v>
      </c>
      <c r="C157" s="245" t="s">
        <v>1083</v>
      </c>
      <c r="D157" s="245" t="s">
        <v>849</v>
      </c>
      <c r="E157" s="245" t="s">
        <v>543</v>
      </c>
      <c r="F157" s="338">
        <v>707868</v>
      </c>
      <c r="G157" s="244">
        <v>99.69</v>
      </c>
      <c r="H157" s="315" t="s">
        <v>838</v>
      </c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1:35">
      <c r="A158" s="221">
        <v>44356</v>
      </c>
      <c r="B158" s="244" t="s">
        <v>951</v>
      </c>
      <c r="C158" s="245" t="s">
        <v>952</v>
      </c>
      <c r="D158" s="245" t="s">
        <v>953</v>
      </c>
      <c r="E158" s="245" t="s">
        <v>543</v>
      </c>
      <c r="F158" s="338">
        <v>511254</v>
      </c>
      <c r="G158" s="244">
        <v>38.659999999999997</v>
      </c>
      <c r="H158" s="315" t="s">
        <v>838</v>
      </c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1:35">
      <c r="A159" s="221">
        <v>44356</v>
      </c>
      <c r="B159" s="244" t="s">
        <v>954</v>
      </c>
      <c r="C159" s="245" t="s">
        <v>955</v>
      </c>
      <c r="D159" s="245" t="s">
        <v>956</v>
      </c>
      <c r="E159" s="245" t="s">
        <v>543</v>
      </c>
      <c r="F159" s="338">
        <v>21600</v>
      </c>
      <c r="G159" s="244">
        <v>148.69999999999999</v>
      </c>
      <c r="H159" s="315" t="s">
        <v>838</v>
      </c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1:35">
      <c r="A160" s="221">
        <v>44356</v>
      </c>
      <c r="B160" s="244" t="s">
        <v>1124</v>
      </c>
      <c r="C160" s="245" t="s">
        <v>1125</v>
      </c>
      <c r="D160" s="245" t="s">
        <v>1126</v>
      </c>
      <c r="E160" s="245" t="s">
        <v>543</v>
      </c>
      <c r="F160" s="338">
        <v>2800000</v>
      </c>
      <c r="G160" s="244">
        <v>2.85</v>
      </c>
      <c r="H160" s="315" t="s">
        <v>838</v>
      </c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1:35">
      <c r="A161" s="221">
        <v>44356</v>
      </c>
      <c r="B161" s="244" t="s">
        <v>1085</v>
      </c>
      <c r="C161" s="245" t="s">
        <v>1086</v>
      </c>
      <c r="D161" s="245" t="s">
        <v>950</v>
      </c>
      <c r="E161" s="245" t="s">
        <v>543</v>
      </c>
      <c r="F161" s="338">
        <v>17441642</v>
      </c>
      <c r="G161" s="244">
        <v>10.210000000000001</v>
      </c>
      <c r="H161" s="315" t="s">
        <v>838</v>
      </c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1:35">
      <c r="A162" s="221">
        <v>44356</v>
      </c>
      <c r="B162" s="244" t="s">
        <v>1127</v>
      </c>
      <c r="C162" s="245" t="s">
        <v>1128</v>
      </c>
      <c r="D162" s="245" t="s">
        <v>1129</v>
      </c>
      <c r="E162" s="245" t="s">
        <v>543</v>
      </c>
      <c r="F162" s="338">
        <v>54000000</v>
      </c>
      <c r="G162" s="244">
        <v>4.12</v>
      </c>
      <c r="H162" s="315" t="s">
        <v>838</v>
      </c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1:35">
      <c r="A163" s="221">
        <v>44356</v>
      </c>
      <c r="B163" s="244" t="s">
        <v>1087</v>
      </c>
      <c r="C163" s="245" t="s">
        <v>1088</v>
      </c>
      <c r="D163" s="245" t="s">
        <v>1130</v>
      </c>
      <c r="E163" s="245" t="s">
        <v>543</v>
      </c>
      <c r="F163" s="338">
        <v>600000</v>
      </c>
      <c r="G163" s="244">
        <v>9.1199999999999992</v>
      </c>
      <c r="H163" s="315" t="s">
        <v>838</v>
      </c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1:35">
      <c r="A164" s="221">
        <v>44356</v>
      </c>
      <c r="B164" s="244" t="s">
        <v>1087</v>
      </c>
      <c r="C164" s="245" t="s">
        <v>1088</v>
      </c>
      <c r="D164" s="245" t="s">
        <v>1089</v>
      </c>
      <c r="E164" s="245" t="s">
        <v>543</v>
      </c>
      <c r="F164" s="338">
        <v>500000</v>
      </c>
      <c r="G164" s="244">
        <v>9.27</v>
      </c>
      <c r="H164" s="315" t="s">
        <v>838</v>
      </c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1:35">
      <c r="A165" s="221">
        <v>44356</v>
      </c>
      <c r="B165" s="244" t="s">
        <v>1087</v>
      </c>
      <c r="C165" s="245" t="s">
        <v>1088</v>
      </c>
      <c r="D165" s="245" t="s">
        <v>845</v>
      </c>
      <c r="E165" s="245" t="s">
        <v>543</v>
      </c>
      <c r="F165" s="338">
        <v>1703472</v>
      </c>
      <c r="G165" s="244">
        <v>9.36</v>
      </c>
      <c r="H165" s="315" t="s">
        <v>838</v>
      </c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1:35">
      <c r="A166" s="221">
        <v>44356</v>
      </c>
      <c r="B166" s="244" t="s">
        <v>1087</v>
      </c>
      <c r="C166" s="245" t="s">
        <v>1088</v>
      </c>
      <c r="D166" s="245" t="s">
        <v>950</v>
      </c>
      <c r="E166" s="245" t="s">
        <v>543</v>
      </c>
      <c r="F166" s="338">
        <v>511870</v>
      </c>
      <c r="G166" s="244">
        <v>9.4499999999999993</v>
      </c>
      <c r="H166" s="315" t="s">
        <v>838</v>
      </c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1:35">
      <c r="A167" s="221">
        <v>44356</v>
      </c>
      <c r="B167" s="244" t="s">
        <v>130</v>
      </c>
      <c r="C167" s="245" t="s">
        <v>922</v>
      </c>
      <c r="D167" s="245" t="s">
        <v>849</v>
      </c>
      <c r="E167" s="245" t="s">
        <v>543</v>
      </c>
      <c r="F167" s="338">
        <v>313576</v>
      </c>
      <c r="G167" s="244">
        <v>961.71</v>
      </c>
      <c r="H167" s="315" t="s">
        <v>838</v>
      </c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1:35">
      <c r="A168" s="221">
        <v>44356</v>
      </c>
      <c r="B168" s="244" t="s">
        <v>957</v>
      </c>
      <c r="C168" s="245" t="s">
        <v>958</v>
      </c>
      <c r="D168" s="245" t="s">
        <v>975</v>
      </c>
      <c r="E168" s="245" t="s">
        <v>543</v>
      </c>
      <c r="F168" s="338">
        <v>24787</v>
      </c>
      <c r="G168" s="244">
        <v>2022.73</v>
      </c>
      <c r="H168" s="315" t="s">
        <v>838</v>
      </c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1:35">
      <c r="A169" s="221">
        <v>44356</v>
      </c>
      <c r="B169" s="244" t="s">
        <v>1090</v>
      </c>
      <c r="C169" s="245" t="s">
        <v>1091</v>
      </c>
      <c r="D169" s="245" t="s">
        <v>969</v>
      </c>
      <c r="E169" s="245" t="s">
        <v>543</v>
      </c>
      <c r="F169" s="338">
        <v>542910</v>
      </c>
      <c r="G169" s="244">
        <v>30.49</v>
      </c>
      <c r="H169" s="315" t="s">
        <v>838</v>
      </c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1:35">
      <c r="A170" s="221">
        <v>44356</v>
      </c>
      <c r="B170" s="244" t="s">
        <v>960</v>
      </c>
      <c r="C170" s="245" t="s">
        <v>961</v>
      </c>
      <c r="D170" s="245" t="s">
        <v>1131</v>
      </c>
      <c r="E170" s="245" t="s">
        <v>543</v>
      </c>
      <c r="F170" s="338">
        <v>80000</v>
      </c>
      <c r="G170" s="244">
        <v>57.98</v>
      </c>
      <c r="H170" s="315" t="s">
        <v>838</v>
      </c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1:35">
      <c r="A171" s="221">
        <v>44356</v>
      </c>
      <c r="B171" s="244" t="s">
        <v>976</v>
      </c>
      <c r="C171" s="245" t="s">
        <v>977</v>
      </c>
      <c r="D171" s="245" t="s">
        <v>978</v>
      </c>
      <c r="E171" s="245" t="s">
        <v>543</v>
      </c>
      <c r="F171" s="338">
        <v>508984</v>
      </c>
      <c r="G171" s="244">
        <v>9.3699999999999992</v>
      </c>
      <c r="H171" s="315" t="s">
        <v>838</v>
      </c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1:35">
      <c r="A172" s="221">
        <v>44356</v>
      </c>
      <c r="B172" s="244" t="s">
        <v>1092</v>
      </c>
      <c r="C172" s="245" t="s">
        <v>1093</v>
      </c>
      <c r="D172" s="245" t="s">
        <v>849</v>
      </c>
      <c r="E172" s="245" t="s">
        <v>543</v>
      </c>
      <c r="F172" s="338">
        <v>511028</v>
      </c>
      <c r="G172" s="244">
        <v>70.09</v>
      </c>
      <c r="H172" s="315" t="s">
        <v>838</v>
      </c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1:35">
      <c r="A173" s="221">
        <v>44356</v>
      </c>
      <c r="B173" s="244" t="s">
        <v>1094</v>
      </c>
      <c r="C173" s="245" t="s">
        <v>1095</v>
      </c>
      <c r="D173" s="245" t="s">
        <v>1132</v>
      </c>
      <c r="E173" s="245" t="s">
        <v>543</v>
      </c>
      <c r="F173" s="338">
        <v>177385</v>
      </c>
      <c r="G173" s="244">
        <v>1641.95</v>
      </c>
      <c r="H173" s="315" t="s">
        <v>838</v>
      </c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1:35">
      <c r="A174" s="221">
        <v>44356</v>
      </c>
      <c r="B174" s="244" t="s">
        <v>965</v>
      </c>
      <c r="C174" s="245" t="s">
        <v>966</v>
      </c>
      <c r="D174" s="245" t="s">
        <v>873</v>
      </c>
      <c r="E174" s="245" t="s">
        <v>543</v>
      </c>
      <c r="F174" s="338">
        <v>127000</v>
      </c>
      <c r="G174" s="244">
        <v>19.5</v>
      </c>
      <c r="H174" s="315" t="s">
        <v>838</v>
      </c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1:35">
      <c r="A175" s="221">
        <v>44356</v>
      </c>
      <c r="B175" s="244" t="s">
        <v>1097</v>
      </c>
      <c r="C175" s="245" t="s">
        <v>1098</v>
      </c>
      <c r="D175" s="245" t="s">
        <v>873</v>
      </c>
      <c r="E175" s="245" t="s">
        <v>543</v>
      </c>
      <c r="F175" s="338">
        <v>3216220</v>
      </c>
      <c r="G175" s="244">
        <v>11.07</v>
      </c>
      <c r="H175" s="315" t="s">
        <v>838</v>
      </c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1:35">
      <c r="A176" s="221">
        <v>44356</v>
      </c>
      <c r="B176" s="244" t="s">
        <v>967</v>
      </c>
      <c r="C176" s="245" t="s">
        <v>968</v>
      </c>
      <c r="D176" s="245" t="s">
        <v>1099</v>
      </c>
      <c r="E176" s="245" t="s">
        <v>543</v>
      </c>
      <c r="F176" s="338">
        <v>1282500</v>
      </c>
      <c r="G176" s="244">
        <v>18.5</v>
      </c>
      <c r="H176" s="315" t="s">
        <v>838</v>
      </c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1:35">
      <c r="A177" s="221">
        <v>44356</v>
      </c>
      <c r="B177" s="244" t="s">
        <v>967</v>
      </c>
      <c r="C177" s="245" t="s">
        <v>968</v>
      </c>
      <c r="D177" s="245" t="s">
        <v>969</v>
      </c>
      <c r="E177" s="245" t="s">
        <v>543</v>
      </c>
      <c r="F177" s="338">
        <v>1805000</v>
      </c>
      <c r="G177" s="244">
        <v>18.5</v>
      </c>
      <c r="H177" s="315" t="s">
        <v>838</v>
      </c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1:35">
      <c r="A178" s="221">
        <v>44356</v>
      </c>
      <c r="B178" s="244" t="s">
        <v>970</v>
      </c>
      <c r="C178" s="245" t="s">
        <v>971</v>
      </c>
      <c r="D178" s="245" t="s">
        <v>845</v>
      </c>
      <c r="E178" s="245" t="s">
        <v>543</v>
      </c>
      <c r="F178" s="338">
        <v>1358122</v>
      </c>
      <c r="G178" s="244">
        <v>80.59</v>
      </c>
      <c r="H178" s="315" t="s">
        <v>838</v>
      </c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1:35">
      <c r="A179" s="221">
        <v>44356</v>
      </c>
      <c r="B179" s="244" t="s">
        <v>970</v>
      </c>
      <c r="C179" s="245" t="s">
        <v>971</v>
      </c>
      <c r="D179" s="245" t="s">
        <v>969</v>
      </c>
      <c r="E179" s="245" t="s">
        <v>543</v>
      </c>
      <c r="F179" s="338">
        <v>1144309</v>
      </c>
      <c r="G179" s="244">
        <v>80.650000000000006</v>
      </c>
      <c r="H179" s="315" t="s">
        <v>838</v>
      </c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1:35">
      <c r="A180" s="221">
        <v>44356</v>
      </c>
      <c r="B180" s="244" t="s">
        <v>1100</v>
      </c>
      <c r="C180" s="245" t="s">
        <v>1101</v>
      </c>
      <c r="D180" s="245" t="s">
        <v>849</v>
      </c>
      <c r="E180" s="245" t="s">
        <v>543</v>
      </c>
      <c r="F180" s="338">
        <v>1201851</v>
      </c>
      <c r="G180" s="244">
        <v>57.94</v>
      </c>
      <c r="H180" s="315" t="s">
        <v>838</v>
      </c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1:35">
      <c r="A181" s="221">
        <v>44356</v>
      </c>
      <c r="B181" s="244" t="s">
        <v>1133</v>
      </c>
      <c r="C181" s="245" t="s">
        <v>1134</v>
      </c>
      <c r="D181" s="245" t="s">
        <v>1135</v>
      </c>
      <c r="E181" s="245" t="s">
        <v>543</v>
      </c>
      <c r="F181" s="338">
        <v>65187</v>
      </c>
      <c r="G181" s="244">
        <v>295.37</v>
      </c>
      <c r="H181" s="315" t="s">
        <v>838</v>
      </c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1:35">
      <c r="A182" s="221">
        <v>44356</v>
      </c>
      <c r="B182" s="244" t="s">
        <v>181</v>
      </c>
      <c r="C182" s="245" t="s">
        <v>1102</v>
      </c>
      <c r="D182" s="245" t="s">
        <v>1071</v>
      </c>
      <c r="E182" s="245" t="s">
        <v>543</v>
      </c>
      <c r="F182" s="338">
        <v>23792004</v>
      </c>
      <c r="G182" s="244">
        <v>126.1</v>
      </c>
      <c r="H182" s="315" t="s">
        <v>838</v>
      </c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1:35">
      <c r="A183" s="221">
        <v>44356</v>
      </c>
      <c r="B183" s="244" t="s">
        <v>181</v>
      </c>
      <c r="C183" s="245" t="s">
        <v>1102</v>
      </c>
      <c r="D183" s="245" t="s">
        <v>1103</v>
      </c>
      <c r="E183" s="245" t="s">
        <v>543</v>
      </c>
      <c r="F183" s="338">
        <v>15321113</v>
      </c>
      <c r="G183" s="244">
        <v>125.59</v>
      </c>
      <c r="H183" s="315" t="s">
        <v>838</v>
      </c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1:35">
      <c r="A184" s="221">
        <v>44356</v>
      </c>
      <c r="B184" s="244" t="s">
        <v>1104</v>
      </c>
      <c r="C184" s="245" t="s">
        <v>1105</v>
      </c>
      <c r="D184" s="245" t="s">
        <v>1106</v>
      </c>
      <c r="E184" s="245" t="s">
        <v>543</v>
      </c>
      <c r="F184" s="338">
        <v>2353892</v>
      </c>
      <c r="G184" s="244">
        <v>3.44</v>
      </c>
      <c r="H184" s="315" t="s">
        <v>838</v>
      </c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1:35">
      <c r="A185" s="221">
        <v>44356</v>
      </c>
      <c r="B185" s="244" t="s">
        <v>1104</v>
      </c>
      <c r="C185" s="245" t="s">
        <v>1105</v>
      </c>
      <c r="D185" s="245" t="s">
        <v>1108</v>
      </c>
      <c r="E185" s="245" t="s">
        <v>543</v>
      </c>
      <c r="F185" s="338">
        <v>2443853</v>
      </c>
      <c r="G185" s="244">
        <v>3.45</v>
      </c>
      <c r="H185" s="315" t="s">
        <v>838</v>
      </c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1:35">
      <c r="A186" s="221">
        <v>44356</v>
      </c>
      <c r="B186" s="244" t="s">
        <v>1104</v>
      </c>
      <c r="C186" s="245" t="s">
        <v>1105</v>
      </c>
      <c r="D186" s="245" t="s">
        <v>1107</v>
      </c>
      <c r="E186" s="245" t="s">
        <v>543</v>
      </c>
      <c r="F186" s="338">
        <v>1311647</v>
      </c>
      <c r="G186" s="244">
        <v>3.44</v>
      </c>
      <c r="H186" s="315" t="s">
        <v>838</v>
      </c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1:35">
      <c r="A187" s="221">
        <v>44356</v>
      </c>
      <c r="B187" s="244" t="s">
        <v>899</v>
      </c>
      <c r="C187" s="245" t="s">
        <v>900</v>
      </c>
      <c r="D187" s="245" t="s">
        <v>925</v>
      </c>
      <c r="E187" s="245" t="s">
        <v>543</v>
      </c>
      <c r="F187" s="338">
        <v>1964465</v>
      </c>
      <c r="G187" s="244">
        <v>6.86</v>
      </c>
      <c r="H187" s="315" t="s">
        <v>838</v>
      </c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1:35">
      <c r="A188" s="221">
        <v>44356</v>
      </c>
      <c r="B188" s="244" t="s">
        <v>899</v>
      </c>
      <c r="C188" s="245" t="s">
        <v>900</v>
      </c>
      <c r="D188" s="245" t="s">
        <v>1109</v>
      </c>
      <c r="E188" s="245" t="s">
        <v>543</v>
      </c>
      <c r="F188" s="338">
        <v>911399</v>
      </c>
      <c r="G188" s="244">
        <v>7.15</v>
      </c>
      <c r="H188" s="315" t="s">
        <v>838</v>
      </c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1:35">
      <c r="A189" s="221">
        <v>44356</v>
      </c>
      <c r="B189" s="244" t="s">
        <v>1110</v>
      </c>
      <c r="C189" s="245" t="s">
        <v>1111</v>
      </c>
      <c r="D189" s="245" t="s">
        <v>1113</v>
      </c>
      <c r="E189" s="245" t="s">
        <v>543</v>
      </c>
      <c r="F189" s="338">
        <v>111612</v>
      </c>
      <c r="G189" s="244">
        <v>149.78</v>
      </c>
      <c r="H189" s="315" t="s">
        <v>838</v>
      </c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1:35">
      <c r="A190" s="221">
        <v>44356</v>
      </c>
      <c r="B190" s="244" t="s">
        <v>1114</v>
      </c>
      <c r="C190" s="245" t="s">
        <v>1115</v>
      </c>
      <c r="D190" s="245" t="s">
        <v>950</v>
      </c>
      <c r="E190" s="245" t="s">
        <v>543</v>
      </c>
      <c r="F190" s="338">
        <v>4751179</v>
      </c>
      <c r="G190" s="244">
        <v>3.46</v>
      </c>
      <c r="H190" s="315" t="s">
        <v>838</v>
      </c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1:35">
      <c r="A191" s="221">
        <v>44356</v>
      </c>
      <c r="B191" s="244" t="s">
        <v>923</v>
      </c>
      <c r="C191" s="245" t="s">
        <v>924</v>
      </c>
      <c r="D191" s="245" t="s">
        <v>979</v>
      </c>
      <c r="E191" s="245" t="s">
        <v>543</v>
      </c>
      <c r="F191" s="338">
        <v>3500030</v>
      </c>
      <c r="G191" s="244">
        <v>0.76</v>
      </c>
      <c r="H191" s="315" t="s">
        <v>838</v>
      </c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1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9"/>
  <sheetViews>
    <sheetView topLeftCell="A3" zoomScale="83" zoomScaleNormal="85" workbookViewId="0">
      <selection activeCell="E20" sqref="E20"/>
    </sheetView>
  </sheetViews>
  <sheetFormatPr defaultColWidth="9.33203125" defaultRowHeight="13.2"/>
  <cols>
    <col min="1" max="1" width="4.44140625" customWidth="1"/>
    <col min="2" max="2" width="10.33203125" customWidth="1"/>
    <col min="3" max="3" width="10.33203125" hidden="1" customWidth="1"/>
    <col min="4" max="4" width="32.109375" customWidth="1"/>
    <col min="5" max="5" width="8" customWidth="1"/>
    <col min="6" max="6" width="12.6640625" style="7" customWidth="1"/>
    <col min="7" max="7" width="9.5546875" style="7" customWidth="1"/>
    <col min="8" max="8" width="11" style="7" customWidth="1"/>
    <col min="9" max="9" width="13.44140625" style="7" customWidth="1"/>
    <col min="10" max="10" width="21.6640625" style="5" customWidth="1"/>
    <col min="11" max="11" width="10.6640625" style="7" customWidth="1"/>
    <col min="12" max="12" width="10.5546875" style="7" customWidth="1"/>
    <col min="13" max="13" width="14" style="7" customWidth="1"/>
    <col min="14" max="14" width="12.6640625" customWidth="1"/>
    <col min="15" max="15" width="15" style="5" customWidth="1"/>
    <col min="16" max="16" width="14.5546875" customWidth="1"/>
    <col min="17" max="17" width="17.88671875" hidden="1" customWidth="1"/>
    <col min="18" max="18" width="5.6640625" style="7" hidden="1" customWidth="1"/>
    <col min="19" max="19" width="12.6640625" customWidth="1"/>
    <col min="20" max="20" width="8.33203125" customWidth="1"/>
    <col min="21" max="31" width="9.332031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6.4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1">
      <c r="A6" s="15" t="s">
        <v>908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44357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3.8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9.6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44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43" customFormat="1" ht="13.8">
      <c r="A10" s="340">
        <v>1</v>
      </c>
      <c r="B10" s="354">
        <v>44291</v>
      </c>
      <c r="C10" s="355"/>
      <c r="D10" s="390" t="s">
        <v>109</v>
      </c>
      <c r="E10" s="359" t="s">
        <v>557</v>
      </c>
      <c r="F10" s="364" t="s">
        <v>841</v>
      </c>
      <c r="G10" s="364">
        <v>1370</v>
      </c>
      <c r="H10" s="359"/>
      <c r="I10" s="356" t="s">
        <v>842</v>
      </c>
      <c r="J10" s="361" t="s">
        <v>558</v>
      </c>
      <c r="K10" s="361"/>
      <c r="L10" s="368"/>
      <c r="M10" s="333"/>
      <c r="N10" s="342"/>
      <c r="O10" s="339"/>
      <c r="P10" s="428"/>
      <c r="Q10" s="4"/>
      <c r="R10" s="429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43" customFormat="1" ht="13.8">
      <c r="A11" s="492">
        <v>2</v>
      </c>
      <c r="B11" s="493">
        <v>44319</v>
      </c>
      <c r="C11" s="494"/>
      <c r="D11" s="495" t="s">
        <v>249</v>
      </c>
      <c r="E11" s="496" t="s">
        <v>557</v>
      </c>
      <c r="F11" s="497">
        <v>663</v>
      </c>
      <c r="G11" s="498">
        <v>619</v>
      </c>
      <c r="H11" s="498">
        <v>688.5</v>
      </c>
      <c r="I11" s="499" t="s">
        <v>847</v>
      </c>
      <c r="J11" s="500" t="s">
        <v>894</v>
      </c>
      <c r="K11" s="500">
        <f t="shared" ref="K11" si="0">H11-F11</f>
        <v>25.5</v>
      </c>
      <c r="L11" s="501">
        <f>(F11*-0.8)/100</f>
        <v>-5.3039999999999994</v>
      </c>
      <c r="M11" s="502">
        <f t="shared" ref="M11" si="1">(K11+L11)/F11</f>
        <v>3.0461538461538464E-2</v>
      </c>
      <c r="N11" s="500" t="s">
        <v>556</v>
      </c>
      <c r="O11" s="503">
        <v>44351</v>
      </c>
      <c r="P11" s="428"/>
      <c r="Q11" s="4"/>
      <c r="R11" s="429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43" customFormat="1" ht="13.8">
      <c r="A12" s="340">
        <v>3</v>
      </c>
      <c r="B12" s="354">
        <v>44342</v>
      </c>
      <c r="C12" s="355"/>
      <c r="D12" s="390" t="s">
        <v>402</v>
      </c>
      <c r="E12" s="359" t="s">
        <v>557</v>
      </c>
      <c r="F12" s="367" t="s">
        <v>857</v>
      </c>
      <c r="G12" s="364">
        <v>2650</v>
      </c>
      <c r="H12" s="359"/>
      <c r="I12" s="356" t="s">
        <v>858</v>
      </c>
      <c r="J12" s="361" t="s">
        <v>558</v>
      </c>
      <c r="K12" s="361"/>
      <c r="L12" s="368"/>
      <c r="M12" s="333"/>
      <c r="N12" s="342"/>
      <c r="O12" s="339"/>
      <c r="P12" s="428"/>
      <c r="Q12" s="4"/>
      <c r="R12" s="429" t="s">
        <v>559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43" customFormat="1" ht="13.8">
      <c r="A13" s="492">
        <v>4</v>
      </c>
      <c r="B13" s="493">
        <v>44343</v>
      </c>
      <c r="C13" s="494"/>
      <c r="D13" s="495" t="s">
        <v>68</v>
      </c>
      <c r="E13" s="496" t="s">
        <v>557</v>
      </c>
      <c r="F13" s="497">
        <v>522.5</v>
      </c>
      <c r="G13" s="498">
        <v>488</v>
      </c>
      <c r="H13" s="498">
        <v>544</v>
      </c>
      <c r="I13" s="499" t="s">
        <v>861</v>
      </c>
      <c r="J13" s="500" t="s">
        <v>926</v>
      </c>
      <c r="K13" s="500">
        <f t="shared" ref="K13" si="2">H13-F13</f>
        <v>21.5</v>
      </c>
      <c r="L13" s="501">
        <f>(F13*-0.8)/100</f>
        <v>-4.18</v>
      </c>
      <c r="M13" s="502">
        <f t="shared" ref="M13" si="3">(K13+L13)/F13</f>
        <v>3.3148325358851677E-2</v>
      </c>
      <c r="N13" s="500" t="s">
        <v>556</v>
      </c>
      <c r="O13" s="503">
        <v>44355</v>
      </c>
      <c r="P13" s="428"/>
      <c r="Q13" s="4"/>
      <c r="R13" s="429" t="s">
        <v>559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43" customFormat="1" ht="13.8">
      <c r="A14" s="480">
        <v>5</v>
      </c>
      <c r="B14" s="481">
        <v>44347</v>
      </c>
      <c r="C14" s="482"/>
      <c r="D14" s="421" t="s">
        <v>167</v>
      </c>
      <c r="E14" s="483" t="s">
        <v>557</v>
      </c>
      <c r="F14" s="419">
        <v>2085</v>
      </c>
      <c r="G14" s="484">
        <v>1970</v>
      </c>
      <c r="H14" s="483">
        <v>2245</v>
      </c>
      <c r="I14" s="485" t="s">
        <v>865</v>
      </c>
      <c r="J14" s="420" t="s">
        <v>893</v>
      </c>
      <c r="K14" s="420">
        <f t="shared" ref="K14" si="4">H14-F14</f>
        <v>160</v>
      </c>
      <c r="L14" s="486">
        <f>(F14*-0.8)/100</f>
        <v>-16.68</v>
      </c>
      <c r="M14" s="487">
        <f t="shared" ref="M14" si="5">(K14+L14)/F14</f>
        <v>6.8738609112709834E-2</v>
      </c>
      <c r="N14" s="420" t="s">
        <v>556</v>
      </c>
      <c r="O14" s="458">
        <v>44350</v>
      </c>
      <c r="P14" s="428"/>
      <c r="Q14" s="4"/>
      <c r="R14" s="429" t="s">
        <v>559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37" customFormat="1" ht="13.8">
      <c r="A15" s="340">
        <v>6</v>
      </c>
      <c r="B15" s="354">
        <v>44348</v>
      </c>
      <c r="C15" s="355"/>
      <c r="D15" s="390" t="s">
        <v>110</v>
      </c>
      <c r="E15" s="359" t="s">
        <v>557</v>
      </c>
      <c r="F15" s="367" t="s">
        <v>871</v>
      </c>
      <c r="G15" s="364">
        <v>2790</v>
      </c>
      <c r="H15" s="359"/>
      <c r="I15" s="356" t="s">
        <v>872</v>
      </c>
      <c r="J15" s="334" t="s">
        <v>558</v>
      </c>
      <c r="K15" s="334"/>
      <c r="L15" s="382"/>
      <c r="M15" s="380"/>
      <c r="N15" s="334"/>
      <c r="O15" s="373"/>
      <c r="P15" s="428"/>
      <c r="Q15" s="4"/>
      <c r="R15" s="429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</row>
    <row r="16" spans="1:38" s="37" customFormat="1" ht="13.8">
      <c r="A16" s="480">
        <v>7</v>
      </c>
      <c r="B16" s="481">
        <v>44349</v>
      </c>
      <c r="C16" s="482"/>
      <c r="D16" s="421" t="s">
        <v>481</v>
      </c>
      <c r="E16" s="483" t="s">
        <v>557</v>
      </c>
      <c r="F16" s="419">
        <v>2035</v>
      </c>
      <c r="G16" s="484">
        <v>1895</v>
      </c>
      <c r="H16" s="483">
        <v>2195</v>
      </c>
      <c r="I16" s="485" t="s">
        <v>865</v>
      </c>
      <c r="J16" s="420" t="s">
        <v>893</v>
      </c>
      <c r="K16" s="420">
        <f t="shared" ref="K16" si="6">H16-F16</f>
        <v>160</v>
      </c>
      <c r="L16" s="486">
        <f>(F16*-0.8)/100</f>
        <v>-16.28</v>
      </c>
      <c r="M16" s="487">
        <f t="shared" ref="M16" si="7">(K16+L16)/F16</f>
        <v>7.0624078624078629E-2</v>
      </c>
      <c r="N16" s="420" t="s">
        <v>556</v>
      </c>
      <c r="O16" s="458">
        <v>44351</v>
      </c>
      <c r="P16" s="428"/>
      <c r="Q16" s="4"/>
      <c r="R16" s="429" t="s">
        <v>559</v>
      </c>
      <c r="S16" s="4"/>
      <c r="T16" s="4"/>
      <c r="U16" s="4"/>
      <c r="V16" s="4"/>
      <c r="W16" s="4"/>
      <c r="X16" s="4"/>
      <c r="Y16" s="4"/>
      <c r="Z16" s="4"/>
      <c r="AA16" s="4"/>
      <c r="AB16" s="4"/>
    </row>
    <row r="17" spans="1:38" s="37" customFormat="1" ht="13.8">
      <c r="A17" s="492">
        <v>8</v>
      </c>
      <c r="B17" s="493">
        <v>44350</v>
      </c>
      <c r="C17" s="494"/>
      <c r="D17" s="495" t="s">
        <v>832</v>
      </c>
      <c r="E17" s="496" t="s">
        <v>1137</v>
      </c>
      <c r="F17" s="497">
        <v>292</v>
      </c>
      <c r="G17" s="498">
        <v>275</v>
      </c>
      <c r="H17" s="498">
        <v>306.5</v>
      </c>
      <c r="I17" s="499" t="s">
        <v>1136</v>
      </c>
      <c r="J17" s="500" t="s">
        <v>897</v>
      </c>
      <c r="K17" s="500">
        <f t="shared" ref="K17" si="8">H17-F17</f>
        <v>14.5</v>
      </c>
      <c r="L17" s="501">
        <f>(F17*-0.8)/100</f>
        <v>-2.3360000000000003</v>
      </c>
      <c r="M17" s="502">
        <f t="shared" ref="M17" si="9">(K17+L17)/F17</f>
        <v>4.165753424657534E-2</v>
      </c>
      <c r="N17" s="500" t="s">
        <v>556</v>
      </c>
      <c r="O17" s="503">
        <v>44351</v>
      </c>
      <c r="P17" s="428"/>
      <c r="Q17" s="4"/>
      <c r="R17" s="429"/>
      <c r="S17" s="4"/>
      <c r="T17" s="4"/>
      <c r="U17" s="4"/>
      <c r="V17" s="4"/>
      <c r="W17" s="4"/>
      <c r="X17" s="4"/>
      <c r="Y17" s="4"/>
      <c r="Z17" s="4"/>
      <c r="AA17" s="4"/>
      <c r="AB17" s="4"/>
    </row>
    <row r="18" spans="1:38" s="37" customFormat="1" ht="13.8">
      <c r="A18" s="340"/>
      <c r="B18" s="354"/>
      <c r="C18" s="355"/>
      <c r="D18" s="390"/>
      <c r="E18" s="359"/>
      <c r="F18" s="367"/>
      <c r="G18" s="364"/>
      <c r="H18" s="359"/>
      <c r="I18" s="356"/>
      <c r="J18" s="334"/>
      <c r="K18" s="334"/>
      <c r="L18" s="382"/>
      <c r="M18" s="380"/>
      <c r="N18" s="334"/>
      <c r="O18" s="373"/>
      <c r="P18" s="428"/>
      <c r="Q18" s="4"/>
      <c r="R18" s="429"/>
      <c r="S18" s="4"/>
      <c r="T18" s="4"/>
      <c r="U18" s="4"/>
      <c r="V18" s="4"/>
      <c r="W18" s="4"/>
      <c r="X18" s="4"/>
      <c r="Y18" s="4"/>
      <c r="Z18" s="4"/>
      <c r="AA18" s="4"/>
      <c r="AB18" s="4"/>
    </row>
    <row r="19" spans="1:38" s="2" customFormat="1" ht="13.8">
      <c r="A19" s="340"/>
      <c r="B19" s="354"/>
      <c r="C19" s="355"/>
      <c r="D19" s="366"/>
      <c r="E19" s="359"/>
      <c r="F19" s="359"/>
      <c r="G19" s="364"/>
      <c r="H19" s="359"/>
      <c r="I19" s="356"/>
      <c r="J19" s="361"/>
      <c r="K19" s="361"/>
      <c r="L19" s="368"/>
      <c r="M19" s="333"/>
      <c r="N19" s="342"/>
      <c r="O19" s="339"/>
      <c r="P19" s="428"/>
      <c r="Q19" s="4"/>
      <c r="R19" s="429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2" customFormat="1" ht="13.8">
      <c r="A20" s="410"/>
      <c r="B20" s="411"/>
      <c r="C20" s="412"/>
      <c r="D20" s="413"/>
      <c r="E20" s="414"/>
      <c r="F20" s="414"/>
      <c r="G20" s="378"/>
      <c r="H20" s="414"/>
      <c r="I20" s="415"/>
      <c r="J20" s="379"/>
      <c r="K20" s="379"/>
      <c r="L20" s="416"/>
      <c r="M20" s="76"/>
      <c r="N20" s="417"/>
      <c r="O20" s="418"/>
      <c r="P20" s="362"/>
      <c r="Q20" s="61"/>
      <c r="R20" s="312"/>
      <c r="S20" s="61"/>
      <c r="T20" s="61"/>
      <c r="U20" s="61"/>
      <c r="V20" s="61"/>
      <c r="W20" s="61"/>
      <c r="X20" s="61"/>
      <c r="Y20" s="61"/>
      <c r="Z20" s="61"/>
      <c r="AA20" s="61"/>
      <c r="AB20" s="61"/>
    </row>
    <row r="21" spans="1:38" s="2" customFormat="1" ht="13.8">
      <c r="A21" s="410"/>
      <c r="B21" s="411"/>
      <c r="C21" s="412"/>
      <c r="D21" s="413"/>
      <c r="E21" s="414"/>
      <c r="F21" s="414"/>
      <c r="G21" s="378"/>
      <c r="H21" s="414"/>
      <c r="I21" s="415"/>
      <c r="J21" s="379"/>
      <c r="K21" s="379"/>
      <c r="L21" s="416"/>
      <c r="M21" s="76"/>
      <c r="N21" s="417"/>
      <c r="O21" s="418"/>
      <c r="P21" s="362"/>
      <c r="Q21" s="61"/>
      <c r="R21" s="312"/>
      <c r="S21" s="61"/>
      <c r="T21" s="61"/>
      <c r="U21" s="61"/>
      <c r="V21" s="61"/>
      <c r="W21" s="61"/>
      <c r="X21" s="61"/>
      <c r="Y21" s="61"/>
      <c r="Z21" s="61"/>
      <c r="AA21" s="61"/>
      <c r="AB21" s="61"/>
    </row>
    <row r="22" spans="1:38" s="2" customFormat="1" ht="12" customHeight="1">
      <c r="A22" s="20" t="s">
        <v>560</v>
      </c>
      <c r="B22" s="21"/>
      <c r="C22" s="22"/>
      <c r="D22" s="23"/>
      <c r="E22" s="24"/>
      <c r="F22" s="25"/>
      <c r="G22" s="25"/>
      <c r="H22" s="25"/>
      <c r="I22" s="25"/>
      <c r="J22" s="62"/>
      <c r="K22" s="25"/>
      <c r="L22" s="369"/>
      <c r="M22" s="35"/>
      <c r="N22" s="62"/>
      <c r="O22" s="63"/>
      <c r="P22" s="5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s="2" customFormat="1" ht="12" customHeight="1">
      <c r="A23" s="26" t="s">
        <v>561</v>
      </c>
      <c r="B23" s="20"/>
      <c r="C23" s="20"/>
      <c r="D23" s="20"/>
      <c r="F23" s="27" t="s">
        <v>562</v>
      </c>
      <c r="G23" s="14"/>
      <c r="H23" s="28"/>
      <c r="I23" s="33"/>
      <c r="J23" s="64"/>
      <c r="K23" s="65"/>
      <c r="L23" s="370"/>
      <c r="M23" s="66"/>
      <c r="N23" s="13"/>
      <c r="O23" s="67"/>
      <c r="P23" s="5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s="2" customFormat="1" ht="12" customHeight="1">
      <c r="A24" s="20" t="s">
        <v>563</v>
      </c>
      <c r="B24" s="20"/>
      <c r="C24" s="20"/>
      <c r="D24" s="20"/>
      <c r="E24" s="29"/>
      <c r="F24" s="27" t="s">
        <v>564</v>
      </c>
      <c r="G24" s="14"/>
      <c r="H24" s="28"/>
      <c r="I24" s="33"/>
      <c r="J24" s="64"/>
      <c r="K24" s="65"/>
      <c r="L24" s="370"/>
      <c r="M24" s="66"/>
      <c r="N24" s="13"/>
      <c r="O24" s="67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0"/>
      <c r="B25" s="20"/>
      <c r="C25" s="20"/>
      <c r="D25" s="20"/>
      <c r="E25" s="29"/>
      <c r="F25" s="14"/>
      <c r="G25" s="14"/>
      <c r="H25" s="28"/>
      <c r="I25" s="33"/>
      <c r="J25" s="68"/>
      <c r="K25" s="65"/>
      <c r="L25" s="370"/>
      <c r="M25" s="14"/>
      <c r="N25" s="69"/>
      <c r="O25" s="54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ht="13.8">
      <c r="A26" s="8"/>
      <c r="B26" s="30" t="s">
        <v>565</v>
      </c>
      <c r="C26" s="30"/>
      <c r="D26" s="30"/>
      <c r="E26" s="30"/>
      <c r="F26" s="31"/>
      <c r="G26" s="29"/>
      <c r="H26" s="29"/>
      <c r="I26" s="70"/>
      <c r="J26" s="71"/>
      <c r="K26" s="72"/>
      <c r="L26" s="371"/>
      <c r="M26" s="9"/>
      <c r="N26" s="8"/>
      <c r="O26" s="50"/>
      <c r="P26" s="4"/>
      <c r="R26" s="79"/>
      <c r="S26" s="13"/>
      <c r="T26" s="13"/>
      <c r="U26" s="13"/>
      <c r="V26" s="13"/>
      <c r="W26" s="13"/>
      <c r="X26" s="13"/>
      <c r="Y26" s="13"/>
      <c r="Z26" s="13"/>
    </row>
    <row r="27" spans="1:38" s="3" customFormat="1" ht="39.6">
      <c r="A27" s="17" t="s">
        <v>16</v>
      </c>
      <c r="B27" s="18" t="s">
        <v>534</v>
      </c>
      <c r="C27" s="18"/>
      <c r="D27" s="19" t="s">
        <v>545</v>
      </c>
      <c r="E27" s="18" t="s">
        <v>546</v>
      </c>
      <c r="F27" s="18" t="s">
        <v>547</v>
      </c>
      <c r="G27" s="18" t="s">
        <v>566</v>
      </c>
      <c r="H27" s="18" t="s">
        <v>549</v>
      </c>
      <c r="I27" s="18" t="s">
        <v>550</v>
      </c>
      <c r="J27" s="18" t="s">
        <v>551</v>
      </c>
      <c r="K27" s="59" t="s">
        <v>567</v>
      </c>
      <c r="L27" s="372" t="s">
        <v>818</v>
      </c>
      <c r="M27" s="60" t="s">
        <v>817</v>
      </c>
      <c r="N27" s="18" t="s">
        <v>554</v>
      </c>
      <c r="O27" s="75" t="s">
        <v>555</v>
      </c>
      <c r="P27" s="4"/>
      <c r="Q27" s="37"/>
      <c r="R27" s="35"/>
      <c r="S27" s="35"/>
      <c r="T27" s="35"/>
    </row>
    <row r="28" spans="1:38" s="350" customFormat="1" ht="15" customHeight="1">
      <c r="A28" s="488">
        <v>1</v>
      </c>
      <c r="B28" s="438">
        <v>44337</v>
      </c>
      <c r="C28" s="489"/>
      <c r="D28" s="490" t="s">
        <v>304</v>
      </c>
      <c r="E28" s="419" t="s">
        <v>557</v>
      </c>
      <c r="F28" s="419">
        <v>1314</v>
      </c>
      <c r="G28" s="491">
        <v>1275</v>
      </c>
      <c r="H28" s="491">
        <v>1352</v>
      </c>
      <c r="I28" s="419" t="s">
        <v>854</v>
      </c>
      <c r="J28" s="420" t="s">
        <v>895</v>
      </c>
      <c r="K28" s="420">
        <f t="shared" ref="K28" si="10">H28-F28</f>
        <v>38</v>
      </c>
      <c r="L28" s="486">
        <f>(F28*-0.7)/100</f>
        <v>-9.1980000000000004</v>
      </c>
      <c r="M28" s="487">
        <f t="shared" ref="M28" si="11">(K28+L28)/F28</f>
        <v>2.1919330289193302E-2</v>
      </c>
      <c r="N28" s="420" t="s">
        <v>556</v>
      </c>
      <c r="O28" s="479">
        <v>44350</v>
      </c>
      <c r="P28" s="4"/>
      <c r="Q28" s="4"/>
      <c r="R28" s="314" t="s">
        <v>792</v>
      </c>
      <c r="S28" s="37"/>
      <c r="T28" s="37"/>
      <c r="U28" s="37"/>
      <c r="V28" s="37"/>
      <c r="W28" s="37"/>
      <c r="X28" s="37"/>
      <c r="Y28" s="37"/>
      <c r="Z28" s="37"/>
      <c r="AA28" s="37"/>
    </row>
    <row r="29" spans="1:38" s="350" customFormat="1" ht="15" customHeight="1">
      <c r="A29" s="488">
        <v>2</v>
      </c>
      <c r="B29" s="438">
        <v>44341</v>
      </c>
      <c r="C29" s="489"/>
      <c r="D29" s="490" t="s">
        <v>97</v>
      </c>
      <c r="E29" s="419" t="s">
        <v>557</v>
      </c>
      <c r="F29" s="419">
        <v>190.5</v>
      </c>
      <c r="G29" s="491">
        <v>185</v>
      </c>
      <c r="H29" s="491">
        <v>195.5</v>
      </c>
      <c r="I29" s="419" t="s">
        <v>856</v>
      </c>
      <c r="J29" s="420" t="s">
        <v>906</v>
      </c>
      <c r="K29" s="420">
        <f t="shared" ref="K29" si="12">H29-F29</f>
        <v>5</v>
      </c>
      <c r="L29" s="486">
        <f>(F29*-0.7)/100</f>
        <v>-1.3334999999999999</v>
      </c>
      <c r="M29" s="487">
        <f t="shared" ref="M29" si="13">(K29+L29)/F29</f>
        <v>1.9246719160104987E-2</v>
      </c>
      <c r="N29" s="420" t="s">
        <v>556</v>
      </c>
      <c r="O29" s="458">
        <v>44354</v>
      </c>
      <c r="P29" s="4"/>
      <c r="Q29" s="4"/>
      <c r="R29" s="314" t="s">
        <v>559</v>
      </c>
      <c r="S29" s="37"/>
      <c r="T29" s="37"/>
      <c r="U29" s="37"/>
      <c r="V29" s="37"/>
      <c r="W29" s="37"/>
      <c r="X29" s="37"/>
      <c r="Y29" s="37"/>
      <c r="Z29" s="37"/>
      <c r="AA29" s="37"/>
    </row>
    <row r="30" spans="1:38" s="350" customFormat="1" ht="15" customHeight="1">
      <c r="A30" s="459">
        <v>3</v>
      </c>
      <c r="B30" s="460">
        <v>44344</v>
      </c>
      <c r="C30" s="461"/>
      <c r="D30" s="462" t="s">
        <v>862</v>
      </c>
      <c r="E30" s="463" t="s">
        <v>557</v>
      </c>
      <c r="F30" s="463">
        <v>636.5</v>
      </c>
      <c r="G30" s="464">
        <v>615</v>
      </c>
      <c r="H30" s="464">
        <v>614</v>
      </c>
      <c r="I30" s="463" t="s">
        <v>863</v>
      </c>
      <c r="J30" s="465" t="s">
        <v>868</v>
      </c>
      <c r="K30" s="465">
        <f t="shared" ref="K30" si="14">H30-F30</f>
        <v>-22.5</v>
      </c>
      <c r="L30" s="466">
        <f>(F30*-0.7)/100</f>
        <v>-4.4554999999999998</v>
      </c>
      <c r="M30" s="467">
        <f t="shared" ref="M30" si="15">(K30+L30)/F30</f>
        <v>-4.234956794972506E-2</v>
      </c>
      <c r="N30" s="465" t="s">
        <v>620</v>
      </c>
      <c r="O30" s="468">
        <v>44348</v>
      </c>
      <c r="P30" s="61"/>
      <c r="Q30" s="61"/>
      <c r="R30" s="474" t="s">
        <v>792</v>
      </c>
      <c r="S30" s="3"/>
      <c r="T30" s="3"/>
      <c r="U30" s="3"/>
      <c r="V30" s="3"/>
      <c r="W30" s="3"/>
      <c r="X30" s="3"/>
      <c r="Y30" s="37"/>
      <c r="Z30" s="37"/>
      <c r="AA30" s="37"/>
    </row>
    <row r="31" spans="1:38" s="350" customFormat="1" ht="15" customHeight="1">
      <c r="A31" s="374">
        <v>4</v>
      </c>
      <c r="B31" s="395">
        <v>44348</v>
      </c>
      <c r="C31" s="398"/>
      <c r="D31" s="475" t="s">
        <v>169</v>
      </c>
      <c r="E31" s="367" t="s">
        <v>557</v>
      </c>
      <c r="F31" s="367" t="s">
        <v>869</v>
      </c>
      <c r="G31" s="399">
        <v>418</v>
      </c>
      <c r="H31" s="399"/>
      <c r="I31" s="367" t="s">
        <v>870</v>
      </c>
      <c r="J31" s="334" t="s">
        <v>558</v>
      </c>
      <c r="K31" s="334"/>
      <c r="L31" s="382"/>
      <c r="M31" s="380"/>
      <c r="N31" s="334"/>
      <c r="O31" s="387"/>
      <c r="P31" s="4"/>
      <c r="Q31" s="4"/>
      <c r="R31" s="314" t="s">
        <v>559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88">
        <v>5</v>
      </c>
      <c r="B32" s="438">
        <v>44350</v>
      </c>
      <c r="C32" s="489"/>
      <c r="D32" s="490" t="s">
        <v>884</v>
      </c>
      <c r="E32" s="419" t="s">
        <v>557</v>
      </c>
      <c r="F32" s="419">
        <v>745</v>
      </c>
      <c r="G32" s="491">
        <v>725</v>
      </c>
      <c r="H32" s="491">
        <v>764</v>
      </c>
      <c r="I32" s="419" t="s">
        <v>885</v>
      </c>
      <c r="J32" s="420" t="s">
        <v>907</v>
      </c>
      <c r="K32" s="420">
        <f t="shared" ref="K32" si="16">H32-F32</f>
        <v>19</v>
      </c>
      <c r="L32" s="486">
        <f>(F32*-0.7)/100</f>
        <v>-5.2149999999999999</v>
      </c>
      <c r="M32" s="487">
        <f t="shared" ref="M32" si="17">(K32+L32)/F32</f>
        <v>1.8503355704697987E-2</v>
      </c>
      <c r="N32" s="420" t="s">
        <v>556</v>
      </c>
      <c r="O32" s="458">
        <v>44354</v>
      </c>
      <c r="P32" s="4"/>
      <c r="Q32" s="4"/>
      <c r="R32" s="314"/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88">
        <v>6</v>
      </c>
      <c r="B33" s="481">
        <v>44350</v>
      </c>
      <c r="C33" s="489"/>
      <c r="D33" s="490" t="s">
        <v>96</v>
      </c>
      <c r="E33" s="419" t="s">
        <v>557</v>
      </c>
      <c r="F33" s="419">
        <v>1195</v>
      </c>
      <c r="G33" s="491">
        <v>1160</v>
      </c>
      <c r="H33" s="491">
        <v>1217.5</v>
      </c>
      <c r="I33" s="419" t="s">
        <v>886</v>
      </c>
      <c r="J33" s="420" t="s">
        <v>887</v>
      </c>
      <c r="K33" s="420">
        <f t="shared" ref="K33:K34" si="18">H33-F33</f>
        <v>22.5</v>
      </c>
      <c r="L33" s="486">
        <f>(F33*-0.07)/100</f>
        <v>-0.83650000000000002</v>
      </c>
      <c r="M33" s="487">
        <f t="shared" ref="M33:M34" si="19">(K33+L33)/F33</f>
        <v>1.8128451882845186E-2</v>
      </c>
      <c r="N33" s="420" t="s">
        <v>556</v>
      </c>
      <c r="O33" s="479">
        <v>44350</v>
      </c>
      <c r="P33" s="4"/>
      <c r="Q33" s="4"/>
      <c r="R33" s="314"/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88">
        <v>7</v>
      </c>
      <c r="B34" s="481">
        <v>44354</v>
      </c>
      <c r="C34" s="489"/>
      <c r="D34" s="490" t="s">
        <v>115</v>
      </c>
      <c r="E34" s="419" t="s">
        <v>557</v>
      </c>
      <c r="F34" s="419">
        <v>253</v>
      </c>
      <c r="G34" s="491">
        <v>245</v>
      </c>
      <c r="H34" s="491">
        <v>261</v>
      </c>
      <c r="I34" s="419" t="s">
        <v>903</v>
      </c>
      <c r="J34" s="420" t="s">
        <v>980</v>
      </c>
      <c r="K34" s="420">
        <f t="shared" si="18"/>
        <v>8</v>
      </c>
      <c r="L34" s="486">
        <f>(F34*-0.7)/100</f>
        <v>-1.7709999999999999</v>
      </c>
      <c r="M34" s="487">
        <f t="shared" si="19"/>
        <v>2.4620553359683797E-2</v>
      </c>
      <c r="N34" s="420" t="s">
        <v>556</v>
      </c>
      <c r="O34" s="458">
        <v>44356</v>
      </c>
      <c r="P34" s="4"/>
      <c r="Q34" s="4"/>
      <c r="R34" s="314"/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88">
        <v>8</v>
      </c>
      <c r="B35" s="438">
        <v>44355</v>
      </c>
      <c r="C35" s="489"/>
      <c r="D35" s="490" t="s">
        <v>927</v>
      </c>
      <c r="E35" s="419" t="s">
        <v>557</v>
      </c>
      <c r="F35" s="419">
        <v>361</v>
      </c>
      <c r="G35" s="491">
        <v>349</v>
      </c>
      <c r="H35" s="491">
        <v>368</v>
      </c>
      <c r="I35" s="419" t="s">
        <v>928</v>
      </c>
      <c r="J35" s="420" t="s">
        <v>889</v>
      </c>
      <c r="K35" s="420">
        <f t="shared" ref="K35" si="20">H35-F35</f>
        <v>7</v>
      </c>
      <c r="L35" s="486">
        <f>(F35*-0.07)/100</f>
        <v>-0.25270000000000004</v>
      </c>
      <c r="M35" s="487">
        <f t="shared" ref="M35" si="21">(K35+L35)/F35</f>
        <v>1.8690581717451523E-2</v>
      </c>
      <c r="N35" s="420" t="s">
        <v>556</v>
      </c>
      <c r="O35" s="479">
        <v>44355</v>
      </c>
      <c r="P35" s="4"/>
      <c r="Q35" s="4"/>
      <c r="R35" s="314"/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374">
        <v>9</v>
      </c>
      <c r="B36" s="395">
        <v>44356</v>
      </c>
      <c r="C36" s="398"/>
      <c r="D36" s="475" t="s">
        <v>981</v>
      </c>
      <c r="E36" s="367" t="s">
        <v>557</v>
      </c>
      <c r="F36" s="367" t="s">
        <v>982</v>
      </c>
      <c r="G36" s="399">
        <v>2045</v>
      </c>
      <c r="H36" s="399"/>
      <c r="I36" s="367" t="s">
        <v>983</v>
      </c>
      <c r="J36" s="334" t="s">
        <v>558</v>
      </c>
      <c r="K36" s="334"/>
      <c r="L36" s="382"/>
      <c r="M36" s="380"/>
      <c r="N36" s="334"/>
      <c r="O36" s="387"/>
      <c r="P36" s="4"/>
      <c r="Q36" s="4"/>
      <c r="R36" s="314"/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374"/>
      <c r="B37" s="395"/>
      <c r="C37" s="398"/>
      <c r="D37" s="475"/>
      <c r="E37" s="367"/>
      <c r="F37" s="367"/>
      <c r="G37" s="399"/>
      <c r="H37" s="399"/>
      <c r="I37" s="367"/>
      <c r="J37" s="334"/>
      <c r="K37" s="334"/>
      <c r="L37" s="382"/>
      <c r="M37" s="380"/>
      <c r="N37" s="334"/>
      <c r="O37" s="373"/>
      <c r="P37" s="4"/>
      <c r="Q37" s="4"/>
      <c r="R37" s="314"/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374"/>
      <c r="B38" s="395"/>
      <c r="C38" s="398"/>
      <c r="D38" s="475"/>
      <c r="E38" s="367"/>
      <c r="F38" s="367"/>
      <c r="G38" s="399"/>
      <c r="H38" s="399"/>
      <c r="I38" s="367"/>
      <c r="J38" s="334"/>
      <c r="K38" s="334"/>
      <c r="L38" s="382"/>
      <c r="M38" s="380"/>
      <c r="N38" s="334"/>
      <c r="O38" s="387"/>
      <c r="P38" s="4"/>
      <c r="Q38" s="4"/>
      <c r="R38" s="314"/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374"/>
      <c r="B39" s="395"/>
      <c r="C39" s="398"/>
      <c r="D39" s="475"/>
      <c r="E39" s="367"/>
      <c r="F39" s="367"/>
      <c r="G39" s="399"/>
      <c r="H39" s="399"/>
      <c r="I39" s="367"/>
      <c r="J39" s="334"/>
      <c r="K39" s="334"/>
      <c r="L39" s="382"/>
      <c r="M39" s="380"/>
      <c r="N39" s="334"/>
      <c r="O39" s="387"/>
      <c r="P39" s="4"/>
      <c r="Q39" s="4"/>
      <c r="R39" s="314"/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374"/>
      <c r="B40" s="395"/>
      <c r="C40" s="398"/>
      <c r="D40" s="475"/>
      <c r="E40" s="367"/>
      <c r="F40" s="367"/>
      <c r="G40" s="399"/>
      <c r="H40" s="399"/>
      <c r="I40" s="367"/>
      <c r="J40" s="334"/>
      <c r="K40" s="334"/>
      <c r="L40" s="382"/>
      <c r="M40" s="380"/>
      <c r="N40" s="334"/>
      <c r="O40" s="387"/>
      <c r="P40" s="4"/>
      <c r="Q40" s="4"/>
      <c r="R40" s="314"/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4"/>
      <c r="B41" s="395"/>
      <c r="C41" s="398"/>
      <c r="D41" s="475"/>
      <c r="E41" s="367"/>
      <c r="F41" s="367"/>
      <c r="G41" s="399"/>
      <c r="H41" s="399"/>
      <c r="I41" s="367"/>
      <c r="J41" s="334"/>
      <c r="K41" s="334"/>
      <c r="L41" s="382"/>
      <c r="M41" s="380"/>
      <c r="N41" s="334"/>
      <c r="O41" s="373"/>
      <c r="P41" s="4"/>
      <c r="Q41" s="4"/>
      <c r="R41" s="314"/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374"/>
      <c r="B42" s="395"/>
      <c r="C42" s="398"/>
      <c r="D42" s="475"/>
      <c r="E42" s="367"/>
      <c r="F42" s="367"/>
      <c r="G42" s="399"/>
      <c r="H42" s="399"/>
      <c r="I42" s="367"/>
      <c r="J42" s="334"/>
      <c r="K42" s="334"/>
      <c r="L42" s="382"/>
      <c r="M42" s="380"/>
      <c r="N42" s="334"/>
      <c r="O42" s="387"/>
      <c r="P42" s="4"/>
      <c r="Q42" s="4"/>
      <c r="R42" s="314"/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374"/>
      <c r="B43" s="395"/>
      <c r="C43" s="398"/>
      <c r="D43" s="475"/>
      <c r="E43" s="367"/>
      <c r="F43" s="367"/>
      <c r="G43" s="399"/>
      <c r="H43" s="399"/>
      <c r="I43" s="367"/>
      <c r="J43" s="334"/>
      <c r="K43" s="334"/>
      <c r="L43" s="382"/>
      <c r="M43" s="380"/>
      <c r="N43" s="334"/>
      <c r="O43" s="387"/>
      <c r="P43" s="4"/>
      <c r="Q43" s="4"/>
      <c r="R43" s="314"/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4"/>
      <c r="B44" s="395"/>
      <c r="C44" s="398"/>
      <c r="D44" s="475"/>
      <c r="E44" s="367"/>
      <c r="F44" s="367"/>
      <c r="G44" s="399"/>
      <c r="H44" s="399"/>
      <c r="I44" s="367"/>
      <c r="J44" s="334"/>
      <c r="K44" s="334"/>
      <c r="L44" s="382"/>
      <c r="M44" s="380"/>
      <c r="N44" s="334"/>
      <c r="O44" s="387"/>
      <c r="P44" s="4"/>
      <c r="Q44" s="4"/>
      <c r="R44" s="314"/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4"/>
      <c r="B45" s="395"/>
      <c r="C45" s="398"/>
      <c r="D45" s="475"/>
      <c r="E45" s="367"/>
      <c r="F45" s="367"/>
      <c r="G45" s="399"/>
      <c r="H45" s="399"/>
      <c r="I45" s="367"/>
      <c r="J45" s="334"/>
      <c r="K45" s="334"/>
      <c r="L45" s="382"/>
      <c r="M45" s="380"/>
      <c r="N45" s="334"/>
      <c r="O45" s="387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5" customHeight="1">
      <c r="A46" s="374"/>
      <c r="B46" s="395"/>
      <c r="C46" s="398"/>
      <c r="D46" s="475"/>
      <c r="E46" s="367"/>
      <c r="F46" s="367"/>
      <c r="G46" s="399"/>
      <c r="H46" s="399"/>
      <c r="I46" s="367"/>
      <c r="J46" s="334"/>
      <c r="K46" s="334"/>
      <c r="L46" s="382"/>
      <c r="M46" s="380"/>
      <c r="N46" s="334"/>
      <c r="O46" s="387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4"/>
      <c r="B47" s="395"/>
      <c r="C47" s="398"/>
      <c r="D47" s="475"/>
      <c r="E47" s="367"/>
      <c r="F47" s="367"/>
      <c r="G47" s="399"/>
      <c r="H47" s="399"/>
      <c r="I47" s="367"/>
      <c r="J47" s="334"/>
      <c r="K47" s="334"/>
      <c r="L47" s="382"/>
      <c r="M47" s="380"/>
      <c r="N47" s="334"/>
      <c r="O47" s="387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374"/>
      <c r="B48" s="395"/>
      <c r="C48" s="398"/>
      <c r="D48" s="475"/>
      <c r="E48" s="367"/>
      <c r="F48" s="367"/>
      <c r="G48" s="399"/>
      <c r="H48" s="399"/>
      <c r="I48" s="367"/>
      <c r="J48" s="334"/>
      <c r="K48" s="334"/>
      <c r="L48" s="382"/>
      <c r="M48" s="380"/>
      <c r="N48" s="334"/>
      <c r="O48" s="387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s="350" customFormat="1" ht="15" customHeight="1">
      <c r="A49" s="374"/>
      <c r="B49" s="395"/>
      <c r="C49" s="398"/>
      <c r="D49" s="475"/>
      <c r="E49" s="367"/>
      <c r="F49" s="367"/>
      <c r="G49" s="399"/>
      <c r="H49" s="399"/>
      <c r="I49" s="367"/>
      <c r="J49" s="334"/>
      <c r="K49" s="334"/>
      <c r="L49" s="382"/>
      <c r="M49" s="380"/>
      <c r="N49" s="361"/>
      <c r="O49" s="373"/>
      <c r="P49" s="4"/>
      <c r="Q49" s="4"/>
      <c r="R49" s="314"/>
      <c r="S49" s="37"/>
      <c r="T49" s="37"/>
      <c r="U49" s="37"/>
      <c r="V49" s="37"/>
      <c r="W49" s="37"/>
      <c r="X49" s="37"/>
      <c r="Y49" s="37"/>
      <c r="Z49" s="37"/>
      <c r="AA49" s="37"/>
    </row>
    <row r="50" spans="1:34" s="350" customFormat="1" ht="15" customHeight="1">
      <c r="A50" s="374"/>
      <c r="B50" s="395"/>
      <c r="C50" s="398"/>
      <c r="D50" s="475"/>
      <c r="E50" s="367"/>
      <c r="F50" s="367"/>
      <c r="G50" s="399"/>
      <c r="H50" s="399"/>
      <c r="I50" s="367"/>
      <c r="J50" s="334"/>
      <c r="K50" s="334"/>
      <c r="L50" s="382"/>
      <c r="M50" s="380"/>
      <c r="N50" s="361"/>
      <c r="O50" s="373"/>
      <c r="P50" s="4"/>
      <c r="Q50" s="4"/>
      <c r="R50" s="314"/>
      <c r="S50" s="37"/>
      <c r="T50" s="37"/>
      <c r="U50" s="37"/>
      <c r="V50" s="37"/>
      <c r="W50" s="37"/>
      <c r="X50" s="37"/>
      <c r="Y50" s="37"/>
      <c r="Z50" s="37"/>
      <c r="AA50" s="37"/>
    </row>
    <row r="51" spans="1:34" s="350" customFormat="1" ht="15" customHeight="1">
      <c r="A51" s="452"/>
      <c r="B51" s="401"/>
      <c r="C51" s="453"/>
      <c r="D51" s="454"/>
      <c r="E51" s="377"/>
      <c r="F51" s="377"/>
      <c r="G51" s="455"/>
      <c r="H51" s="455"/>
      <c r="I51" s="377"/>
      <c r="J51" s="375"/>
      <c r="K51" s="375"/>
      <c r="L51" s="456"/>
      <c r="M51" s="389"/>
      <c r="N51" s="379"/>
      <c r="O51" s="457"/>
      <c r="P51" s="4"/>
      <c r="Q51" s="4"/>
      <c r="R51" s="314"/>
      <c r="S51" s="37"/>
      <c r="T51" s="37"/>
      <c r="U51" s="37"/>
      <c r="V51" s="37"/>
      <c r="W51" s="37"/>
      <c r="X51" s="37"/>
      <c r="Y51" s="37"/>
      <c r="Z51" s="37"/>
      <c r="AA51" s="37"/>
    </row>
    <row r="52" spans="1:34" ht="44.25" customHeight="1">
      <c r="A52" s="20" t="s">
        <v>560</v>
      </c>
      <c r="B52" s="36"/>
      <c r="C52" s="36"/>
      <c r="D52" s="37"/>
      <c r="E52" s="33"/>
      <c r="F52" s="33"/>
      <c r="G52" s="32"/>
      <c r="H52" s="32" t="s">
        <v>820</v>
      </c>
      <c r="I52" s="33"/>
      <c r="J52" s="14"/>
      <c r="K52" s="76"/>
      <c r="L52" s="77"/>
      <c r="M52" s="76"/>
      <c r="N52" s="78"/>
      <c r="O52" s="76"/>
      <c r="P52" s="4"/>
      <c r="Q52" s="388"/>
      <c r="R52" s="400"/>
      <c r="S52" s="388"/>
      <c r="T52" s="388"/>
      <c r="U52" s="388"/>
      <c r="V52" s="388"/>
      <c r="W52" s="388"/>
      <c r="X52" s="388"/>
      <c r="Y52" s="388"/>
      <c r="Z52" s="37"/>
      <c r="AA52" s="37"/>
      <c r="AB52" s="37"/>
    </row>
    <row r="53" spans="1:34" s="3" customFormat="1">
      <c r="A53" s="26" t="s">
        <v>561</v>
      </c>
      <c r="B53" s="20"/>
      <c r="C53" s="20"/>
      <c r="D53" s="20"/>
      <c r="E53" s="2"/>
      <c r="F53" s="27" t="s">
        <v>562</v>
      </c>
      <c r="G53" s="38"/>
      <c r="H53" s="39"/>
      <c r="I53" s="79"/>
      <c r="J53" s="14"/>
      <c r="K53" s="80"/>
      <c r="L53" s="81"/>
      <c r="M53" s="82"/>
      <c r="N53" s="83"/>
      <c r="O53" s="84"/>
      <c r="P53" s="2"/>
      <c r="Q53" s="1"/>
      <c r="R53" s="9"/>
      <c r="Z53" s="6"/>
      <c r="AA53" s="6"/>
      <c r="AB53" s="6"/>
      <c r="AC53" s="6"/>
      <c r="AD53" s="6"/>
      <c r="AE53" s="6"/>
      <c r="AF53" s="6"/>
      <c r="AG53" s="6"/>
      <c r="AH53" s="6"/>
    </row>
    <row r="54" spans="1:34" s="6" customFormat="1" ht="14.25" customHeight="1">
      <c r="A54" s="26"/>
      <c r="B54" s="20"/>
      <c r="C54" s="20"/>
      <c r="D54" s="20"/>
      <c r="E54" s="29"/>
      <c r="F54" s="27" t="s">
        <v>564</v>
      </c>
      <c r="G54" s="38"/>
      <c r="H54" s="39"/>
      <c r="I54" s="79"/>
      <c r="J54" s="14"/>
      <c r="K54" s="80"/>
      <c r="L54" s="81"/>
      <c r="M54" s="82"/>
      <c r="N54" s="83"/>
      <c r="O54" s="84"/>
      <c r="P54" s="2"/>
      <c r="Q54" s="1"/>
      <c r="R54" s="9"/>
      <c r="S54" s="3"/>
      <c r="Y54" s="3"/>
      <c r="Z54" s="3"/>
    </row>
    <row r="55" spans="1:34" s="6" customFormat="1" ht="14.25" customHeight="1">
      <c r="A55" s="20"/>
      <c r="B55" s="20"/>
      <c r="C55" s="20"/>
      <c r="D55" s="20"/>
      <c r="E55" s="29"/>
      <c r="F55" s="14"/>
      <c r="G55" s="14"/>
      <c r="H55" s="28"/>
      <c r="I55" s="33"/>
      <c r="J55" s="68"/>
      <c r="K55" s="65"/>
      <c r="L55" s="66"/>
      <c r="M55" s="14"/>
      <c r="N55" s="69"/>
      <c r="O55" s="54"/>
      <c r="P55" s="5"/>
      <c r="Q55" s="1"/>
      <c r="R55" s="9"/>
      <c r="S55" s="3"/>
      <c r="Y55" s="3"/>
      <c r="Z55" s="3"/>
    </row>
    <row r="56" spans="1:34" s="6" customFormat="1" ht="13.8">
      <c r="A56" s="40" t="s">
        <v>571</v>
      </c>
      <c r="B56" s="40"/>
      <c r="C56" s="40"/>
      <c r="D56" s="40"/>
      <c r="E56" s="29"/>
      <c r="F56" s="14"/>
      <c r="G56" s="9"/>
      <c r="H56" s="14"/>
      <c r="I56" s="9"/>
      <c r="J56" s="85"/>
      <c r="K56" s="9"/>
      <c r="L56" s="9"/>
      <c r="M56" s="9"/>
      <c r="N56" s="9"/>
      <c r="O56" s="86"/>
      <c r="P56"/>
      <c r="Q56" s="1"/>
      <c r="R56" s="9"/>
      <c r="S56" s="3"/>
      <c r="Y56" s="3"/>
      <c r="Z56" s="3"/>
    </row>
    <row r="57" spans="1:34" s="6" customFormat="1" ht="39.6">
      <c r="A57" s="18" t="s">
        <v>16</v>
      </c>
      <c r="B57" s="18" t="s">
        <v>534</v>
      </c>
      <c r="C57" s="18"/>
      <c r="D57" s="19" t="s">
        <v>545</v>
      </c>
      <c r="E57" s="18" t="s">
        <v>546</v>
      </c>
      <c r="F57" s="18" t="s">
        <v>547</v>
      </c>
      <c r="G57" s="18" t="s">
        <v>566</v>
      </c>
      <c r="H57" s="18" t="s">
        <v>549</v>
      </c>
      <c r="I57" s="18" t="s">
        <v>550</v>
      </c>
      <c r="J57" s="17" t="s">
        <v>551</v>
      </c>
      <c r="K57" s="74" t="s">
        <v>572</v>
      </c>
      <c r="L57" s="60" t="s">
        <v>818</v>
      </c>
      <c r="M57" s="74" t="s">
        <v>568</v>
      </c>
      <c r="N57" s="18" t="s">
        <v>569</v>
      </c>
      <c r="O57" s="17" t="s">
        <v>554</v>
      </c>
      <c r="P57" s="87" t="s">
        <v>555</v>
      </c>
      <c r="Q57" s="1"/>
      <c r="R57" s="14"/>
      <c r="S57" s="3"/>
      <c r="Y57" s="3"/>
      <c r="Z57" s="3"/>
    </row>
    <row r="58" spans="1:34" s="350" customFormat="1" ht="13.95" customHeight="1">
      <c r="A58" s="451">
        <v>1</v>
      </c>
      <c r="B58" s="438">
        <v>44343</v>
      </c>
      <c r="C58" s="447"/>
      <c r="D58" s="421" t="s">
        <v>859</v>
      </c>
      <c r="E58" s="448" t="s">
        <v>557</v>
      </c>
      <c r="F58" s="419">
        <v>2330</v>
      </c>
      <c r="G58" s="419">
        <v>2285</v>
      </c>
      <c r="H58" s="419">
        <v>2361</v>
      </c>
      <c r="I58" s="478" t="s">
        <v>860</v>
      </c>
      <c r="J58" s="420" t="s">
        <v>876</v>
      </c>
      <c r="K58" s="476">
        <f t="shared" ref="K58:K59" si="22">H58-F58</f>
        <v>31</v>
      </c>
      <c r="L58" s="477">
        <f t="shared" ref="L58:L59" si="23">(H58*N58)*0.07%</f>
        <v>495.81000000000006</v>
      </c>
      <c r="M58" s="449">
        <f t="shared" ref="M58:M59" si="24">(K58*N58)-L58</f>
        <v>8804.19</v>
      </c>
      <c r="N58" s="420">
        <v>300</v>
      </c>
      <c r="O58" s="450" t="s">
        <v>556</v>
      </c>
      <c r="P58" s="458">
        <v>44349</v>
      </c>
      <c r="Q58" s="344"/>
      <c r="R58" s="314" t="s">
        <v>559</v>
      </c>
      <c r="S58" s="37"/>
      <c r="Y58" s="37"/>
      <c r="Z58" s="37"/>
    </row>
    <row r="59" spans="1:34" s="350" customFormat="1" ht="13.95" customHeight="1">
      <c r="A59" s="451">
        <v>2</v>
      </c>
      <c r="B59" s="438">
        <v>44349</v>
      </c>
      <c r="C59" s="447"/>
      <c r="D59" s="421" t="s">
        <v>874</v>
      </c>
      <c r="E59" s="448" t="s">
        <v>557</v>
      </c>
      <c r="F59" s="419">
        <v>678.5</v>
      </c>
      <c r="G59" s="419">
        <v>668</v>
      </c>
      <c r="H59" s="419">
        <v>685.5</v>
      </c>
      <c r="I59" s="478" t="s">
        <v>875</v>
      </c>
      <c r="J59" s="420" t="s">
        <v>889</v>
      </c>
      <c r="K59" s="476">
        <f t="shared" si="22"/>
        <v>7</v>
      </c>
      <c r="L59" s="477">
        <f t="shared" si="23"/>
        <v>527.83500000000004</v>
      </c>
      <c r="M59" s="449">
        <f t="shared" si="24"/>
        <v>7172.165</v>
      </c>
      <c r="N59" s="420">
        <v>1100</v>
      </c>
      <c r="O59" s="450" t="s">
        <v>556</v>
      </c>
      <c r="P59" s="458">
        <v>44350</v>
      </c>
      <c r="Q59" s="344"/>
      <c r="R59" s="314" t="s">
        <v>559</v>
      </c>
      <c r="S59" s="37"/>
      <c r="Y59" s="37"/>
      <c r="Z59" s="37"/>
    </row>
    <row r="60" spans="1:34" s="350" customFormat="1" ht="13.95" customHeight="1">
      <c r="A60" s="451">
        <v>3</v>
      </c>
      <c r="B60" s="438">
        <v>44349</v>
      </c>
      <c r="C60" s="447"/>
      <c r="D60" s="421" t="s">
        <v>877</v>
      </c>
      <c r="E60" s="448" t="s">
        <v>557</v>
      </c>
      <c r="F60" s="419">
        <v>1840</v>
      </c>
      <c r="G60" s="419">
        <v>1794</v>
      </c>
      <c r="H60" s="419">
        <v>1868.5</v>
      </c>
      <c r="I60" s="478" t="s">
        <v>882</v>
      </c>
      <c r="J60" s="420" t="s">
        <v>888</v>
      </c>
      <c r="K60" s="476">
        <f t="shared" ref="K60" si="25">H60-F60</f>
        <v>28.5</v>
      </c>
      <c r="L60" s="477">
        <f t="shared" ref="L60" si="26">(H60*N60)*0.07%</f>
        <v>359.68625000000003</v>
      </c>
      <c r="M60" s="449">
        <f t="shared" ref="M60" si="27">(K60*N60)-L60</f>
        <v>7477.8137500000003</v>
      </c>
      <c r="N60" s="420">
        <v>275</v>
      </c>
      <c r="O60" s="450" t="s">
        <v>556</v>
      </c>
      <c r="P60" s="458">
        <v>44350</v>
      </c>
      <c r="Q60" s="344"/>
      <c r="R60" s="314" t="s">
        <v>559</v>
      </c>
      <c r="S60" s="37"/>
      <c r="Y60" s="37"/>
      <c r="Z60" s="37"/>
    </row>
    <row r="61" spans="1:34" s="350" customFormat="1" ht="13.95" customHeight="1">
      <c r="A61" s="451">
        <v>4</v>
      </c>
      <c r="B61" s="438">
        <v>44349</v>
      </c>
      <c r="C61" s="447"/>
      <c r="D61" s="421" t="s">
        <v>878</v>
      </c>
      <c r="E61" s="448" t="s">
        <v>557</v>
      </c>
      <c r="F61" s="419">
        <v>4530</v>
      </c>
      <c r="G61" s="419">
        <v>4440</v>
      </c>
      <c r="H61" s="419">
        <v>4630</v>
      </c>
      <c r="I61" s="478" t="s">
        <v>883</v>
      </c>
      <c r="J61" s="420" t="s">
        <v>890</v>
      </c>
      <c r="K61" s="476">
        <f t="shared" ref="K61:K63" si="28">H61-F61</f>
        <v>100</v>
      </c>
      <c r="L61" s="477">
        <f t="shared" ref="L61:L63" si="29">(H61*N61)*0.07%</f>
        <v>405.12500000000006</v>
      </c>
      <c r="M61" s="449">
        <f t="shared" ref="M61:M63" si="30">(K61*N61)-L61</f>
        <v>12094.875</v>
      </c>
      <c r="N61" s="420">
        <v>125</v>
      </c>
      <c r="O61" s="450" t="s">
        <v>556</v>
      </c>
      <c r="P61" s="458">
        <v>44350</v>
      </c>
      <c r="Q61" s="344"/>
      <c r="R61" s="314" t="s">
        <v>559</v>
      </c>
      <c r="S61" s="37"/>
      <c r="Y61" s="37"/>
      <c r="Z61" s="37"/>
    </row>
    <row r="62" spans="1:34" s="350" customFormat="1" ht="13.95" customHeight="1">
      <c r="A62" s="451">
        <v>5</v>
      </c>
      <c r="B62" s="438">
        <v>44351</v>
      </c>
      <c r="C62" s="447"/>
      <c r="D62" s="421" t="s">
        <v>859</v>
      </c>
      <c r="E62" s="448" t="s">
        <v>557</v>
      </c>
      <c r="F62" s="419">
        <v>2334</v>
      </c>
      <c r="G62" s="419">
        <v>2289</v>
      </c>
      <c r="H62" s="419">
        <v>2362</v>
      </c>
      <c r="I62" s="478" t="s">
        <v>896</v>
      </c>
      <c r="J62" s="420" t="s">
        <v>984</v>
      </c>
      <c r="K62" s="476">
        <f t="shared" si="28"/>
        <v>28</v>
      </c>
      <c r="L62" s="477">
        <f t="shared" si="29"/>
        <v>496.0200000000001</v>
      </c>
      <c r="M62" s="449">
        <f t="shared" si="30"/>
        <v>7903.98</v>
      </c>
      <c r="N62" s="420">
        <v>300</v>
      </c>
      <c r="O62" s="450" t="s">
        <v>556</v>
      </c>
      <c r="P62" s="458">
        <v>44356</v>
      </c>
      <c r="Q62" s="344"/>
      <c r="R62" s="314"/>
      <c r="S62" s="37"/>
      <c r="Y62" s="37"/>
      <c r="Z62" s="37"/>
    </row>
    <row r="63" spans="1:34" s="350" customFormat="1" ht="13.95" customHeight="1">
      <c r="A63" s="518">
        <v>6</v>
      </c>
      <c r="B63" s="519">
        <v>44354</v>
      </c>
      <c r="C63" s="520"/>
      <c r="D63" s="521" t="s">
        <v>901</v>
      </c>
      <c r="E63" s="522" t="s">
        <v>557</v>
      </c>
      <c r="F63" s="465">
        <v>1221</v>
      </c>
      <c r="G63" s="465">
        <v>1197</v>
      </c>
      <c r="H63" s="465">
        <v>1200</v>
      </c>
      <c r="I63" s="465" t="s">
        <v>902</v>
      </c>
      <c r="J63" s="465" t="s">
        <v>985</v>
      </c>
      <c r="K63" s="523">
        <f t="shared" si="28"/>
        <v>-21</v>
      </c>
      <c r="L63" s="524">
        <f t="shared" si="29"/>
        <v>462.00000000000006</v>
      </c>
      <c r="M63" s="525">
        <f t="shared" si="30"/>
        <v>-12012</v>
      </c>
      <c r="N63" s="465">
        <v>550</v>
      </c>
      <c r="O63" s="526" t="s">
        <v>620</v>
      </c>
      <c r="P63" s="468">
        <v>44356</v>
      </c>
      <c r="Q63" s="344"/>
      <c r="R63" s="314"/>
      <c r="S63" s="37"/>
      <c r="Y63" s="37"/>
      <c r="Z63" s="37"/>
    </row>
    <row r="64" spans="1:34" s="350" customFormat="1" ht="13.95" customHeight="1">
      <c r="A64" s="518">
        <v>7</v>
      </c>
      <c r="B64" s="519">
        <v>44355</v>
      </c>
      <c r="C64" s="520"/>
      <c r="D64" s="521" t="s">
        <v>878</v>
      </c>
      <c r="E64" s="522" t="s">
        <v>557</v>
      </c>
      <c r="F64" s="465">
        <v>4650</v>
      </c>
      <c r="G64" s="465">
        <v>4540</v>
      </c>
      <c r="H64" s="465">
        <v>4580</v>
      </c>
      <c r="I64" s="465" t="s">
        <v>929</v>
      </c>
      <c r="J64" s="465" t="s">
        <v>986</v>
      </c>
      <c r="K64" s="523">
        <f t="shared" ref="K64" si="31">H64-F64</f>
        <v>-70</v>
      </c>
      <c r="L64" s="524">
        <f t="shared" ref="L64" si="32">(H64*N64)*0.07%</f>
        <v>400.75000000000006</v>
      </c>
      <c r="M64" s="525">
        <f t="shared" ref="M64" si="33">(K64*N64)-L64</f>
        <v>-9150.75</v>
      </c>
      <c r="N64" s="465">
        <v>125</v>
      </c>
      <c r="O64" s="526" t="s">
        <v>620</v>
      </c>
      <c r="P64" s="468">
        <v>44356</v>
      </c>
      <c r="Q64" s="344"/>
      <c r="R64" s="314"/>
      <c r="S64" s="37"/>
      <c r="Y64" s="37"/>
      <c r="Z64" s="37"/>
    </row>
    <row r="65" spans="1:34" s="350" customFormat="1" ht="13.95" customHeight="1">
      <c r="A65" s="451">
        <v>8</v>
      </c>
      <c r="B65" s="438">
        <v>44355</v>
      </c>
      <c r="C65" s="447"/>
      <c r="D65" s="421" t="s">
        <v>930</v>
      </c>
      <c r="E65" s="448" t="s">
        <v>557</v>
      </c>
      <c r="F65" s="419">
        <v>968</v>
      </c>
      <c r="G65" s="419">
        <v>949</v>
      </c>
      <c r="H65" s="419">
        <v>980</v>
      </c>
      <c r="I65" s="478" t="s">
        <v>931</v>
      </c>
      <c r="J65" s="420" t="s">
        <v>846</v>
      </c>
      <c r="K65" s="476">
        <f t="shared" ref="K65" si="34">H65-F65</f>
        <v>12</v>
      </c>
      <c r="L65" s="477">
        <f t="shared" ref="L65" si="35">(H65*N65)*0.07%</f>
        <v>480.20000000000005</v>
      </c>
      <c r="M65" s="449">
        <f t="shared" ref="M65" si="36">(K65*N65)-L65</f>
        <v>7919.8</v>
      </c>
      <c r="N65" s="420">
        <v>700</v>
      </c>
      <c r="O65" s="450" t="s">
        <v>556</v>
      </c>
      <c r="P65" s="458">
        <v>44356</v>
      </c>
      <c r="Q65" s="344"/>
      <c r="R65" s="314"/>
      <c r="S65" s="37"/>
      <c r="Y65" s="37"/>
      <c r="Z65" s="37"/>
    </row>
    <row r="66" spans="1:34" s="350" customFormat="1" ht="13.95" customHeight="1">
      <c r="A66" s="397"/>
      <c r="B66" s="395"/>
      <c r="C66" s="396"/>
      <c r="D66" s="390"/>
      <c r="E66" s="391"/>
      <c r="F66" s="367"/>
      <c r="G66" s="367"/>
      <c r="H66" s="367"/>
      <c r="I66" s="472"/>
      <c r="J66" s="472"/>
      <c r="K66" s="334"/>
      <c r="L66" s="382"/>
      <c r="M66" s="472"/>
      <c r="N66" s="472"/>
      <c r="O66" s="472"/>
      <c r="P66" s="472"/>
      <c r="Q66" s="344"/>
      <c r="R66" s="314"/>
      <c r="S66" s="37"/>
      <c r="Y66" s="37"/>
      <c r="Z66" s="37"/>
    </row>
    <row r="67" spans="1:34" s="350" customFormat="1" ht="13.95" customHeight="1">
      <c r="A67" s="471"/>
      <c r="B67" s="395"/>
      <c r="C67" s="396"/>
      <c r="D67" s="390"/>
      <c r="E67" s="391"/>
      <c r="F67" s="367"/>
      <c r="G67" s="472"/>
      <c r="H67" s="367"/>
      <c r="I67" s="472"/>
      <c r="J67" s="334"/>
      <c r="K67" s="470"/>
      <c r="L67" s="384"/>
      <c r="M67" s="441"/>
      <c r="N67" s="334"/>
      <c r="O67" s="361"/>
      <c r="P67" s="387"/>
      <c r="Q67" s="344"/>
      <c r="R67" s="314"/>
      <c r="S67" s="37"/>
      <c r="Y67" s="37"/>
      <c r="Z67" s="37"/>
    </row>
    <row r="68" spans="1:34" s="350" customFormat="1" ht="13.95" customHeight="1">
      <c r="A68" s="471"/>
      <c r="B68" s="395"/>
      <c r="C68" s="396"/>
      <c r="D68" s="390"/>
      <c r="E68" s="391"/>
      <c r="F68" s="367"/>
      <c r="G68" s="472"/>
      <c r="H68" s="367"/>
      <c r="I68" s="472"/>
      <c r="J68" s="334"/>
      <c r="K68" s="470"/>
      <c r="L68" s="384"/>
      <c r="M68" s="441"/>
      <c r="N68" s="334"/>
      <c r="O68" s="361"/>
      <c r="P68" s="387"/>
      <c r="Q68" s="344"/>
      <c r="R68" s="314"/>
      <c r="S68" s="37"/>
      <c r="Y68" s="37"/>
      <c r="Z68" s="37"/>
    </row>
    <row r="69" spans="1:34" s="350" customFormat="1" ht="13.95" customHeight="1">
      <c r="A69" s="407"/>
      <c r="B69" s="401"/>
      <c r="C69" s="408"/>
      <c r="D69" s="409"/>
      <c r="E69" s="335"/>
      <c r="F69" s="377"/>
      <c r="G69" s="377"/>
      <c r="H69" s="377"/>
      <c r="I69" s="375"/>
      <c r="J69" s="375"/>
      <c r="K69" s="375"/>
      <c r="L69" s="375"/>
      <c r="M69" s="375"/>
      <c r="N69" s="375"/>
      <c r="O69" s="375"/>
      <c r="P69" s="375"/>
      <c r="Q69" s="344"/>
      <c r="R69" s="314"/>
      <c r="S69" s="37"/>
      <c r="Y69" s="37"/>
      <c r="Z69" s="37"/>
    </row>
    <row r="70" spans="1:34" s="3" customFormat="1">
      <c r="A70" s="41"/>
      <c r="B70" s="42"/>
      <c r="C70" s="43"/>
      <c r="D70" s="44"/>
      <c r="E70" s="45"/>
      <c r="F70" s="46"/>
      <c r="G70" s="46"/>
      <c r="H70" s="46"/>
      <c r="I70" s="46"/>
      <c r="J70" s="14"/>
      <c r="K70" s="88"/>
      <c r="L70" s="88"/>
      <c r="M70" s="14"/>
      <c r="N70" s="13"/>
      <c r="O70" s="89"/>
      <c r="P70" s="2"/>
      <c r="Q70" s="1"/>
      <c r="R70" s="14"/>
      <c r="Z70" s="6"/>
      <c r="AA70" s="6"/>
      <c r="AB70" s="6"/>
      <c r="AC70" s="6"/>
      <c r="AD70" s="6"/>
      <c r="AE70" s="6"/>
      <c r="AF70" s="6"/>
      <c r="AG70" s="6"/>
      <c r="AH70" s="6"/>
    </row>
    <row r="71" spans="1:34" s="3" customFormat="1" ht="13.8">
      <c r="A71" s="47" t="s">
        <v>573</v>
      </c>
      <c r="B71" s="47"/>
      <c r="C71" s="47"/>
      <c r="D71" s="47"/>
      <c r="E71" s="48"/>
      <c r="F71" s="46"/>
      <c r="G71" s="46"/>
      <c r="H71" s="46"/>
      <c r="I71" s="46"/>
      <c r="J71" s="50"/>
      <c r="K71" s="9"/>
      <c r="L71" s="9"/>
      <c r="M71" s="9"/>
      <c r="N71" s="8"/>
      <c r="O71" s="50"/>
      <c r="P71" s="2"/>
      <c r="Q71" s="1"/>
      <c r="R71" s="14"/>
      <c r="Z71" s="6"/>
      <c r="AA71" s="6"/>
      <c r="AB71" s="6"/>
      <c r="AC71" s="6"/>
      <c r="AD71" s="6"/>
      <c r="AE71" s="6"/>
      <c r="AF71" s="6"/>
      <c r="AG71" s="6"/>
      <c r="AH71" s="6"/>
    </row>
    <row r="72" spans="1:34" s="3" customFormat="1" ht="39.6">
      <c r="A72" s="18" t="s">
        <v>16</v>
      </c>
      <c r="B72" s="18" t="s">
        <v>534</v>
      </c>
      <c r="C72" s="18"/>
      <c r="D72" s="19" t="s">
        <v>545</v>
      </c>
      <c r="E72" s="18" t="s">
        <v>546</v>
      </c>
      <c r="F72" s="18" t="s">
        <v>547</v>
      </c>
      <c r="G72" s="49" t="s">
        <v>566</v>
      </c>
      <c r="H72" s="18" t="s">
        <v>549</v>
      </c>
      <c r="I72" s="18" t="s">
        <v>550</v>
      </c>
      <c r="J72" s="17" t="s">
        <v>551</v>
      </c>
      <c r="K72" s="17" t="s">
        <v>574</v>
      </c>
      <c r="L72" s="60" t="s">
        <v>818</v>
      </c>
      <c r="M72" s="74" t="s">
        <v>568</v>
      </c>
      <c r="N72" s="18" t="s">
        <v>569</v>
      </c>
      <c r="O72" s="18" t="s">
        <v>554</v>
      </c>
      <c r="P72" s="19" t="s">
        <v>555</v>
      </c>
      <c r="Q72" s="1"/>
      <c r="R72" s="14"/>
      <c r="Z72" s="6"/>
      <c r="AA72" s="6"/>
      <c r="AB72" s="6"/>
      <c r="AC72" s="6"/>
      <c r="AD72" s="6"/>
      <c r="AE72" s="6"/>
      <c r="AF72" s="6"/>
      <c r="AG72" s="6"/>
      <c r="AH72" s="6"/>
    </row>
    <row r="73" spans="1:34" s="37" customFormat="1" ht="13.8">
      <c r="A73" s="397">
        <v>1</v>
      </c>
      <c r="B73" s="473">
        <v>44344</v>
      </c>
      <c r="C73" s="396"/>
      <c r="D73" s="390" t="s">
        <v>864</v>
      </c>
      <c r="E73" s="391" t="s">
        <v>851</v>
      </c>
      <c r="F73" s="367" t="s">
        <v>866</v>
      </c>
      <c r="G73" s="367">
        <v>3.8</v>
      </c>
      <c r="H73" s="367"/>
      <c r="I73" s="334">
        <v>0.1</v>
      </c>
      <c r="J73" s="334" t="s">
        <v>558</v>
      </c>
      <c r="K73" s="470"/>
      <c r="L73" s="334"/>
      <c r="M73" s="441"/>
      <c r="N73" s="334"/>
      <c r="O73" s="361"/>
      <c r="P73" s="373"/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3.8">
      <c r="A74" s="451">
        <v>2</v>
      </c>
      <c r="B74" s="438">
        <v>44347</v>
      </c>
      <c r="C74" s="447"/>
      <c r="D74" s="421" t="s">
        <v>867</v>
      </c>
      <c r="E74" s="448" t="s">
        <v>557</v>
      </c>
      <c r="F74" s="419">
        <v>64</v>
      </c>
      <c r="G74" s="419">
        <v>17</v>
      </c>
      <c r="H74" s="419">
        <v>76</v>
      </c>
      <c r="I74" s="420" t="s">
        <v>855</v>
      </c>
      <c r="J74" s="420" t="s">
        <v>846</v>
      </c>
      <c r="K74" s="420">
        <f>H74-F74</f>
        <v>12</v>
      </c>
      <c r="L74" s="420">
        <v>100</v>
      </c>
      <c r="M74" s="449">
        <f>(K74*N74)-L74</f>
        <v>800</v>
      </c>
      <c r="N74" s="420">
        <v>75</v>
      </c>
      <c r="O74" s="450" t="s">
        <v>556</v>
      </c>
      <c r="P74" s="458">
        <v>44348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3.8">
      <c r="A75" s="451">
        <v>3</v>
      </c>
      <c r="B75" s="438">
        <v>44349</v>
      </c>
      <c r="C75" s="447"/>
      <c r="D75" s="421" t="s">
        <v>879</v>
      </c>
      <c r="E75" s="448" t="s">
        <v>557</v>
      </c>
      <c r="F75" s="419">
        <v>57.5</v>
      </c>
      <c r="G75" s="419">
        <v>17</v>
      </c>
      <c r="H75" s="419">
        <v>71.5</v>
      </c>
      <c r="I75" s="420" t="s">
        <v>880</v>
      </c>
      <c r="J75" s="420" t="s">
        <v>881</v>
      </c>
      <c r="K75" s="420">
        <f>H75-F75</f>
        <v>14</v>
      </c>
      <c r="L75" s="420">
        <v>100</v>
      </c>
      <c r="M75" s="449">
        <f>(K75*N75)-L75</f>
        <v>950</v>
      </c>
      <c r="N75" s="420">
        <v>75</v>
      </c>
      <c r="O75" s="450" t="s">
        <v>556</v>
      </c>
      <c r="P75" s="479">
        <v>44349</v>
      </c>
      <c r="Q75" s="344"/>
      <c r="R75" s="314" t="s">
        <v>559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3.8">
      <c r="A76" s="451">
        <v>4</v>
      </c>
      <c r="B76" s="438">
        <v>44354</v>
      </c>
      <c r="C76" s="447"/>
      <c r="D76" s="421" t="s">
        <v>904</v>
      </c>
      <c r="E76" s="448" t="s">
        <v>557</v>
      </c>
      <c r="F76" s="419">
        <v>40.5</v>
      </c>
      <c r="G76" s="419">
        <v>27</v>
      </c>
      <c r="H76" s="419">
        <v>52.5</v>
      </c>
      <c r="I76" s="420" t="s">
        <v>905</v>
      </c>
      <c r="J76" s="420" t="s">
        <v>846</v>
      </c>
      <c r="K76" s="420">
        <f>H76-F76</f>
        <v>12</v>
      </c>
      <c r="L76" s="420">
        <v>100</v>
      </c>
      <c r="M76" s="449">
        <f>(K76*N76)-L76</f>
        <v>3800</v>
      </c>
      <c r="N76" s="420">
        <v>325</v>
      </c>
      <c r="O76" s="450" t="s">
        <v>556</v>
      </c>
      <c r="P76" s="479">
        <v>44354</v>
      </c>
      <c r="Q76" s="344"/>
      <c r="R76" s="314"/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3.8">
      <c r="A77" s="397">
        <v>5</v>
      </c>
      <c r="B77" s="395">
        <v>44356</v>
      </c>
      <c r="C77" s="396"/>
      <c r="D77" s="390" t="s">
        <v>987</v>
      </c>
      <c r="E77" s="391" t="s">
        <v>557</v>
      </c>
      <c r="F77" s="367" t="s">
        <v>988</v>
      </c>
      <c r="G77" s="367">
        <v>9</v>
      </c>
      <c r="H77" s="367"/>
      <c r="I77" s="334" t="s">
        <v>989</v>
      </c>
      <c r="J77" s="334" t="s">
        <v>558</v>
      </c>
      <c r="K77" s="470"/>
      <c r="L77" s="334"/>
      <c r="M77" s="441"/>
      <c r="N77" s="334"/>
      <c r="O77" s="361"/>
      <c r="P77" s="373"/>
      <c r="Q77" s="344"/>
      <c r="R77" s="314"/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3.8">
      <c r="A78" s="397"/>
      <c r="B78" s="395"/>
      <c r="C78" s="396"/>
      <c r="D78" s="390"/>
      <c r="E78" s="391"/>
      <c r="F78" s="367"/>
      <c r="G78" s="367"/>
      <c r="H78" s="367"/>
      <c r="I78" s="334"/>
      <c r="J78" s="334"/>
      <c r="K78" s="470"/>
      <c r="L78" s="334"/>
      <c r="M78" s="441"/>
      <c r="N78" s="334"/>
      <c r="O78" s="361"/>
      <c r="P78" s="387"/>
      <c r="Q78" s="344"/>
      <c r="R78" s="314"/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3.8">
      <c r="A79" s="397"/>
      <c r="B79" s="395"/>
      <c r="C79" s="396"/>
      <c r="D79" s="390"/>
      <c r="E79" s="391"/>
      <c r="F79" s="367"/>
      <c r="G79" s="367"/>
      <c r="H79" s="367"/>
      <c r="I79" s="334"/>
      <c r="J79" s="334"/>
      <c r="K79" s="470"/>
      <c r="L79" s="334"/>
      <c r="M79" s="441"/>
      <c r="N79" s="334"/>
      <c r="O79" s="361"/>
      <c r="P79" s="387"/>
      <c r="Q79" s="344"/>
      <c r="R79" s="314"/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3.8">
      <c r="A80" s="397"/>
      <c r="B80" s="395"/>
      <c r="C80" s="396"/>
      <c r="D80" s="390"/>
      <c r="E80" s="391"/>
      <c r="F80" s="367"/>
      <c r="G80" s="367"/>
      <c r="H80" s="367"/>
      <c r="I80" s="334"/>
      <c r="J80" s="334"/>
      <c r="K80" s="470"/>
      <c r="L80" s="334"/>
      <c r="M80" s="441"/>
      <c r="N80" s="334"/>
      <c r="O80" s="361"/>
      <c r="P80" s="373"/>
      <c r="Q80" s="344"/>
      <c r="R80" s="314"/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8" s="37" customFormat="1" ht="13.8">
      <c r="A81" s="397"/>
      <c r="B81" s="395"/>
      <c r="C81" s="396"/>
      <c r="D81" s="390"/>
      <c r="E81" s="391"/>
      <c r="F81" s="367"/>
      <c r="G81" s="367"/>
      <c r="H81" s="367"/>
      <c r="I81" s="334"/>
      <c r="J81" s="334"/>
      <c r="K81" s="470"/>
      <c r="L81" s="334"/>
      <c r="M81" s="441"/>
      <c r="N81" s="334"/>
      <c r="O81" s="361"/>
      <c r="P81" s="387"/>
      <c r="Q81" s="344"/>
      <c r="R81" s="314"/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8" s="37" customFormat="1" ht="13.8">
      <c r="A82" s="397"/>
      <c r="B82" s="395"/>
      <c r="C82" s="396"/>
      <c r="D82" s="390"/>
      <c r="E82" s="391"/>
      <c r="F82" s="367"/>
      <c r="G82" s="367"/>
      <c r="H82" s="367"/>
      <c r="I82" s="334"/>
      <c r="J82" s="334"/>
      <c r="K82" s="470"/>
      <c r="L82" s="334"/>
      <c r="M82" s="441"/>
      <c r="N82" s="334"/>
      <c r="O82" s="361"/>
      <c r="P82" s="387"/>
      <c r="Q82" s="344"/>
      <c r="R82" s="314"/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8" s="37" customFormat="1" ht="13.8">
      <c r="A83" s="397"/>
      <c r="B83" s="395"/>
      <c r="C83" s="396"/>
      <c r="D83" s="390"/>
      <c r="E83" s="391"/>
      <c r="F83" s="367"/>
      <c r="G83" s="367"/>
      <c r="H83" s="367"/>
      <c r="I83" s="334"/>
      <c r="J83" s="334"/>
      <c r="K83" s="470"/>
      <c r="L83" s="334"/>
      <c r="M83" s="441"/>
      <c r="N83" s="334"/>
      <c r="O83" s="361"/>
      <c r="P83" s="373"/>
      <c r="Q83" s="344"/>
      <c r="R83" s="314"/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8" s="37" customFormat="1" ht="13.8">
      <c r="A84" s="397"/>
      <c r="B84" s="395"/>
      <c r="C84" s="396"/>
      <c r="D84" s="390"/>
      <c r="E84" s="391"/>
      <c r="F84" s="367"/>
      <c r="G84" s="367"/>
      <c r="H84" s="367"/>
      <c r="I84" s="334"/>
      <c r="J84" s="334"/>
      <c r="K84" s="470"/>
      <c r="L84" s="334"/>
      <c r="M84" s="441"/>
      <c r="N84" s="334"/>
      <c r="O84" s="361"/>
      <c r="P84" s="373"/>
      <c r="Q84" s="344"/>
      <c r="R84" s="314"/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8" s="37" customFormat="1" ht="13.8">
      <c r="A85" s="397"/>
      <c r="B85" s="395"/>
      <c r="C85" s="396"/>
      <c r="D85" s="390"/>
      <c r="E85" s="391"/>
      <c r="F85" s="367"/>
      <c r="G85" s="367"/>
      <c r="H85" s="367"/>
      <c r="I85" s="334"/>
      <c r="J85" s="334"/>
      <c r="K85" s="470"/>
      <c r="L85" s="334"/>
      <c r="M85" s="441"/>
      <c r="N85" s="334"/>
      <c r="O85" s="361"/>
      <c r="P85" s="373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8" s="37" customFormat="1" ht="13.8">
      <c r="A86" s="397"/>
      <c r="B86" s="395"/>
      <c r="C86" s="396"/>
      <c r="D86" s="390"/>
      <c r="E86" s="391"/>
      <c r="F86" s="367"/>
      <c r="G86" s="367"/>
      <c r="H86" s="367"/>
      <c r="I86" s="334"/>
      <c r="J86" s="334"/>
      <c r="K86" s="470"/>
      <c r="L86" s="334"/>
      <c r="M86" s="441"/>
      <c r="N86" s="334"/>
      <c r="O86" s="361"/>
      <c r="P86" s="373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8" s="37" customFormat="1" ht="13.8">
      <c r="A87" s="397"/>
      <c r="B87" s="395"/>
      <c r="C87" s="396"/>
      <c r="D87" s="390"/>
      <c r="E87" s="391"/>
      <c r="F87" s="367"/>
      <c r="G87" s="367"/>
      <c r="H87" s="367"/>
      <c r="I87" s="334"/>
      <c r="J87" s="334"/>
      <c r="K87" s="470"/>
      <c r="L87" s="334"/>
      <c r="M87" s="441"/>
      <c r="N87" s="334"/>
      <c r="O87" s="361"/>
      <c r="P87" s="373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8" s="37" customFormat="1" ht="13.8">
      <c r="A88" s="397"/>
      <c r="B88" s="395"/>
      <c r="C88" s="396"/>
      <c r="D88" s="390"/>
      <c r="E88" s="391"/>
      <c r="F88" s="367"/>
      <c r="G88" s="367"/>
      <c r="H88" s="367"/>
      <c r="I88" s="334"/>
      <c r="J88" s="334"/>
      <c r="K88" s="470"/>
      <c r="L88" s="334"/>
      <c r="M88" s="441"/>
      <c r="N88" s="334"/>
      <c r="O88" s="361"/>
      <c r="P88" s="387"/>
      <c r="Q88" s="344"/>
      <c r="R88" s="314"/>
      <c r="Z88" s="350"/>
      <c r="AA88" s="350"/>
      <c r="AB88" s="350"/>
      <c r="AC88" s="350"/>
      <c r="AD88" s="350"/>
      <c r="AE88" s="350"/>
      <c r="AF88" s="350"/>
      <c r="AG88" s="350"/>
      <c r="AH88" s="350"/>
    </row>
    <row r="89" spans="1:38" s="37" customFormat="1">
      <c r="AA89" s="350"/>
      <c r="AB89" s="350"/>
      <c r="AC89" s="350"/>
      <c r="AD89" s="350"/>
      <c r="AE89" s="350"/>
      <c r="AF89" s="350"/>
      <c r="AG89" s="350"/>
      <c r="AH89" s="350"/>
    </row>
    <row r="90" spans="1:38" s="37" customFormat="1">
      <c r="AA90" s="350"/>
      <c r="AB90" s="350"/>
      <c r="AC90" s="350"/>
      <c r="AD90" s="350"/>
      <c r="AE90" s="350"/>
      <c r="AF90" s="350"/>
      <c r="AG90" s="350"/>
      <c r="AH90" s="350"/>
    </row>
    <row r="91" spans="1:38" s="37" customFormat="1" ht="13.8">
      <c r="A91" s="335"/>
      <c r="B91" s="336"/>
      <c r="C91" s="336"/>
      <c r="D91" s="337"/>
      <c r="E91" s="335"/>
      <c r="F91" s="351"/>
      <c r="G91" s="335"/>
      <c r="H91" s="335"/>
      <c r="I91" s="335"/>
      <c r="J91" s="336"/>
      <c r="K91" s="352"/>
      <c r="L91" s="335"/>
      <c r="M91" s="335"/>
      <c r="N91" s="335"/>
      <c r="O91" s="353"/>
      <c r="P91" s="344"/>
      <c r="Q91" s="344"/>
      <c r="R91" s="314"/>
      <c r="Z91" s="350"/>
      <c r="AA91" s="350"/>
      <c r="AB91" s="350"/>
      <c r="AC91" s="350"/>
      <c r="AD91" s="350"/>
      <c r="AE91" s="350"/>
      <c r="AF91" s="350"/>
      <c r="AG91" s="350"/>
      <c r="AH91" s="350"/>
    </row>
    <row r="92" spans="1:38" ht="13.8">
      <c r="A92" s="96" t="s">
        <v>575</v>
      </c>
      <c r="B92" s="97"/>
      <c r="C92" s="97"/>
      <c r="D92" s="98"/>
      <c r="E92" s="31"/>
      <c r="F92" s="29"/>
      <c r="G92" s="29"/>
      <c r="H92" s="70"/>
      <c r="I92" s="116"/>
      <c r="J92" s="117"/>
      <c r="K92" s="14"/>
      <c r="L92" s="14"/>
      <c r="M92" s="14"/>
      <c r="N92" s="8"/>
      <c r="O92" s="50"/>
      <c r="Q92" s="92"/>
      <c r="R92" s="14"/>
      <c r="S92" s="13"/>
      <c r="T92" s="13"/>
      <c r="U92" s="13"/>
      <c r="V92" s="13"/>
      <c r="W92" s="13"/>
      <c r="X92" s="13"/>
      <c r="Y92" s="13"/>
      <c r="Z92" s="13"/>
    </row>
    <row r="93" spans="1:38" ht="39.6">
      <c r="A93" s="17" t="s">
        <v>16</v>
      </c>
      <c r="B93" s="18" t="s">
        <v>534</v>
      </c>
      <c r="C93" s="18"/>
      <c r="D93" s="19" t="s">
        <v>545</v>
      </c>
      <c r="E93" s="18" t="s">
        <v>546</v>
      </c>
      <c r="F93" s="18" t="s">
        <v>547</v>
      </c>
      <c r="G93" s="18" t="s">
        <v>548</v>
      </c>
      <c r="H93" s="18" t="s">
        <v>549</v>
      </c>
      <c r="I93" s="18" t="s">
        <v>550</v>
      </c>
      <c r="J93" s="17" t="s">
        <v>551</v>
      </c>
      <c r="K93" s="59" t="s">
        <v>567</v>
      </c>
      <c r="L93" s="372" t="s">
        <v>818</v>
      </c>
      <c r="M93" s="60" t="s">
        <v>817</v>
      </c>
      <c r="N93" s="18" t="s">
        <v>554</v>
      </c>
      <c r="O93" s="75" t="s">
        <v>555</v>
      </c>
      <c r="P93" s="94"/>
      <c r="Q93" s="8"/>
      <c r="R93" s="14"/>
      <c r="S93" s="13"/>
      <c r="T93" s="13"/>
      <c r="U93" s="13"/>
      <c r="V93" s="13"/>
      <c r="W93" s="13"/>
      <c r="X93" s="13"/>
      <c r="Y93" s="13"/>
      <c r="Z93" s="13"/>
    </row>
    <row r="94" spans="1:38" s="443" customFormat="1" ht="13.8">
      <c r="A94" s="480">
        <v>1</v>
      </c>
      <c r="B94" s="481">
        <v>44327</v>
      </c>
      <c r="C94" s="482"/>
      <c r="D94" s="421" t="s">
        <v>465</v>
      </c>
      <c r="E94" s="483" t="s">
        <v>557</v>
      </c>
      <c r="F94" s="419">
        <v>239</v>
      </c>
      <c r="G94" s="484">
        <v>218</v>
      </c>
      <c r="H94" s="483">
        <v>264</v>
      </c>
      <c r="I94" s="485" t="s">
        <v>850</v>
      </c>
      <c r="J94" s="420" t="s">
        <v>700</v>
      </c>
      <c r="K94" s="420">
        <f t="shared" ref="K94" si="37">H94-F94</f>
        <v>25</v>
      </c>
      <c r="L94" s="486">
        <f>(F94*-0.8)/100</f>
        <v>-1.9120000000000001</v>
      </c>
      <c r="M94" s="487">
        <f t="shared" ref="M94" si="38">(K94+L94)/F94</f>
        <v>9.6602510460251048E-2</v>
      </c>
      <c r="N94" s="420" t="s">
        <v>556</v>
      </c>
      <c r="O94" s="458">
        <v>44354</v>
      </c>
      <c r="P94" s="428"/>
      <c r="Q94" s="4"/>
      <c r="R94" s="429" t="s">
        <v>559</v>
      </c>
      <c r="S94" s="4"/>
      <c r="T94" s="4"/>
      <c r="U94" s="4"/>
      <c r="V94" s="4"/>
      <c r="W94" s="4"/>
      <c r="X94" s="4"/>
      <c r="Y94" s="4"/>
      <c r="Z94" s="4"/>
      <c r="AA94" s="4"/>
      <c r="AB94" s="4"/>
      <c r="AC94" s="37"/>
      <c r="AD94" s="37"/>
      <c r="AE94" s="37"/>
      <c r="AF94" s="37"/>
      <c r="AG94" s="37"/>
      <c r="AH94" s="37"/>
      <c r="AI94" s="37"/>
      <c r="AJ94" s="37"/>
      <c r="AK94" s="37"/>
      <c r="AL94" s="37"/>
    </row>
    <row r="95" spans="1:38" s="5" customFormat="1">
      <c r="A95" s="345"/>
      <c r="B95" s="346"/>
      <c r="C95" s="347"/>
      <c r="D95" s="348"/>
      <c r="E95" s="376"/>
      <c r="F95" s="376"/>
      <c r="G95" s="426"/>
      <c r="H95" s="426"/>
      <c r="I95" s="376"/>
      <c r="J95" s="427"/>
      <c r="K95" s="422"/>
      <c r="L95" s="423"/>
      <c r="M95" s="424"/>
      <c r="N95" s="425"/>
      <c r="O95" s="349"/>
      <c r="P95" s="120"/>
      <c r="Q95"/>
      <c r="R95" s="91"/>
      <c r="T95" s="54"/>
      <c r="U95" s="54"/>
      <c r="V95" s="54"/>
      <c r="W95" s="54"/>
      <c r="X95" s="54"/>
      <c r="Y95" s="54"/>
      <c r="Z95" s="54"/>
    </row>
    <row r="96" spans="1:38">
      <c r="A96" s="20" t="s">
        <v>560</v>
      </c>
      <c r="B96" s="20"/>
      <c r="C96" s="20"/>
      <c r="D96" s="20"/>
      <c r="E96" s="2"/>
      <c r="F96" s="27" t="s">
        <v>562</v>
      </c>
      <c r="G96" s="79"/>
      <c r="H96" s="79"/>
      <c r="I96" s="35"/>
      <c r="J96" s="82"/>
      <c r="K96" s="80"/>
      <c r="L96" s="81"/>
      <c r="M96" s="82"/>
      <c r="N96" s="83"/>
      <c r="O96" s="121"/>
      <c r="P96" s="8"/>
      <c r="Q96" s="13"/>
      <c r="R96" s="93"/>
      <c r="S96" s="13"/>
      <c r="T96" s="13"/>
      <c r="U96" s="13"/>
      <c r="V96" s="13"/>
      <c r="W96" s="13"/>
      <c r="X96" s="13"/>
      <c r="Y96" s="13"/>
    </row>
    <row r="97" spans="1:29">
      <c r="A97" s="26" t="s">
        <v>561</v>
      </c>
      <c r="B97" s="20"/>
      <c r="C97" s="20"/>
      <c r="D97" s="20"/>
      <c r="E97" s="29"/>
      <c r="F97" s="27" t="s">
        <v>564</v>
      </c>
      <c r="G97" s="9"/>
      <c r="H97" s="9"/>
      <c r="I97" s="9"/>
      <c r="J97" s="50"/>
      <c r="K97" s="9"/>
      <c r="L97" s="9"/>
      <c r="M97" s="9"/>
      <c r="N97" s="8"/>
      <c r="O97" s="50"/>
      <c r="Q97" s="4"/>
      <c r="R97" s="14"/>
      <c r="S97" s="13"/>
      <c r="T97" s="13"/>
      <c r="U97" s="13"/>
      <c r="V97" s="13"/>
      <c r="W97" s="13"/>
      <c r="X97" s="13"/>
      <c r="Y97" s="13"/>
      <c r="Z97" s="13"/>
    </row>
    <row r="98" spans="1:29">
      <c r="A98" s="26"/>
      <c r="B98" s="20"/>
      <c r="C98" s="20"/>
      <c r="D98" s="20"/>
      <c r="E98" s="29"/>
      <c r="F98" s="27"/>
      <c r="G98" s="9"/>
      <c r="H98" s="9"/>
      <c r="I98" s="9"/>
      <c r="J98" s="50"/>
      <c r="K98" s="9"/>
      <c r="L98" s="9"/>
      <c r="M98" s="9"/>
      <c r="N98" s="8"/>
      <c r="O98" s="50"/>
      <c r="Q98" s="4"/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3.8">
      <c r="A99" s="8"/>
      <c r="B99" s="30" t="s">
        <v>822</v>
      </c>
      <c r="C99" s="30"/>
      <c r="D99" s="30"/>
      <c r="E99" s="30"/>
      <c r="F99" s="31"/>
      <c r="G99" s="29"/>
      <c r="H99" s="29"/>
      <c r="I99" s="70"/>
      <c r="J99" s="71"/>
      <c r="K99" s="72"/>
      <c r="L99" s="371"/>
      <c r="M99" s="9"/>
      <c r="N99" s="8"/>
      <c r="O99" s="50"/>
      <c r="Q99" s="4"/>
      <c r="R99" s="79"/>
      <c r="S99" s="13"/>
      <c r="T99" s="13"/>
      <c r="U99" s="13"/>
      <c r="V99" s="13"/>
      <c r="W99" s="13"/>
      <c r="X99" s="13"/>
      <c r="Y99" s="13"/>
      <c r="Z99" s="13"/>
    </row>
    <row r="100" spans="1:29" ht="39.6">
      <c r="A100" s="17" t="s">
        <v>16</v>
      </c>
      <c r="B100" s="18" t="s">
        <v>534</v>
      </c>
      <c r="C100" s="18"/>
      <c r="D100" s="19" t="s">
        <v>545</v>
      </c>
      <c r="E100" s="18" t="s">
        <v>546</v>
      </c>
      <c r="F100" s="18" t="s">
        <v>547</v>
      </c>
      <c r="G100" s="18" t="s">
        <v>566</v>
      </c>
      <c r="H100" s="18" t="s">
        <v>549</v>
      </c>
      <c r="I100" s="18" t="s">
        <v>550</v>
      </c>
      <c r="J100" s="73" t="s">
        <v>551</v>
      </c>
      <c r="K100" s="59" t="s">
        <v>567</v>
      </c>
      <c r="L100" s="74" t="s">
        <v>568</v>
      </c>
      <c r="M100" s="18" t="s">
        <v>569</v>
      </c>
      <c r="N100" s="372" t="s">
        <v>818</v>
      </c>
      <c r="O100" s="60" t="s">
        <v>817</v>
      </c>
      <c r="P100" s="18" t="s">
        <v>554</v>
      </c>
      <c r="Q100" s="75" t="s">
        <v>555</v>
      </c>
      <c r="R100" s="79"/>
      <c r="S100" s="13"/>
      <c r="T100" s="13"/>
      <c r="U100" s="13"/>
      <c r="V100" s="13"/>
      <c r="W100" s="13"/>
      <c r="X100" s="13"/>
      <c r="Y100" s="13"/>
      <c r="Z100" s="13"/>
    </row>
    <row r="101" spans="1:29" ht="13.8">
      <c r="A101" s="340"/>
      <c r="B101" s="354"/>
      <c r="C101" s="358"/>
      <c r="D101" s="366"/>
      <c r="E101" s="359"/>
      <c r="F101" s="381"/>
      <c r="G101" s="364"/>
      <c r="H101" s="359"/>
      <c r="I101" s="356"/>
      <c r="J101" s="392"/>
      <c r="K101" s="392"/>
      <c r="L101" s="393"/>
      <c r="M101" s="391"/>
      <c r="N101" s="393"/>
      <c r="O101" s="380"/>
      <c r="P101" s="360"/>
      <c r="Q101" s="373"/>
      <c r="R101" s="389"/>
      <c r="S101" s="379"/>
      <c r="T101" s="13"/>
      <c r="U101" s="388"/>
      <c r="V101" s="388"/>
      <c r="W101" s="388"/>
      <c r="X101" s="388"/>
      <c r="Y101" s="388"/>
      <c r="Z101" s="388"/>
      <c r="AA101" s="350"/>
      <c r="AB101" s="350"/>
      <c r="AC101" s="350"/>
    </row>
    <row r="102" spans="1:29" ht="13.8">
      <c r="A102" s="340"/>
      <c r="B102" s="354"/>
      <c r="C102" s="358"/>
      <c r="D102" s="366"/>
      <c r="E102" s="359"/>
      <c r="F102" s="381"/>
      <c r="G102" s="364"/>
      <c r="H102" s="359"/>
      <c r="I102" s="356"/>
      <c r="J102" s="392"/>
      <c r="K102" s="392"/>
      <c r="L102" s="393"/>
      <c r="M102" s="391"/>
      <c r="N102" s="393"/>
      <c r="O102" s="380"/>
      <c r="P102" s="360"/>
      <c r="Q102" s="373"/>
      <c r="R102" s="389"/>
      <c r="S102" s="379"/>
      <c r="T102" s="13"/>
      <c r="U102" s="388"/>
      <c r="V102" s="388"/>
      <c r="W102" s="388"/>
      <c r="X102" s="388"/>
      <c r="Y102" s="388"/>
      <c r="Z102" s="388"/>
      <c r="AA102" s="350"/>
      <c r="AB102" s="350"/>
      <c r="AC102" s="350"/>
    </row>
    <row r="103" spans="1:29" s="350" customFormat="1" ht="13.8">
      <c r="A103" s="340"/>
      <c r="B103" s="354"/>
      <c r="C103" s="358"/>
      <c r="D103" s="366"/>
      <c r="E103" s="359"/>
      <c r="F103" s="381"/>
      <c r="G103" s="364"/>
      <c r="H103" s="359"/>
      <c r="I103" s="356"/>
      <c r="J103" s="392"/>
      <c r="K103" s="392"/>
      <c r="L103" s="393"/>
      <c r="M103" s="391"/>
      <c r="N103" s="393"/>
      <c r="O103" s="380"/>
      <c r="P103" s="360"/>
      <c r="Q103" s="373"/>
      <c r="R103" s="386"/>
      <c r="S103" s="388"/>
      <c r="T103" s="388"/>
      <c r="U103" s="388"/>
      <c r="V103" s="388"/>
      <c r="W103" s="388"/>
      <c r="X103" s="388"/>
      <c r="Y103" s="388"/>
      <c r="Z103" s="388"/>
    </row>
    <row r="104" spans="1:29" s="350" customFormat="1" ht="13.8">
      <c r="A104" s="340"/>
      <c r="B104" s="354"/>
      <c r="C104" s="358"/>
      <c r="D104" s="366"/>
      <c r="E104" s="359"/>
      <c r="F104" s="392"/>
      <c r="G104" s="367"/>
      <c r="H104" s="359"/>
      <c r="I104" s="356"/>
      <c r="J104" s="392"/>
      <c r="K104" s="392"/>
      <c r="L104" s="393"/>
      <c r="M104" s="391"/>
      <c r="N104" s="393"/>
      <c r="O104" s="380"/>
      <c r="P104" s="360"/>
      <c r="Q104" s="373"/>
      <c r="R104" s="386"/>
      <c r="S104" s="388"/>
      <c r="T104" s="388"/>
      <c r="U104" s="388"/>
      <c r="V104" s="388"/>
      <c r="W104" s="388"/>
      <c r="X104" s="388"/>
      <c r="Y104" s="388"/>
      <c r="Z104" s="388"/>
    </row>
    <row r="105" spans="1:29" s="350" customFormat="1" ht="13.8">
      <c r="A105" s="340"/>
      <c r="B105" s="354"/>
      <c r="C105" s="358"/>
      <c r="D105" s="366"/>
      <c r="E105" s="359"/>
      <c r="F105" s="392"/>
      <c r="G105" s="367"/>
      <c r="H105" s="359"/>
      <c r="I105" s="356"/>
      <c r="J105" s="392"/>
      <c r="K105" s="392"/>
      <c r="L105" s="393"/>
      <c r="M105" s="391"/>
      <c r="N105" s="393"/>
      <c r="O105" s="380"/>
      <c r="P105" s="360"/>
      <c r="Q105" s="373"/>
      <c r="R105" s="386"/>
      <c r="S105" s="388"/>
      <c r="T105" s="388"/>
      <c r="U105" s="388"/>
      <c r="V105" s="388"/>
      <c r="W105" s="388"/>
      <c r="X105" s="388"/>
      <c r="Y105" s="388"/>
      <c r="Z105" s="388"/>
    </row>
    <row r="106" spans="1:29" s="350" customFormat="1" ht="13.8">
      <c r="A106" s="340"/>
      <c r="B106" s="354"/>
      <c r="C106" s="358"/>
      <c r="D106" s="366"/>
      <c r="E106" s="359"/>
      <c r="F106" s="381"/>
      <c r="G106" s="364"/>
      <c r="H106" s="359"/>
      <c r="I106" s="356"/>
      <c r="J106" s="392"/>
      <c r="K106" s="383"/>
      <c r="L106" s="393"/>
      <c r="M106" s="391"/>
      <c r="N106" s="393"/>
      <c r="O106" s="380"/>
      <c r="P106" s="385"/>
      <c r="Q106" s="373"/>
      <c r="R106" s="386"/>
      <c r="S106" s="388"/>
      <c r="T106" s="388"/>
      <c r="U106" s="388"/>
      <c r="V106" s="388"/>
      <c r="W106" s="388"/>
      <c r="X106" s="388"/>
      <c r="Y106" s="388"/>
      <c r="Z106" s="388"/>
    </row>
    <row r="107" spans="1:29" s="350" customFormat="1" ht="13.8">
      <c r="A107" s="340"/>
      <c r="B107" s="354"/>
      <c r="C107" s="358"/>
      <c r="D107" s="366"/>
      <c r="E107" s="359"/>
      <c r="F107" s="381"/>
      <c r="G107" s="364"/>
      <c r="H107" s="359"/>
      <c r="I107" s="356"/>
      <c r="J107" s="383"/>
      <c r="K107" s="383"/>
      <c r="L107" s="383"/>
      <c r="M107" s="383"/>
      <c r="N107" s="384"/>
      <c r="O107" s="394"/>
      <c r="P107" s="385"/>
      <c r="Q107" s="373"/>
      <c r="R107" s="386"/>
      <c r="S107" s="388"/>
      <c r="T107" s="388"/>
      <c r="U107" s="388"/>
      <c r="V107" s="388"/>
      <c r="W107" s="388"/>
      <c r="X107" s="388"/>
      <c r="Y107" s="388"/>
      <c r="Z107" s="388"/>
    </row>
    <row r="108" spans="1:29" s="350" customFormat="1" ht="13.8">
      <c r="A108" s="340"/>
      <c r="B108" s="354"/>
      <c r="C108" s="358"/>
      <c r="D108" s="366"/>
      <c r="E108" s="359"/>
      <c r="F108" s="392"/>
      <c r="G108" s="367"/>
      <c r="H108" s="359"/>
      <c r="I108" s="356"/>
      <c r="J108" s="392"/>
      <c r="K108" s="392"/>
      <c r="L108" s="393"/>
      <c r="M108" s="391"/>
      <c r="N108" s="393"/>
      <c r="O108" s="380"/>
      <c r="P108" s="360"/>
      <c r="Q108" s="373"/>
      <c r="R108" s="389"/>
      <c r="S108" s="379"/>
      <c r="T108" s="388"/>
      <c r="U108" s="388"/>
      <c r="V108" s="388"/>
      <c r="W108" s="388"/>
      <c r="X108" s="388"/>
      <c r="Y108" s="388"/>
      <c r="Z108" s="388"/>
    </row>
    <row r="109" spans="1:29" s="350" customFormat="1" ht="13.8">
      <c r="A109" s="340"/>
      <c r="B109" s="354"/>
      <c r="C109" s="358"/>
      <c r="D109" s="366"/>
      <c r="E109" s="359"/>
      <c r="F109" s="381"/>
      <c r="G109" s="364"/>
      <c r="H109" s="359"/>
      <c r="I109" s="356"/>
      <c r="J109" s="334"/>
      <c r="K109" s="334"/>
      <c r="L109" s="334"/>
      <c r="M109" s="334"/>
      <c r="N109" s="382"/>
      <c r="O109" s="380"/>
      <c r="P109" s="361"/>
      <c r="Q109" s="373"/>
      <c r="R109" s="389"/>
      <c r="S109" s="379"/>
      <c r="T109" s="388"/>
      <c r="U109" s="388"/>
      <c r="V109" s="388"/>
      <c r="W109" s="388"/>
      <c r="X109" s="388"/>
      <c r="Y109" s="388"/>
      <c r="Z109" s="388"/>
    </row>
    <row r="110" spans="1:29">
      <c r="A110" s="26"/>
      <c r="B110" s="20"/>
      <c r="C110" s="20"/>
      <c r="D110" s="20"/>
      <c r="E110" s="29"/>
      <c r="F110" s="27"/>
      <c r="G110" s="9"/>
      <c r="H110" s="9"/>
      <c r="I110" s="9"/>
      <c r="J110" s="50"/>
      <c r="K110" s="9"/>
      <c r="L110" s="9"/>
      <c r="M110" s="9"/>
      <c r="N110" s="8"/>
      <c r="O110" s="50"/>
      <c r="P110" s="4"/>
      <c r="Q110" s="8"/>
      <c r="R110" s="138"/>
      <c r="S110" s="13"/>
      <c r="T110" s="13"/>
      <c r="U110" s="13"/>
      <c r="V110" s="13"/>
      <c r="W110" s="13"/>
      <c r="X110" s="13"/>
      <c r="Y110" s="13"/>
      <c r="Z110" s="13"/>
    </row>
    <row r="111" spans="1:29">
      <c r="A111" s="26"/>
      <c r="B111" s="20"/>
      <c r="C111" s="20"/>
      <c r="D111" s="20"/>
      <c r="E111" s="29"/>
      <c r="F111" s="27"/>
      <c r="G111" s="38"/>
      <c r="H111" s="39"/>
      <c r="I111" s="79"/>
      <c r="J111" s="14"/>
      <c r="K111" s="80"/>
      <c r="L111" s="81"/>
      <c r="M111" s="82"/>
      <c r="N111" s="83"/>
      <c r="O111" s="84"/>
      <c r="P111" s="8"/>
      <c r="Q111" s="13"/>
      <c r="R111" s="138"/>
      <c r="S111" s="13"/>
      <c r="T111" s="13"/>
      <c r="U111" s="13"/>
      <c r="V111" s="13"/>
      <c r="W111" s="13"/>
      <c r="X111" s="13"/>
      <c r="Y111" s="13"/>
      <c r="Z111" s="13"/>
    </row>
    <row r="112" spans="1:29">
      <c r="A112" s="34"/>
      <c r="B112" s="42"/>
      <c r="C112" s="99"/>
      <c r="D112" s="3"/>
      <c r="E112" s="35"/>
      <c r="F112" s="79"/>
      <c r="G112" s="38"/>
      <c r="H112" s="39"/>
      <c r="I112" s="79"/>
      <c r="J112" s="14"/>
      <c r="K112" s="80"/>
      <c r="L112" s="81"/>
      <c r="M112" s="82"/>
      <c r="N112" s="83"/>
      <c r="O112" s="84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 ht="13.8">
      <c r="A113" s="2"/>
      <c r="B113" s="100" t="s">
        <v>576</v>
      </c>
      <c r="C113" s="100"/>
      <c r="D113" s="100"/>
      <c r="E113" s="100"/>
      <c r="F113" s="14"/>
      <c r="G113" s="14"/>
      <c r="H113" s="101"/>
      <c r="I113" s="14"/>
      <c r="J113" s="71"/>
      <c r="K113" s="72"/>
      <c r="L113" s="14"/>
      <c r="M113" s="14"/>
      <c r="N113" s="13"/>
      <c r="O113" s="95"/>
      <c r="P113" s="8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 ht="39.6">
      <c r="A114" s="17" t="s">
        <v>16</v>
      </c>
      <c r="B114" s="18" t="s">
        <v>534</v>
      </c>
      <c r="C114" s="18"/>
      <c r="D114" s="19" t="s">
        <v>545</v>
      </c>
      <c r="E114" s="18" t="s">
        <v>546</v>
      </c>
      <c r="F114" s="18" t="s">
        <v>547</v>
      </c>
      <c r="G114" s="18" t="s">
        <v>577</v>
      </c>
      <c r="H114" s="18" t="s">
        <v>578</v>
      </c>
      <c r="I114" s="18" t="s">
        <v>550</v>
      </c>
      <c r="J114" s="58" t="s">
        <v>551</v>
      </c>
      <c r="K114" s="18" t="s">
        <v>552</v>
      </c>
      <c r="L114" s="18" t="s">
        <v>553</v>
      </c>
      <c r="M114" s="18" t="s">
        <v>554</v>
      </c>
      <c r="N114" s="19" t="s">
        <v>555</v>
      </c>
      <c r="O114" s="95"/>
      <c r="P114" s="8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1</v>
      </c>
      <c r="B115" s="102">
        <v>41579</v>
      </c>
      <c r="C115" s="102"/>
      <c r="D115" s="103" t="s">
        <v>579</v>
      </c>
      <c r="E115" s="104" t="s">
        <v>580</v>
      </c>
      <c r="F115" s="105">
        <v>82</v>
      </c>
      <c r="G115" s="104" t="s">
        <v>581</v>
      </c>
      <c r="H115" s="104">
        <v>100</v>
      </c>
      <c r="I115" s="122">
        <v>100</v>
      </c>
      <c r="J115" s="123" t="s">
        <v>582</v>
      </c>
      <c r="K115" s="124">
        <f t="shared" ref="K115:K146" si="39">H115-F115</f>
        <v>18</v>
      </c>
      <c r="L115" s="125">
        <f t="shared" ref="L115:L146" si="40">K115/F115</f>
        <v>0.21951219512195122</v>
      </c>
      <c r="M115" s="126" t="s">
        <v>556</v>
      </c>
      <c r="N115" s="127">
        <v>42657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2</v>
      </c>
      <c r="B116" s="102">
        <v>41794</v>
      </c>
      <c r="C116" s="102"/>
      <c r="D116" s="103" t="s">
        <v>583</v>
      </c>
      <c r="E116" s="104" t="s">
        <v>557</v>
      </c>
      <c r="F116" s="105">
        <v>257</v>
      </c>
      <c r="G116" s="104" t="s">
        <v>581</v>
      </c>
      <c r="H116" s="104">
        <v>300</v>
      </c>
      <c r="I116" s="122">
        <v>300</v>
      </c>
      <c r="J116" s="123" t="s">
        <v>582</v>
      </c>
      <c r="K116" s="124">
        <f t="shared" si="39"/>
        <v>43</v>
      </c>
      <c r="L116" s="125">
        <f t="shared" si="40"/>
        <v>0.16731517509727625</v>
      </c>
      <c r="M116" s="126" t="s">
        <v>556</v>
      </c>
      <c r="N116" s="127">
        <v>41822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3</v>
      </c>
      <c r="B117" s="102">
        <v>41828</v>
      </c>
      <c r="C117" s="102"/>
      <c r="D117" s="103" t="s">
        <v>584</v>
      </c>
      <c r="E117" s="104" t="s">
        <v>557</v>
      </c>
      <c r="F117" s="105">
        <v>393</v>
      </c>
      <c r="G117" s="104" t="s">
        <v>581</v>
      </c>
      <c r="H117" s="104">
        <v>468</v>
      </c>
      <c r="I117" s="122">
        <v>468</v>
      </c>
      <c r="J117" s="123" t="s">
        <v>582</v>
      </c>
      <c r="K117" s="124">
        <f t="shared" si="39"/>
        <v>75</v>
      </c>
      <c r="L117" s="125">
        <f t="shared" si="40"/>
        <v>0.19083969465648856</v>
      </c>
      <c r="M117" s="126" t="s">
        <v>556</v>
      </c>
      <c r="N117" s="127">
        <v>41863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4</v>
      </c>
      <c r="B118" s="102">
        <v>41857</v>
      </c>
      <c r="C118" s="102"/>
      <c r="D118" s="103" t="s">
        <v>585</v>
      </c>
      <c r="E118" s="104" t="s">
        <v>557</v>
      </c>
      <c r="F118" s="105">
        <v>205</v>
      </c>
      <c r="G118" s="104" t="s">
        <v>581</v>
      </c>
      <c r="H118" s="104">
        <v>275</v>
      </c>
      <c r="I118" s="122">
        <v>250</v>
      </c>
      <c r="J118" s="123" t="s">
        <v>582</v>
      </c>
      <c r="K118" s="124">
        <f t="shared" si="39"/>
        <v>70</v>
      </c>
      <c r="L118" s="125">
        <f t="shared" si="40"/>
        <v>0.34146341463414637</v>
      </c>
      <c r="M118" s="126" t="s">
        <v>556</v>
      </c>
      <c r="N118" s="127">
        <v>41962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5</v>
      </c>
      <c r="B119" s="102">
        <v>41886</v>
      </c>
      <c r="C119" s="102"/>
      <c r="D119" s="103" t="s">
        <v>586</v>
      </c>
      <c r="E119" s="104" t="s">
        <v>557</v>
      </c>
      <c r="F119" s="105">
        <v>162</v>
      </c>
      <c r="G119" s="104" t="s">
        <v>581</v>
      </c>
      <c r="H119" s="104">
        <v>190</v>
      </c>
      <c r="I119" s="122">
        <v>190</v>
      </c>
      <c r="J119" s="123" t="s">
        <v>582</v>
      </c>
      <c r="K119" s="124">
        <f t="shared" si="39"/>
        <v>28</v>
      </c>
      <c r="L119" s="125">
        <f t="shared" si="40"/>
        <v>0.1728395061728395</v>
      </c>
      <c r="M119" s="126" t="s">
        <v>556</v>
      </c>
      <c r="N119" s="127">
        <v>42006</v>
      </c>
      <c r="O119" s="50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6</v>
      </c>
      <c r="B120" s="102">
        <v>41886</v>
      </c>
      <c r="C120" s="102"/>
      <c r="D120" s="103" t="s">
        <v>587</v>
      </c>
      <c r="E120" s="104" t="s">
        <v>557</v>
      </c>
      <c r="F120" s="105">
        <v>75</v>
      </c>
      <c r="G120" s="104" t="s">
        <v>581</v>
      </c>
      <c r="H120" s="104">
        <v>91.5</v>
      </c>
      <c r="I120" s="122" t="s">
        <v>588</v>
      </c>
      <c r="J120" s="123" t="s">
        <v>589</v>
      </c>
      <c r="K120" s="124">
        <f t="shared" si="39"/>
        <v>16.5</v>
      </c>
      <c r="L120" s="125">
        <f t="shared" si="40"/>
        <v>0.22</v>
      </c>
      <c r="M120" s="126" t="s">
        <v>556</v>
      </c>
      <c r="N120" s="127">
        <v>41954</v>
      </c>
      <c r="O120" s="50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7</v>
      </c>
      <c r="B121" s="102">
        <v>41913</v>
      </c>
      <c r="C121" s="102"/>
      <c r="D121" s="103" t="s">
        <v>590</v>
      </c>
      <c r="E121" s="104" t="s">
        <v>557</v>
      </c>
      <c r="F121" s="105">
        <v>850</v>
      </c>
      <c r="G121" s="104" t="s">
        <v>581</v>
      </c>
      <c r="H121" s="104">
        <v>982.5</v>
      </c>
      <c r="I121" s="122">
        <v>1050</v>
      </c>
      <c r="J121" s="123" t="s">
        <v>591</v>
      </c>
      <c r="K121" s="124">
        <f t="shared" si="39"/>
        <v>132.5</v>
      </c>
      <c r="L121" s="125">
        <f t="shared" si="40"/>
        <v>0.15588235294117647</v>
      </c>
      <c r="M121" s="126" t="s">
        <v>556</v>
      </c>
      <c r="N121" s="127">
        <v>42039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8</v>
      </c>
      <c r="B122" s="102">
        <v>41913</v>
      </c>
      <c r="C122" s="102"/>
      <c r="D122" s="103" t="s">
        <v>592</v>
      </c>
      <c r="E122" s="104" t="s">
        <v>557</v>
      </c>
      <c r="F122" s="105">
        <v>475</v>
      </c>
      <c r="G122" s="104" t="s">
        <v>581</v>
      </c>
      <c r="H122" s="104">
        <v>515</v>
      </c>
      <c r="I122" s="122">
        <v>600</v>
      </c>
      <c r="J122" s="123" t="s">
        <v>593</v>
      </c>
      <c r="K122" s="124">
        <f t="shared" si="39"/>
        <v>40</v>
      </c>
      <c r="L122" s="125">
        <f t="shared" si="40"/>
        <v>8.4210526315789472E-2</v>
      </c>
      <c r="M122" s="126" t="s">
        <v>556</v>
      </c>
      <c r="N122" s="127">
        <v>41939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9</v>
      </c>
      <c r="B123" s="102">
        <v>41913</v>
      </c>
      <c r="C123" s="102"/>
      <c r="D123" s="103" t="s">
        <v>594</v>
      </c>
      <c r="E123" s="104" t="s">
        <v>557</v>
      </c>
      <c r="F123" s="105">
        <v>86</v>
      </c>
      <c r="G123" s="104" t="s">
        <v>581</v>
      </c>
      <c r="H123" s="104">
        <v>99</v>
      </c>
      <c r="I123" s="122">
        <v>140</v>
      </c>
      <c r="J123" s="123" t="s">
        <v>595</v>
      </c>
      <c r="K123" s="124">
        <f t="shared" si="39"/>
        <v>13</v>
      </c>
      <c r="L123" s="125">
        <f t="shared" si="40"/>
        <v>0.15116279069767441</v>
      </c>
      <c r="M123" s="126" t="s">
        <v>556</v>
      </c>
      <c r="N123" s="127">
        <v>41939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10</v>
      </c>
      <c r="B124" s="102">
        <v>41926</v>
      </c>
      <c r="C124" s="102"/>
      <c r="D124" s="103" t="s">
        <v>596</v>
      </c>
      <c r="E124" s="104" t="s">
        <v>557</v>
      </c>
      <c r="F124" s="105">
        <v>496.6</v>
      </c>
      <c r="G124" s="104" t="s">
        <v>581</v>
      </c>
      <c r="H124" s="104">
        <v>621</v>
      </c>
      <c r="I124" s="122">
        <v>580</v>
      </c>
      <c r="J124" s="123" t="s">
        <v>582</v>
      </c>
      <c r="K124" s="124">
        <f t="shared" si="39"/>
        <v>124.39999999999998</v>
      </c>
      <c r="L124" s="125">
        <f t="shared" si="40"/>
        <v>0.25050342327829234</v>
      </c>
      <c r="M124" s="126" t="s">
        <v>556</v>
      </c>
      <c r="N124" s="127">
        <v>42605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11</v>
      </c>
      <c r="B125" s="102">
        <v>41926</v>
      </c>
      <c r="C125" s="102"/>
      <c r="D125" s="103" t="s">
        <v>597</v>
      </c>
      <c r="E125" s="104" t="s">
        <v>557</v>
      </c>
      <c r="F125" s="105">
        <v>2481.9</v>
      </c>
      <c r="G125" s="104" t="s">
        <v>581</v>
      </c>
      <c r="H125" s="104">
        <v>2840</v>
      </c>
      <c r="I125" s="122">
        <v>2870</v>
      </c>
      <c r="J125" s="123" t="s">
        <v>598</v>
      </c>
      <c r="K125" s="124">
        <f t="shared" si="39"/>
        <v>358.09999999999991</v>
      </c>
      <c r="L125" s="125">
        <f t="shared" si="40"/>
        <v>0.14428462065353154</v>
      </c>
      <c r="M125" s="126" t="s">
        <v>556</v>
      </c>
      <c r="N125" s="127">
        <v>42017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12</v>
      </c>
      <c r="B126" s="102">
        <v>41928</v>
      </c>
      <c r="C126" s="102"/>
      <c r="D126" s="103" t="s">
        <v>599</v>
      </c>
      <c r="E126" s="104" t="s">
        <v>557</v>
      </c>
      <c r="F126" s="105">
        <v>84.5</v>
      </c>
      <c r="G126" s="104" t="s">
        <v>581</v>
      </c>
      <c r="H126" s="104">
        <v>93</v>
      </c>
      <c r="I126" s="122">
        <v>110</v>
      </c>
      <c r="J126" s="123" t="s">
        <v>600</v>
      </c>
      <c r="K126" s="124">
        <f t="shared" si="39"/>
        <v>8.5</v>
      </c>
      <c r="L126" s="125">
        <f t="shared" si="40"/>
        <v>0.10059171597633136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13</v>
      </c>
      <c r="B127" s="102">
        <v>41928</v>
      </c>
      <c r="C127" s="102"/>
      <c r="D127" s="103" t="s">
        <v>601</v>
      </c>
      <c r="E127" s="104" t="s">
        <v>557</v>
      </c>
      <c r="F127" s="105">
        <v>401</v>
      </c>
      <c r="G127" s="104" t="s">
        <v>581</v>
      </c>
      <c r="H127" s="104">
        <v>428</v>
      </c>
      <c r="I127" s="122">
        <v>450</v>
      </c>
      <c r="J127" s="123" t="s">
        <v>602</v>
      </c>
      <c r="K127" s="124">
        <f t="shared" si="39"/>
        <v>27</v>
      </c>
      <c r="L127" s="125">
        <f t="shared" si="40"/>
        <v>6.7331670822942641E-2</v>
      </c>
      <c r="M127" s="126" t="s">
        <v>556</v>
      </c>
      <c r="N127" s="127">
        <v>42020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14</v>
      </c>
      <c r="B128" s="102">
        <v>41928</v>
      </c>
      <c r="C128" s="102"/>
      <c r="D128" s="103" t="s">
        <v>603</v>
      </c>
      <c r="E128" s="104" t="s">
        <v>557</v>
      </c>
      <c r="F128" s="105">
        <v>101</v>
      </c>
      <c r="G128" s="104" t="s">
        <v>581</v>
      </c>
      <c r="H128" s="104">
        <v>112</v>
      </c>
      <c r="I128" s="122">
        <v>120</v>
      </c>
      <c r="J128" s="123" t="s">
        <v>604</v>
      </c>
      <c r="K128" s="124">
        <f t="shared" si="39"/>
        <v>11</v>
      </c>
      <c r="L128" s="125">
        <f t="shared" si="40"/>
        <v>0.10891089108910891</v>
      </c>
      <c r="M128" s="126" t="s">
        <v>556</v>
      </c>
      <c r="N128" s="127">
        <v>41939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15</v>
      </c>
      <c r="B129" s="102">
        <v>41954</v>
      </c>
      <c r="C129" s="102"/>
      <c r="D129" s="103" t="s">
        <v>605</v>
      </c>
      <c r="E129" s="104" t="s">
        <v>557</v>
      </c>
      <c r="F129" s="105">
        <v>59</v>
      </c>
      <c r="G129" s="104" t="s">
        <v>581</v>
      </c>
      <c r="H129" s="104">
        <v>76</v>
      </c>
      <c r="I129" s="122">
        <v>76</v>
      </c>
      <c r="J129" s="123" t="s">
        <v>582</v>
      </c>
      <c r="K129" s="124">
        <f t="shared" si="39"/>
        <v>17</v>
      </c>
      <c r="L129" s="125">
        <f t="shared" si="40"/>
        <v>0.28813559322033899</v>
      </c>
      <c r="M129" s="126" t="s">
        <v>556</v>
      </c>
      <c r="N129" s="127">
        <v>43032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16</v>
      </c>
      <c r="B130" s="102">
        <v>41954</v>
      </c>
      <c r="C130" s="102"/>
      <c r="D130" s="103" t="s">
        <v>594</v>
      </c>
      <c r="E130" s="104" t="s">
        <v>557</v>
      </c>
      <c r="F130" s="105">
        <v>99</v>
      </c>
      <c r="G130" s="104" t="s">
        <v>581</v>
      </c>
      <c r="H130" s="104">
        <v>120</v>
      </c>
      <c r="I130" s="122">
        <v>120</v>
      </c>
      <c r="J130" s="123" t="s">
        <v>606</v>
      </c>
      <c r="K130" s="124">
        <f t="shared" si="39"/>
        <v>21</v>
      </c>
      <c r="L130" s="125">
        <f t="shared" si="40"/>
        <v>0.21212121212121213</v>
      </c>
      <c r="M130" s="126" t="s">
        <v>556</v>
      </c>
      <c r="N130" s="127">
        <v>41960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17</v>
      </c>
      <c r="B131" s="102">
        <v>41956</v>
      </c>
      <c r="C131" s="102"/>
      <c r="D131" s="103" t="s">
        <v>607</v>
      </c>
      <c r="E131" s="104" t="s">
        <v>557</v>
      </c>
      <c r="F131" s="105">
        <v>22</v>
      </c>
      <c r="G131" s="104" t="s">
        <v>581</v>
      </c>
      <c r="H131" s="104">
        <v>33.549999999999997</v>
      </c>
      <c r="I131" s="122">
        <v>32</v>
      </c>
      <c r="J131" s="123" t="s">
        <v>608</v>
      </c>
      <c r="K131" s="124">
        <f t="shared" si="39"/>
        <v>11.549999999999997</v>
      </c>
      <c r="L131" s="125">
        <f t="shared" si="40"/>
        <v>0.52499999999999991</v>
      </c>
      <c r="M131" s="126" t="s">
        <v>556</v>
      </c>
      <c r="N131" s="127">
        <v>42188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18</v>
      </c>
      <c r="B132" s="102">
        <v>41976</v>
      </c>
      <c r="C132" s="102"/>
      <c r="D132" s="103" t="s">
        <v>609</v>
      </c>
      <c r="E132" s="104" t="s">
        <v>557</v>
      </c>
      <c r="F132" s="105">
        <v>440</v>
      </c>
      <c r="G132" s="104" t="s">
        <v>581</v>
      </c>
      <c r="H132" s="104">
        <v>520</v>
      </c>
      <c r="I132" s="122">
        <v>520</v>
      </c>
      <c r="J132" s="123" t="s">
        <v>610</v>
      </c>
      <c r="K132" s="124">
        <f t="shared" si="39"/>
        <v>80</v>
      </c>
      <c r="L132" s="125">
        <f t="shared" si="40"/>
        <v>0.18181818181818182</v>
      </c>
      <c r="M132" s="126" t="s">
        <v>556</v>
      </c>
      <c r="N132" s="127">
        <v>42208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19</v>
      </c>
      <c r="B133" s="102">
        <v>41976</v>
      </c>
      <c r="C133" s="102"/>
      <c r="D133" s="103" t="s">
        <v>611</v>
      </c>
      <c r="E133" s="104" t="s">
        <v>557</v>
      </c>
      <c r="F133" s="105">
        <v>360</v>
      </c>
      <c r="G133" s="104" t="s">
        <v>581</v>
      </c>
      <c r="H133" s="104">
        <v>427</v>
      </c>
      <c r="I133" s="122">
        <v>425</v>
      </c>
      <c r="J133" s="123" t="s">
        <v>612</v>
      </c>
      <c r="K133" s="124">
        <f t="shared" si="39"/>
        <v>67</v>
      </c>
      <c r="L133" s="125">
        <f t="shared" si="40"/>
        <v>0.18611111111111112</v>
      </c>
      <c r="M133" s="126" t="s">
        <v>556</v>
      </c>
      <c r="N133" s="127">
        <v>42058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20</v>
      </c>
      <c r="B134" s="102">
        <v>42012</v>
      </c>
      <c r="C134" s="102"/>
      <c r="D134" s="103" t="s">
        <v>613</v>
      </c>
      <c r="E134" s="104" t="s">
        <v>557</v>
      </c>
      <c r="F134" s="105">
        <v>360</v>
      </c>
      <c r="G134" s="104" t="s">
        <v>581</v>
      </c>
      <c r="H134" s="104">
        <v>455</v>
      </c>
      <c r="I134" s="122">
        <v>420</v>
      </c>
      <c r="J134" s="123" t="s">
        <v>614</v>
      </c>
      <c r="K134" s="124">
        <f t="shared" si="39"/>
        <v>95</v>
      </c>
      <c r="L134" s="125">
        <f t="shared" si="40"/>
        <v>0.2638888888888889</v>
      </c>
      <c r="M134" s="126" t="s">
        <v>556</v>
      </c>
      <c r="N134" s="127">
        <v>42024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21</v>
      </c>
      <c r="B135" s="102">
        <v>42012</v>
      </c>
      <c r="C135" s="102"/>
      <c r="D135" s="103" t="s">
        <v>615</v>
      </c>
      <c r="E135" s="104" t="s">
        <v>557</v>
      </c>
      <c r="F135" s="105">
        <v>130</v>
      </c>
      <c r="G135" s="104"/>
      <c r="H135" s="104">
        <v>175.5</v>
      </c>
      <c r="I135" s="122">
        <v>165</v>
      </c>
      <c r="J135" s="123" t="s">
        <v>616</v>
      </c>
      <c r="K135" s="124">
        <f t="shared" si="39"/>
        <v>45.5</v>
      </c>
      <c r="L135" s="125">
        <f t="shared" si="40"/>
        <v>0.35</v>
      </c>
      <c r="M135" s="126" t="s">
        <v>556</v>
      </c>
      <c r="N135" s="127">
        <v>43088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6">
        <v>22</v>
      </c>
      <c r="B136" s="102">
        <v>42040</v>
      </c>
      <c r="C136" s="102"/>
      <c r="D136" s="103" t="s">
        <v>376</v>
      </c>
      <c r="E136" s="104" t="s">
        <v>580</v>
      </c>
      <c r="F136" s="105">
        <v>98</v>
      </c>
      <c r="G136" s="104"/>
      <c r="H136" s="104">
        <v>120</v>
      </c>
      <c r="I136" s="122">
        <v>120</v>
      </c>
      <c r="J136" s="123" t="s">
        <v>582</v>
      </c>
      <c r="K136" s="124">
        <f t="shared" si="39"/>
        <v>22</v>
      </c>
      <c r="L136" s="125">
        <f t="shared" si="40"/>
        <v>0.22448979591836735</v>
      </c>
      <c r="M136" s="126" t="s">
        <v>556</v>
      </c>
      <c r="N136" s="127">
        <v>42753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23</v>
      </c>
      <c r="B137" s="102">
        <v>42040</v>
      </c>
      <c r="C137" s="102"/>
      <c r="D137" s="103" t="s">
        <v>617</v>
      </c>
      <c r="E137" s="104" t="s">
        <v>580</v>
      </c>
      <c r="F137" s="105">
        <v>196</v>
      </c>
      <c r="G137" s="104"/>
      <c r="H137" s="104">
        <v>262</v>
      </c>
      <c r="I137" s="122">
        <v>255</v>
      </c>
      <c r="J137" s="123" t="s">
        <v>582</v>
      </c>
      <c r="K137" s="124">
        <f t="shared" si="39"/>
        <v>66</v>
      </c>
      <c r="L137" s="125">
        <f t="shared" si="40"/>
        <v>0.33673469387755101</v>
      </c>
      <c r="M137" s="126" t="s">
        <v>556</v>
      </c>
      <c r="N137" s="127">
        <v>42599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187">
        <v>24</v>
      </c>
      <c r="B138" s="106">
        <v>42067</v>
      </c>
      <c r="C138" s="106"/>
      <c r="D138" s="107" t="s">
        <v>375</v>
      </c>
      <c r="E138" s="108" t="s">
        <v>580</v>
      </c>
      <c r="F138" s="109">
        <v>235</v>
      </c>
      <c r="G138" s="109"/>
      <c r="H138" s="110">
        <v>77</v>
      </c>
      <c r="I138" s="128" t="s">
        <v>618</v>
      </c>
      <c r="J138" s="129" t="s">
        <v>619</v>
      </c>
      <c r="K138" s="130">
        <f t="shared" si="39"/>
        <v>-158</v>
      </c>
      <c r="L138" s="131">
        <f t="shared" si="40"/>
        <v>-0.67234042553191486</v>
      </c>
      <c r="M138" s="132" t="s">
        <v>620</v>
      </c>
      <c r="N138" s="133">
        <v>43522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25</v>
      </c>
      <c r="B139" s="102">
        <v>42067</v>
      </c>
      <c r="C139" s="102"/>
      <c r="D139" s="103" t="s">
        <v>453</v>
      </c>
      <c r="E139" s="104" t="s">
        <v>580</v>
      </c>
      <c r="F139" s="105">
        <v>185</v>
      </c>
      <c r="G139" s="104"/>
      <c r="H139" s="104">
        <v>224</v>
      </c>
      <c r="I139" s="122" t="s">
        <v>621</v>
      </c>
      <c r="J139" s="123" t="s">
        <v>582</v>
      </c>
      <c r="K139" s="124">
        <f t="shared" si="39"/>
        <v>39</v>
      </c>
      <c r="L139" s="125">
        <f t="shared" si="40"/>
        <v>0.21081081081081082</v>
      </c>
      <c r="M139" s="126" t="s">
        <v>556</v>
      </c>
      <c r="N139" s="127">
        <v>42647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323">
        <v>26</v>
      </c>
      <c r="B140" s="111">
        <v>42090</v>
      </c>
      <c r="C140" s="111"/>
      <c r="D140" s="112" t="s">
        <v>622</v>
      </c>
      <c r="E140" s="113" t="s">
        <v>580</v>
      </c>
      <c r="F140" s="114">
        <v>49.5</v>
      </c>
      <c r="G140" s="115"/>
      <c r="H140" s="115">
        <v>15.85</v>
      </c>
      <c r="I140" s="115">
        <v>67</v>
      </c>
      <c r="J140" s="134" t="s">
        <v>623</v>
      </c>
      <c r="K140" s="115">
        <f t="shared" si="39"/>
        <v>-33.65</v>
      </c>
      <c r="L140" s="135">
        <f t="shared" si="40"/>
        <v>-0.67979797979797973</v>
      </c>
      <c r="M140" s="132" t="s">
        <v>620</v>
      </c>
      <c r="N140" s="136">
        <v>43627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27</v>
      </c>
      <c r="B141" s="102">
        <v>42093</v>
      </c>
      <c r="C141" s="102"/>
      <c r="D141" s="103" t="s">
        <v>624</v>
      </c>
      <c r="E141" s="104" t="s">
        <v>580</v>
      </c>
      <c r="F141" s="105">
        <v>183.5</v>
      </c>
      <c r="G141" s="104"/>
      <c r="H141" s="104">
        <v>219</v>
      </c>
      <c r="I141" s="122">
        <v>218</v>
      </c>
      <c r="J141" s="123" t="s">
        <v>625</v>
      </c>
      <c r="K141" s="124">
        <f t="shared" si="39"/>
        <v>35.5</v>
      </c>
      <c r="L141" s="125">
        <f t="shared" si="40"/>
        <v>0.19346049046321526</v>
      </c>
      <c r="M141" s="126" t="s">
        <v>556</v>
      </c>
      <c r="N141" s="127">
        <v>42103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28</v>
      </c>
      <c r="B142" s="102">
        <v>42114</v>
      </c>
      <c r="C142" s="102"/>
      <c r="D142" s="103" t="s">
        <v>626</v>
      </c>
      <c r="E142" s="104" t="s">
        <v>580</v>
      </c>
      <c r="F142" s="105">
        <f>(227+237)/2</f>
        <v>232</v>
      </c>
      <c r="G142" s="104"/>
      <c r="H142" s="104">
        <v>298</v>
      </c>
      <c r="I142" s="122">
        <v>298</v>
      </c>
      <c r="J142" s="123" t="s">
        <v>582</v>
      </c>
      <c r="K142" s="124">
        <f t="shared" si="39"/>
        <v>66</v>
      </c>
      <c r="L142" s="125">
        <f t="shared" si="40"/>
        <v>0.28448275862068967</v>
      </c>
      <c r="M142" s="126" t="s">
        <v>556</v>
      </c>
      <c r="N142" s="127">
        <v>42823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29</v>
      </c>
      <c r="B143" s="102">
        <v>42128</v>
      </c>
      <c r="C143" s="102"/>
      <c r="D143" s="103" t="s">
        <v>627</v>
      </c>
      <c r="E143" s="104" t="s">
        <v>557</v>
      </c>
      <c r="F143" s="105">
        <v>385</v>
      </c>
      <c r="G143" s="104"/>
      <c r="H143" s="104">
        <f>212.5+331</f>
        <v>543.5</v>
      </c>
      <c r="I143" s="122">
        <v>510</v>
      </c>
      <c r="J143" s="123" t="s">
        <v>628</v>
      </c>
      <c r="K143" s="124">
        <f t="shared" si="39"/>
        <v>158.5</v>
      </c>
      <c r="L143" s="125">
        <f t="shared" si="40"/>
        <v>0.41168831168831171</v>
      </c>
      <c r="M143" s="126" t="s">
        <v>556</v>
      </c>
      <c r="N143" s="127">
        <v>42235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30</v>
      </c>
      <c r="B144" s="102">
        <v>42128</v>
      </c>
      <c r="C144" s="102"/>
      <c r="D144" s="103" t="s">
        <v>629</v>
      </c>
      <c r="E144" s="104" t="s">
        <v>557</v>
      </c>
      <c r="F144" s="105">
        <v>115.5</v>
      </c>
      <c r="G144" s="104"/>
      <c r="H144" s="104">
        <v>146</v>
      </c>
      <c r="I144" s="122">
        <v>142</v>
      </c>
      <c r="J144" s="123" t="s">
        <v>630</v>
      </c>
      <c r="K144" s="124">
        <f t="shared" si="39"/>
        <v>30.5</v>
      </c>
      <c r="L144" s="125">
        <f t="shared" si="40"/>
        <v>0.26406926406926406</v>
      </c>
      <c r="M144" s="126" t="s">
        <v>556</v>
      </c>
      <c r="N144" s="127">
        <v>42202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31</v>
      </c>
      <c r="B145" s="102">
        <v>42151</v>
      </c>
      <c r="C145" s="102"/>
      <c r="D145" s="103" t="s">
        <v>631</v>
      </c>
      <c r="E145" s="104" t="s">
        <v>557</v>
      </c>
      <c r="F145" s="105">
        <v>237.5</v>
      </c>
      <c r="G145" s="104"/>
      <c r="H145" s="104">
        <v>279.5</v>
      </c>
      <c r="I145" s="122">
        <v>278</v>
      </c>
      <c r="J145" s="123" t="s">
        <v>582</v>
      </c>
      <c r="K145" s="124">
        <f t="shared" si="39"/>
        <v>42</v>
      </c>
      <c r="L145" s="125">
        <f t="shared" si="40"/>
        <v>0.17684210526315788</v>
      </c>
      <c r="M145" s="126" t="s">
        <v>556</v>
      </c>
      <c r="N145" s="127">
        <v>42222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6">
        <v>32</v>
      </c>
      <c r="B146" s="102">
        <v>42174</v>
      </c>
      <c r="C146" s="102"/>
      <c r="D146" s="103" t="s">
        <v>601</v>
      </c>
      <c r="E146" s="104" t="s">
        <v>580</v>
      </c>
      <c r="F146" s="105">
        <v>340</v>
      </c>
      <c r="G146" s="104"/>
      <c r="H146" s="104">
        <v>448</v>
      </c>
      <c r="I146" s="122">
        <v>448</v>
      </c>
      <c r="J146" s="123" t="s">
        <v>582</v>
      </c>
      <c r="K146" s="124">
        <f t="shared" si="39"/>
        <v>108</v>
      </c>
      <c r="L146" s="125">
        <f t="shared" si="40"/>
        <v>0.31764705882352939</v>
      </c>
      <c r="M146" s="126" t="s">
        <v>556</v>
      </c>
      <c r="N146" s="127">
        <v>43018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33</v>
      </c>
      <c r="B147" s="102">
        <v>42191</v>
      </c>
      <c r="C147" s="102"/>
      <c r="D147" s="103" t="s">
        <v>632</v>
      </c>
      <c r="E147" s="104" t="s">
        <v>580</v>
      </c>
      <c r="F147" s="105">
        <v>390</v>
      </c>
      <c r="G147" s="104"/>
      <c r="H147" s="104">
        <v>460</v>
      </c>
      <c r="I147" s="122">
        <v>460</v>
      </c>
      <c r="J147" s="123" t="s">
        <v>582</v>
      </c>
      <c r="K147" s="124">
        <f t="shared" ref="K147:K167" si="41">H147-F147</f>
        <v>70</v>
      </c>
      <c r="L147" s="125">
        <f t="shared" ref="L147:L167" si="42">K147/F147</f>
        <v>0.17948717948717949</v>
      </c>
      <c r="M147" s="126" t="s">
        <v>556</v>
      </c>
      <c r="N147" s="127">
        <v>42478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7">
        <v>34</v>
      </c>
      <c r="B148" s="106">
        <v>42195</v>
      </c>
      <c r="C148" s="106"/>
      <c r="D148" s="107" t="s">
        <v>633</v>
      </c>
      <c r="E148" s="108" t="s">
        <v>580</v>
      </c>
      <c r="F148" s="109">
        <v>122.5</v>
      </c>
      <c r="G148" s="109"/>
      <c r="H148" s="110">
        <v>61</v>
      </c>
      <c r="I148" s="128">
        <v>172</v>
      </c>
      <c r="J148" s="129" t="s">
        <v>634</v>
      </c>
      <c r="K148" s="130">
        <f t="shared" si="41"/>
        <v>-61.5</v>
      </c>
      <c r="L148" s="131">
        <f t="shared" si="42"/>
        <v>-0.50204081632653064</v>
      </c>
      <c r="M148" s="132" t="s">
        <v>620</v>
      </c>
      <c r="N148" s="133">
        <v>43333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35</v>
      </c>
      <c r="B149" s="102">
        <v>42219</v>
      </c>
      <c r="C149" s="102"/>
      <c r="D149" s="103" t="s">
        <v>635</v>
      </c>
      <c r="E149" s="104" t="s">
        <v>580</v>
      </c>
      <c r="F149" s="105">
        <v>297.5</v>
      </c>
      <c r="G149" s="104"/>
      <c r="H149" s="104">
        <v>350</v>
      </c>
      <c r="I149" s="122">
        <v>360</v>
      </c>
      <c r="J149" s="123" t="s">
        <v>636</v>
      </c>
      <c r="K149" s="124">
        <f t="shared" si="41"/>
        <v>52.5</v>
      </c>
      <c r="L149" s="125">
        <f t="shared" si="42"/>
        <v>0.17647058823529413</v>
      </c>
      <c r="M149" s="126" t="s">
        <v>556</v>
      </c>
      <c r="N149" s="127">
        <v>42232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36</v>
      </c>
      <c r="B150" s="102">
        <v>42219</v>
      </c>
      <c r="C150" s="102"/>
      <c r="D150" s="103" t="s">
        <v>637</v>
      </c>
      <c r="E150" s="104" t="s">
        <v>580</v>
      </c>
      <c r="F150" s="105">
        <v>115.5</v>
      </c>
      <c r="G150" s="104"/>
      <c r="H150" s="104">
        <v>149</v>
      </c>
      <c r="I150" s="122">
        <v>140</v>
      </c>
      <c r="J150" s="137" t="s">
        <v>638</v>
      </c>
      <c r="K150" s="124">
        <f t="shared" si="41"/>
        <v>33.5</v>
      </c>
      <c r="L150" s="125">
        <f t="shared" si="42"/>
        <v>0.29004329004329005</v>
      </c>
      <c r="M150" s="126" t="s">
        <v>556</v>
      </c>
      <c r="N150" s="127">
        <v>42740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37</v>
      </c>
      <c r="B151" s="102">
        <v>42251</v>
      </c>
      <c r="C151" s="102"/>
      <c r="D151" s="103" t="s">
        <v>631</v>
      </c>
      <c r="E151" s="104" t="s">
        <v>580</v>
      </c>
      <c r="F151" s="105">
        <v>226</v>
      </c>
      <c r="G151" s="104"/>
      <c r="H151" s="104">
        <v>292</v>
      </c>
      <c r="I151" s="122">
        <v>292</v>
      </c>
      <c r="J151" s="123" t="s">
        <v>639</v>
      </c>
      <c r="K151" s="124">
        <f t="shared" si="41"/>
        <v>66</v>
      </c>
      <c r="L151" s="125">
        <f t="shared" si="42"/>
        <v>0.29203539823008851</v>
      </c>
      <c r="M151" s="126" t="s">
        <v>556</v>
      </c>
      <c r="N151" s="127">
        <v>42286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38</v>
      </c>
      <c r="B152" s="102">
        <v>42254</v>
      </c>
      <c r="C152" s="102"/>
      <c r="D152" s="103" t="s">
        <v>626</v>
      </c>
      <c r="E152" s="104" t="s">
        <v>580</v>
      </c>
      <c r="F152" s="105">
        <v>232.5</v>
      </c>
      <c r="G152" s="104"/>
      <c r="H152" s="104">
        <v>312.5</v>
      </c>
      <c r="I152" s="122">
        <v>310</v>
      </c>
      <c r="J152" s="123" t="s">
        <v>582</v>
      </c>
      <c r="K152" s="124">
        <f t="shared" si="41"/>
        <v>80</v>
      </c>
      <c r="L152" s="125">
        <f t="shared" si="42"/>
        <v>0.34408602150537637</v>
      </c>
      <c r="M152" s="126" t="s">
        <v>556</v>
      </c>
      <c r="N152" s="127">
        <v>42823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39</v>
      </c>
      <c r="B153" s="102">
        <v>42268</v>
      </c>
      <c r="C153" s="102"/>
      <c r="D153" s="103" t="s">
        <v>640</v>
      </c>
      <c r="E153" s="104" t="s">
        <v>580</v>
      </c>
      <c r="F153" s="105">
        <v>196.5</v>
      </c>
      <c r="G153" s="104"/>
      <c r="H153" s="104">
        <v>238</v>
      </c>
      <c r="I153" s="122">
        <v>238</v>
      </c>
      <c r="J153" s="123" t="s">
        <v>639</v>
      </c>
      <c r="K153" s="124">
        <f t="shared" si="41"/>
        <v>41.5</v>
      </c>
      <c r="L153" s="125">
        <f t="shared" si="42"/>
        <v>0.21119592875318066</v>
      </c>
      <c r="M153" s="126" t="s">
        <v>556</v>
      </c>
      <c r="N153" s="127">
        <v>42291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40</v>
      </c>
      <c r="B154" s="102">
        <v>42271</v>
      </c>
      <c r="C154" s="102"/>
      <c r="D154" s="103" t="s">
        <v>579</v>
      </c>
      <c r="E154" s="104" t="s">
        <v>580</v>
      </c>
      <c r="F154" s="105">
        <v>65</v>
      </c>
      <c r="G154" s="104"/>
      <c r="H154" s="104">
        <v>82</v>
      </c>
      <c r="I154" s="122">
        <v>82</v>
      </c>
      <c r="J154" s="123" t="s">
        <v>639</v>
      </c>
      <c r="K154" s="124">
        <f t="shared" si="41"/>
        <v>17</v>
      </c>
      <c r="L154" s="125">
        <f t="shared" si="42"/>
        <v>0.26153846153846155</v>
      </c>
      <c r="M154" s="126" t="s">
        <v>556</v>
      </c>
      <c r="N154" s="127">
        <v>42578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41</v>
      </c>
      <c r="B155" s="102">
        <v>42291</v>
      </c>
      <c r="C155" s="102"/>
      <c r="D155" s="103" t="s">
        <v>641</v>
      </c>
      <c r="E155" s="104" t="s">
        <v>580</v>
      </c>
      <c r="F155" s="105">
        <v>144</v>
      </c>
      <c r="G155" s="104"/>
      <c r="H155" s="104">
        <v>182.5</v>
      </c>
      <c r="I155" s="122">
        <v>181</v>
      </c>
      <c r="J155" s="123" t="s">
        <v>639</v>
      </c>
      <c r="K155" s="124">
        <f t="shared" si="41"/>
        <v>38.5</v>
      </c>
      <c r="L155" s="125">
        <f t="shared" si="42"/>
        <v>0.2673611111111111</v>
      </c>
      <c r="M155" s="126" t="s">
        <v>556</v>
      </c>
      <c r="N155" s="127">
        <v>42817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42</v>
      </c>
      <c r="B156" s="102">
        <v>42291</v>
      </c>
      <c r="C156" s="102"/>
      <c r="D156" s="103" t="s">
        <v>642</v>
      </c>
      <c r="E156" s="104" t="s">
        <v>580</v>
      </c>
      <c r="F156" s="105">
        <v>264</v>
      </c>
      <c r="G156" s="104"/>
      <c r="H156" s="104">
        <v>311</v>
      </c>
      <c r="I156" s="122">
        <v>311</v>
      </c>
      <c r="J156" s="123" t="s">
        <v>639</v>
      </c>
      <c r="K156" s="124">
        <f t="shared" si="41"/>
        <v>47</v>
      </c>
      <c r="L156" s="125">
        <f t="shared" si="42"/>
        <v>0.17803030303030304</v>
      </c>
      <c r="M156" s="126" t="s">
        <v>556</v>
      </c>
      <c r="N156" s="127">
        <v>42604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43</v>
      </c>
      <c r="B157" s="102">
        <v>42318</v>
      </c>
      <c r="C157" s="102"/>
      <c r="D157" s="103" t="s">
        <v>643</v>
      </c>
      <c r="E157" s="104" t="s">
        <v>557</v>
      </c>
      <c r="F157" s="105">
        <v>549.5</v>
      </c>
      <c r="G157" s="104"/>
      <c r="H157" s="104">
        <v>630</v>
      </c>
      <c r="I157" s="122">
        <v>630</v>
      </c>
      <c r="J157" s="123" t="s">
        <v>639</v>
      </c>
      <c r="K157" s="124">
        <f t="shared" si="41"/>
        <v>80.5</v>
      </c>
      <c r="L157" s="125">
        <f t="shared" si="42"/>
        <v>0.1464968152866242</v>
      </c>
      <c r="M157" s="126" t="s">
        <v>556</v>
      </c>
      <c r="N157" s="127">
        <v>42419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44</v>
      </c>
      <c r="B158" s="102">
        <v>42342</v>
      </c>
      <c r="C158" s="102"/>
      <c r="D158" s="103" t="s">
        <v>644</v>
      </c>
      <c r="E158" s="104" t="s">
        <v>580</v>
      </c>
      <c r="F158" s="105">
        <v>1027.5</v>
      </c>
      <c r="G158" s="104"/>
      <c r="H158" s="104">
        <v>1315</v>
      </c>
      <c r="I158" s="122">
        <v>1250</v>
      </c>
      <c r="J158" s="123" t="s">
        <v>639</v>
      </c>
      <c r="K158" s="124">
        <f t="shared" si="41"/>
        <v>287.5</v>
      </c>
      <c r="L158" s="125">
        <f t="shared" si="42"/>
        <v>0.27980535279805352</v>
      </c>
      <c r="M158" s="126" t="s">
        <v>556</v>
      </c>
      <c r="N158" s="127">
        <v>43244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45</v>
      </c>
      <c r="B159" s="102">
        <v>42367</v>
      </c>
      <c r="C159" s="102"/>
      <c r="D159" s="103" t="s">
        <v>645</v>
      </c>
      <c r="E159" s="104" t="s">
        <v>580</v>
      </c>
      <c r="F159" s="105">
        <v>465</v>
      </c>
      <c r="G159" s="104"/>
      <c r="H159" s="104">
        <v>540</v>
      </c>
      <c r="I159" s="122">
        <v>540</v>
      </c>
      <c r="J159" s="123" t="s">
        <v>639</v>
      </c>
      <c r="K159" s="124">
        <f t="shared" si="41"/>
        <v>75</v>
      </c>
      <c r="L159" s="125">
        <f t="shared" si="42"/>
        <v>0.16129032258064516</v>
      </c>
      <c r="M159" s="126" t="s">
        <v>556</v>
      </c>
      <c r="N159" s="127">
        <v>42530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46</v>
      </c>
      <c r="B160" s="102">
        <v>42380</v>
      </c>
      <c r="C160" s="102"/>
      <c r="D160" s="103" t="s">
        <v>376</v>
      </c>
      <c r="E160" s="104" t="s">
        <v>557</v>
      </c>
      <c r="F160" s="105">
        <v>81</v>
      </c>
      <c r="G160" s="104"/>
      <c r="H160" s="104">
        <v>110</v>
      </c>
      <c r="I160" s="122">
        <v>110</v>
      </c>
      <c r="J160" s="123" t="s">
        <v>639</v>
      </c>
      <c r="K160" s="124">
        <f t="shared" si="41"/>
        <v>29</v>
      </c>
      <c r="L160" s="125">
        <f t="shared" si="42"/>
        <v>0.35802469135802467</v>
      </c>
      <c r="M160" s="126" t="s">
        <v>556</v>
      </c>
      <c r="N160" s="127">
        <v>42745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47</v>
      </c>
      <c r="B161" s="102">
        <v>42382</v>
      </c>
      <c r="C161" s="102"/>
      <c r="D161" s="103" t="s">
        <v>646</v>
      </c>
      <c r="E161" s="104" t="s">
        <v>557</v>
      </c>
      <c r="F161" s="105">
        <v>417.5</v>
      </c>
      <c r="G161" s="104"/>
      <c r="H161" s="104">
        <v>547</v>
      </c>
      <c r="I161" s="122">
        <v>535</v>
      </c>
      <c r="J161" s="123" t="s">
        <v>639</v>
      </c>
      <c r="K161" s="124">
        <f t="shared" si="41"/>
        <v>129.5</v>
      </c>
      <c r="L161" s="125">
        <f t="shared" si="42"/>
        <v>0.31017964071856285</v>
      </c>
      <c r="M161" s="126" t="s">
        <v>556</v>
      </c>
      <c r="N161" s="127">
        <v>42578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48</v>
      </c>
      <c r="B162" s="102">
        <v>42408</v>
      </c>
      <c r="C162" s="102"/>
      <c r="D162" s="103" t="s">
        <v>647</v>
      </c>
      <c r="E162" s="104" t="s">
        <v>580</v>
      </c>
      <c r="F162" s="105">
        <v>650</v>
      </c>
      <c r="G162" s="104"/>
      <c r="H162" s="104">
        <v>800</v>
      </c>
      <c r="I162" s="122">
        <v>800</v>
      </c>
      <c r="J162" s="123" t="s">
        <v>639</v>
      </c>
      <c r="K162" s="124">
        <f t="shared" si="41"/>
        <v>150</v>
      </c>
      <c r="L162" s="125">
        <f t="shared" si="42"/>
        <v>0.23076923076923078</v>
      </c>
      <c r="M162" s="126" t="s">
        <v>556</v>
      </c>
      <c r="N162" s="127">
        <v>43154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186">
        <v>49</v>
      </c>
      <c r="B163" s="102">
        <v>42433</v>
      </c>
      <c r="C163" s="102"/>
      <c r="D163" s="103" t="s">
        <v>193</v>
      </c>
      <c r="E163" s="104" t="s">
        <v>580</v>
      </c>
      <c r="F163" s="105">
        <v>437.5</v>
      </c>
      <c r="G163" s="104"/>
      <c r="H163" s="104">
        <v>504.5</v>
      </c>
      <c r="I163" s="122">
        <v>522</v>
      </c>
      <c r="J163" s="123" t="s">
        <v>648</v>
      </c>
      <c r="K163" s="124">
        <f t="shared" si="41"/>
        <v>67</v>
      </c>
      <c r="L163" s="125">
        <f t="shared" si="42"/>
        <v>0.15314285714285714</v>
      </c>
      <c r="M163" s="126" t="s">
        <v>556</v>
      </c>
      <c r="N163" s="127">
        <v>42480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50</v>
      </c>
      <c r="B164" s="102">
        <v>42438</v>
      </c>
      <c r="C164" s="102"/>
      <c r="D164" s="103" t="s">
        <v>649</v>
      </c>
      <c r="E164" s="104" t="s">
        <v>580</v>
      </c>
      <c r="F164" s="105">
        <v>189.5</v>
      </c>
      <c r="G164" s="104"/>
      <c r="H164" s="104">
        <v>218</v>
      </c>
      <c r="I164" s="122">
        <v>218</v>
      </c>
      <c r="J164" s="123" t="s">
        <v>639</v>
      </c>
      <c r="K164" s="124">
        <f t="shared" si="41"/>
        <v>28.5</v>
      </c>
      <c r="L164" s="125">
        <f t="shared" si="42"/>
        <v>0.15039577836411611</v>
      </c>
      <c r="M164" s="126" t="s">
        <v>556</v>
      </c>
      <c r="N164" s="127">
        <v>43034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323">
        <v>51</v>
      </c>
      <c r="B165" s="111">
        <v>42471</v>
      </c>
      <c r="C165" s="111"/>
      <c r="D165" s="112" t="s">
        <v>650</v>
      </c>
      <c r="E165" s="113" t="s">
        <v>580</v>
      </c>
      <c r="F165" s="114">
        <v>36.5</v>
      </c>
      <c r="G165" s="115"/>
      <c r="H165" s="115">
        <v>15.85</v>
      </c>
      <c r="I165" s="115">
        <v>60</v>
      </c>
      <c r="J165" s="134" t="s">
        <v>651</v>
      </c>
      <c r="K165" s="130">
        <f t="shared" si="41"/>
        <v>-20.65</v>
      </c>
      <c r="L165" s="159">
        <f t="shared" si="42"/>
        <v>-0.5657534246575342</v>
      </c>
      <c r="M165" s="132" t="s">
        <v>620</v>
      </c>
      <c r="N165" s="160">
        <v>43627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52</v>
      </c>
      <c r="B166" s="102">
        <v>42472</v>
      </c>
      <c r="C166" s="102"/>
      <c r="D166" s="103" t="s">
        <v>652</v>
      </c>
      <c r="E166" s="104" t="s">
        <v>580</v>
      </c>
      <c r="F166" s="105">
        <v>93</v>
      </c>
      <c r="G166" s="104"/>
      <c r="H166" s="104">
        <v>149</v>
      </c>
      <c r="I166" s="122">
        <v>140</v>
      </c>
      <c r="J166" s="137" t="s">
        <v>653</v>
      </c>
      <c r="K166" s="124">
        <f t="shared" si="41"/>
        <v>56</v>
      </c>
      <c r="L166" s="125">
        <f t="shared" si="42"/>
        <v>0.60215053763440862</v>
      </c>
      <c r="M166" s="126" t="s">
        <v>556</v>
      </c>
      <c r="N166" s="127">
        <v>42740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53</v>
      </c>
      <c r="B167" s="102">
        <v>42472</v>
      </c>
      <c r="C167" s="102"/>
      <c r="D167" s="103" t="s">
        <v>654</v>
      </c>
      <c r="E167" s="104" t="s">
        <v>580</v>
      </c>
      <c r="F167" s="105">
        <v>130</v>
      </c>
      <c r="G167" s="104"/>
      <c r="H167" s="104">
        <v>150</v>
      </c>
      <c r="I167" s="122" t="s">
        <v>655</v>
      </c>
      <c r="J167" s="123" t="s">
        <v>639</v>
      </c>
      <c r="K167" s="124">
        <f t="shared" si="41"/>
        <v>20</v>
      </c>
      <c r="L167" s="125">
        <f t="shared" si="42"/>
        <v>0.15384615384615385</v>
      </c>
      <c r="M167" s="126" t="s">
        <v>556</v>
      </c>
      <c r="N167" s="127">
        <v>42564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54</v>
      </c>
      <c r="B168" s="102">
        <v>42473</v>
      </c>
      <c r="C168" s="102"/>
      <c r="D168" s="103" t="s">
        <v>344</v>
      </c>
      <c r="E168" s="104" t="s">
        <v>580</v>
      </c>
      <c r="F168" s="105">
        <v>196</v>
      </c>
      <c r="G168" s="104"/>
      <c r="H168" s="104">
        <v>299</v>
      </c>
      <c r="I168" s="122">
        <v>299</v>
      </c>
      <c r="J168" s="123" t="s">
        <v>639</v>
      </c>
      <c r="K168" s="124">
        <v>103</v>
      </c>
      <c r="L168" s="125">
        <v>0.52551020408163296</v>
      </c>
      <c r="M168" s="126" t="s">
        <v>556</v>
      </c>
      <c r="N168" s="127">
        <v>42620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55</v>
      </c>
      <c r="B169" s="102">
        <v>42473</v>
      </c>
      <c r="C169" s="102"/>
      <c r="D169" s="103" t="s">
        <v>713</v>
      </c>
      <c r="E169" s="104" t="s">
        <v>580</v>
      </c>
      <c r="F169" s="105">
        <v>88</v>
      </c>
      <c r="G169" s="104"/>
      <c r="H169" s="104">
        <v>103</v>
      </c>
      <c r="I169" s="122">
        <v>103</v>
      </c>
      <c r="J169" s="123" t="s">
        <v>639</v>
      </c>
      <c r="K169" s="124">
        <v>15</v>
      </c>
      <c r="L169" s="125">
        <v>0.170454545454545</v>
      </c>
      <c r="M169" s="126" t="s">
        <v>556</v>
      </c>
      <c r="N169" s="127">
        <v>42530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6">
        <v>56</v>
      </c>
      <c r="B170" s="102">
        <v>42492</v>
      </c>
      <c r="C170" s="102"/>
      <c r="D170" s="103" t="s">
        <v>656</v>
      </c>
      <c r="E170" s="104" t="s">
        <v>580</v>
      </c>
      <c r="F170" s="105">
        <v>127.5</v>
      </c>
      <c r="G170" s="104"/>
      <c r="H170" s="104">
        <v>148</v>
      </c>
      <c r="I170" s="122" t="s">
        <v>657</v>
      </c>
      <c r="J170" s="123" t="s">
        <v>639</v>
      </c>
      <c r="K170" s="124">
        <f>H170-F170</f>
        <v>20.5</v>
      </c>
      <c r="L170" s="125">
        <f>K170/F170</f>
        <v>0.16078431372549021</v>
      </c>
      <c r="M170" s="126" t="s">
        <v>556</v>
      </c>
      <c r="N170" s="127">
        <v>42564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57</v>
      </c>
      <c r="B171" s="102">
        <v>42493</v>
      </c>
      <c r="C171" s="102"/>
      <c r="D171" s="103" t="s">
        <v>658</v>
      </c>
      <c r="E171" s="104" t="s">
        <v>580</v>
      </c>
      <c r="F171" s="105">
        <v>675</v>
      </c>
      <c r="G171" s="104"/>
      <c r="H171" s="104">
        <v>815</v>
      </c>
      <c r="I171" s="122" t="s">
        <v>659</v>
      </c>
      <c r="J171" s="123" t="s">
        <v>639</v>
      </c>
      <c r="K171" s="124">
        <f>H171-F171</f>
        <v>140</v>
      </c>
      <c r="L171" s="125">
        <f>K171/F171</f>
        <v>0.2074074074074074</v>
      </c>
      <c r="M171" s="126" t="s">
        <v>556</v>
      </c>
      <c r="N171" s="127">
        <v>43154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7">
        <v>58</v>
      </c>
      <c r="B172" s="106">
        <v>42522</v>
      </c>
      <c r="C172" s="106"/>
      <c r="D172" s="107" t="s">
        <v>714</v>
      </c>
      <c r="E172" s="108" t="s">
        <v>580</v>
      </c>
      <c r="F172" s="109">
        <v>500</v>
      </c>
      <c r="G172" s="109"/>
      <c r="H172" s="110">
        <v>232.5</v>
      </c>
      <c r="I172" s="128" t="s">
        <v>715</v>
      </c>
      <c r="J172" s="129" t="s">
        <v>716</v>
      </c>
      <c r="K172" s="130">
        <f>H172-F172</f>
        <v>-267.5</v>
      </c>
      <c r="L172" s="131">
        <f>K172/F172</f>
        <v>-0.53500000000000003</v>
      </c>
      <c r="M172" s="132" t="s">
        <v>620</v>
      </c>
      <c r="N172" s="133">
        <v>43735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59</v>
      </c>
      <c r="B173" s="102">
        <v>42527</v>
      </c>
      <c r="C173" s="102"/>
      <c r="D173" s="103" t="s">
        <v>660</v>
      </c>
      <c r="E173" s="104" t="s">
        <v>580</v>
      </c>
      <c r="F173" s="105">
        <v>110</v>
      </c>
      <c r="G173" s="104"/>
      <c r="H173" s="104">
        <v>126.5</v>
      </c>
      <c r="I173" s="122">
        <v>125</v>
      </c>
      <c r="J173" s="123" t="s">
        <v>589</v>
      </c>
      <c r="K173" s="124">
        <f>H173-F173</f>
        <v>16.5</v>
      </c>
      <c r="L173" s="125">
        <f>K173/F173</f>
        <v>0.15</v>
      </c>
      <c r="M173" s="126" t="s">
        <v>556</v>
      </c>
      <c r="N173" s="127">
        <v>42552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60</v>
      </c>
      <c r="B174" s="102">
        <v>42538</v>
      </c>
      <c r="C174" s="102"/>
      <c r="D174" s="103" t="s">
        <v>661</v>
      </c>
      <c r="E174" s="104" t="s">
        <v>580</v>
      </c>
      <c r="F174" s="105">
        <v>44</v>
      </c>
      <c r="G174" s="104"/>
      <c r="H174" s="104">
        <v>69.5</v>
      </c>
      <c r="I174" s="122">
        <v>69.5</v>
      </c>
      <c r="J174" s="123" t="s">
        <v>662</v>
      </c>
      <c r="K174" s="124">
        <f>H174-F174</f>
        <v>25.5</v>
      </c>
      <c r="L174" s="125">
        <f>K174/F174</f>
        <v>0.57954545454545459</v>
      </c>
      <c r="M174" s="126" t="s">
        <v>556</v>
      </c>
      <c r="N174" s="127">
        <v>42977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186">
        <v>61</v>
      </c>
      <c r="B175" s="102">
        <v>42549</v>
      </c>
      <c r="C175" s="102"/>
      <c r="D175" s="144" t="s">
        <v>717</v>
      </c>
      <c r="E175" s="104" t="s">
        <v>580</v>
      </c>
      <c r="F175" s="105">
        <v>262.5</v>
      </c>
      <c r="G175" s="104"/>
      <c r="H175" s="104">
        <v>340</v>
      </c>
      <c r="I175" s="122">
        <v>333</v>
      </c>
      <c r="J175" s="123" t="s">
        <v>718</v>
      </c>
      <c r="K175" s="124">
        <v>77.5</v>
      </c>
      <c r="L175" s="125">
        <v>0.29523809523809502</v>
      </c>
      <c r="M175" s="126" t="s">
        <v>556</v>
      </c>
      <c r="N175" s="127">
        <v>43017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6">
        <v>62</v>
      </c>
      <c r="B176" s="102">
        <v>42549</v>
      </c>
      <c r="C176" s="102"/>
      <c r="D176" s="144" t="s">
        <v>719</v>
      </c>
      <c r="E176" s="104" t="s">
        <v>580</v>
      </c>
      <c r="F176" s="105">
        <v>840</v>
      </c>
      <c r="G176" s="104"/>
      <c r="H176" s="104">
        <v>1230</v>
      </c>
      <c r="I176" s="122">
        <v>1230</v>
      </c>
      <c r="J176" s="123" t="s">
        <v>639</v>
      </c>
      <c r="K176" s="124">
        <v>390</v>
      </c>
      <c r="L176" s="125">
        <v>0.46428571428571402</v>
      </c>
      <c r="M176" s="126" t="s">
        <v>556</v>
      </c>
      <c r="N176" s="127">
        <v>42649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324">
        <v>63</v>
      </c>
      <c r="B177" s="139">
        <v>42556</v>
      </c>
      <c r="C177" s="139"/>
      <c r="D177" s="140" t="s">
        <v>663</v>
      </c>
      <c r="E177" s="141" t="s">
        <v>580</v>
      </c>
      <c r="F177" s="142">
        <v>395</v>
      </c>
      <c r="G177" s="143"/>
      <c r="H177" s="143">
        <f>(468.5+342.5)/2</f>
        <v>405.5</v>
      </c>
      <c r="I177" s="143">
        <v>510</v>
      </c>
      <c r="J177" s="161" t="s">
        <v>664</v>
      </c>
      <c r="K177" s="162">
        <f t="shared" ref="K177:K183" si="43">H177-F177</f>
        <v>10.5</v>
      </c>
      <c r="L177" s="163">
        <f t="shared" ref="L177:L183" si="44">K177/F177</f>
        <v>2.6582278481012658E-2</v>
      </c>
      <c r="M177" s="164" t="s">
        <v>665</v>
      </c>
      <c r="N177" s="165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7">
        <v>64</v>
      </c>
      <c r="B178" s="106">
        <v>42584</v>
      </c>
      <c r="C178" s="106"/>
      <c r="D178" s="107" t="s">
        <v>666</v>
      </c>
      <c r="E178" s="108" t="s">
        <v>557</v>
      </c>
      <c r="F178" s="109">
        <f>169.5-12.8</f>
        <v>156.69999999999999</v>
      </c>
      <c r="G178" s="109"/>
      <c r="H178" s="110">
        <v>77</v>
      </c>
      <c r="I178" s="128" t="s">
        <v>667</v>
      </c>
      <c r="J178" s="341" t="s">
        <v>795</v>
      </c>
      <c r="K178" s="130">
        <f t="shared" si="43"/>
        <v>-79.699999999999989</v>
      </c>
      <c r="L178" s="131">
        <f t="shared" si="44"/>
        <v>-0.50861518825781749</v>
      </c>
      <c r="M178" s="132" t="s">
        <v>620</v>
      </c>
      <c r="N178" s="133">
        <v>43522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65</v>
      </c>
      <c r="B179" s="106">
        <v>42586</v>
      </c>
      <c r="C179" s="106"/>
      <c r="D179" s="107" t="s">
        <v>668</v>
      </c>
      <c r="E179" s="108" t="s">
        <v>580</v>
      </c>
      <c r="F179" s="109">
        <v>400</v>
      </c>
      <c r="G179" s="109"/>
      <c r="H179" s="110">
        <v>305</v>
      </c>
      <c r="I179" s="128">
        <v>475</v>
      </c>
      <c r="J179" s="129" t="s">
        <v>669</v>
      </c>
      <c r="K179" s="130">
        <f t="shared" si="43"/>
        <v>-95</v>
      </c>
      <c r="L179" s="131">
        <f t="shared" si="44"/>
        <v>-0.23749999999999999</v>
      </c>
      <c r="M179" s="132" t="s">
        <v>620</v>
      </c>
      <c r="N179" s="133">
        <v>43606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66</v>
      </c>
      <c r="B180" s="102">
        <v>42593</v>
      </c>
      <c r="C180" s="102"/>
      <c r="D180" s="103" t="s">
        <v>670</v>
      </c>
      <c r="E180" s="104" t="s">
        <v>580</v>
      </c>
      <c r="F180" s="105">
        <v>86.5</v>
      </c>
      <c r="G180" s="104"/>
      <c r="H180" s="104">
        <v>130</v>
      </c>
      <c r="I180" s="122">
        <v>130</v>
      </c>
      <c r="J180" s="137" t="s">
        <v>671</v>
      </c>
      <c r="K180" s="124">
        <f t="shared" si="43"/>
        <v>43.5</v>
      </c>
      <c r="L180" s="125">
        <f t="shared" si="44"/>
        <v>0.50289017341040465</v>
      </c>
      <c r="M180" s="126" t="s">
        <v>556</v>
      </c>
      <c r="N180" s="127">
        <v>43091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7">
        <v>67</v>
      </c>
      <c r="B181" s="106">
        <v>42600</v>
      </c>
      <c r="C181" s="106"/>
      <c r="D181" s="107" t="s">
        <v>367</v>
      </c>
      <c r="E181" s="108" t="s">
        <v>580</v>
      </c>
      <c r="F181" s="109">
        <v>133.5</v>
      </c>
      <c r="G181" s="109"/>
      <c r="H181" s="110">
        <v>126.5</v>
      </c>
      <c r="I181" s="128">
        <v>178</v>
      </c>
      <c r="J181" s="129" t="s">
        <v>672</v>
      </c>
      <c r="K181" s="130">
        <f t="shared" si="43"/>
        <v>-7</v>
      </c>
      <c r="L181" s="131">
        <f t="shared" si="44"/>
        <v>-5.2434456928838954E-2</v>
      </c>
      <c r="M181" s="132" t="s">
        <v>620</v>
      </c>
      <c r="N181" s="133">
        <v>42615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68</v>
      </c>
      <c r="B182" s="102">
        <v>42613</v>
      </c>
      <c r="C182" s="102"/>
      <c r="D182" s="103" t="s">
        <v>673</v>
      </c>
      <c r="E182" s="104" t="s">
        <v>580</v>
      </c>
      <c r="F182" s="105">
        <v>560</v>
      </c>
      <c r="G182" s="104"/>
      <c r="H182" s="104">
        <v>725</v>
      </c>
      <c r="I182" s="122">
        <v>725</v>
      </c>
      <c r="J182" s="123" t="s">
        <v>582</v>
      </c>
      <c r="K182" s="124">
        <f t="shared" si="43"/>
        <v>165</v>
      </c>
      <c r="L182" s="125">
        <f t="shared" si="44"/>
        <v>0.29464285714285715</v>
      </c>
      <c r="M182" s="126" t="s">
        <v>556</v>
      </c>
      <c r="N182" s="127">
        <v>42456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69</v>
      </c>
      <c r="B183" s="102">
        <v>42614</v>
      </c>
      <c r="C183" s="102"/>
      <c r="D183" s="103" t="s">
        <v>674</v>
      </c>
      <c r="E183" s="104" t="s">
        <v>580</v>
      </c>
      <c r="F183" s="105">
        <v>160.5</v>
      </c>
      <c r="G183" s="104"/>
      <c r="H183" s="104">
        <v>210</v>
      </c>
      <c r="I183" s="122">
        <v>210</v>
      </c>
      <c r="J183" s="123" t="s">
        <v>582</v>
      </c>
      <c r="K183" s="124">
        <f t="shared" si="43"/>
        <v>49.5</v>
      </c>
      <c r="L183" s="125">
        <f t="shared" si="44"/>
        <v>0.30841121495327101</v>
      </c>
      <c r="M183" s="126" t="s">
        <v>556</v>
      </c>
      <c r="N183" s="127">
        <v>42871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70</v>
      </c>
      <c r="B184" s="102">
        <v>42646</v>
      </c>
      <c r="C184" s="102"/>
      <c r="D184" s="144" t="s">
        <v>390</v>
      </c>
      <c r="E184" s="104" t="s">
        <v>580</v>
      </c>
      <c r="F184" s="105">
        <v>430</v>
      </c>
      <c r="G184" s="104"/>
      <c r="H184" s="104">
        <v>596</v>
      </c>
      <c r="I184" s="122">
        <v>575</v>
      </c>
      <c r="J184" s="123" t="s">
        <v>720</v>
      </c>
      <c r="K184" s="124">
        <v>166</v>
      </c>
      <c r="L184" s="125">
        <v>0.38604651162790699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71</v>
      </c>
      <c r="B185" s="102">
        <v>42657</v>
      </c>
      <c r="C185" s="102"/>
      <c r="D185" s="103" t="s">
        <v>675</v>
      </c>
      <c r="E185" s="104" t="s">
        <v>580</v>
      </c>
      <c r="F185" s="105">
        <v>280</v>
      </c>
      <c r="G185" s="104"/>
      <c r="H185" s="104">
        <v>345</v>
      </c>
      <c r="I185" s="122">
        <v>345</v>
      </c>
      <c r="J185" s="123" t="s">
        <v>582</v>
      </c>
      <c r="K185" s="124">
        <f t="shared" ref="K185:K190" si="45">H185-F185</f>
        <v>65</v>
      </c>
      <c r="L185" s="125">
        <f>K185/F185</f>
        <v>0.23214285714285715</v>
      </c>
      <c r="M185" s="126" t="s">
        <v>556</v>
      </c>
      <c r="N185" s="127">
        <v>42814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72</v>
      </c>
      <c r="B186" s="102">
        <v>42657</v>
      </c>
      <c r="C186" s="102"/>
      <c r="D186" s="103" t="s">
        <v>676</v>
      </c>
      <c r="E186" s="104" t="s">
        <v>580</v>
      </c>
      <c r="F186" s="105">
        <v>245</v>
      </c>
      <c r="G186" s="104"/>
      <c r="H186" s="104">
        <v>325.5</v>
      </c>
      <c r="I186" s="122">
        <v>330</v>
      </c>
      <c r="J186" s="123" t="s">
        <v>677</v>
      </c>
      <c r="K186" s="124">
        <f t="shared" si="45"/>
        <v>80.5</v>
      </c>
      <c r="L186" s="125">
        <f>K186/F186</f>
        <v>0.32857142857142857</v>
      </c>
      <c r="M186" s="126" t="s">
        <v>556</v>
      </c>
      <c r="N186" s="127">
        <v>42769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73</v>
      </c>
      <c r="B187" s="102">
        <v>42660</v>
      </c>
      <c r="C187" s="102"/>
      <c r="D187" s="103" t="s">
        <v>340</v>
      </c>
      <c r="E187" s="104" t="s">
        <v>580</v>
      </c>
      <c r="F187" s="105">
        <v>125</v>
      </c>
      <c r="G187" s="104"/>
      <c r="H187" s="104">
        <v>160</v>
      </c>
      <c r="I187" s="122">
        <v>160</v>
      </c>
      <c r="J187" s="123" t="s">
        <v>639</v>
      </c>
      <c r="K187" s="124">
        <f t="shared" si="45"/>
        <v>35</v>
      </c>
      <c r="L187" s="125">
        <v>0.28000000000000003</v>
      </c>
      <c r="M187" s="126" t="s">
        <v>556</v>
      </c>
      <c r="N187" s="127">
        <v>42803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74</v>
      </c>
      <c r="B188" s="102">
        <v>42660</v>
      </c>
      <c r="C188" s="102"/>
      <c r="D188" s="103" t="s">
        <v>455</v>
      </c>
      <c r="E188" s="104" t="s">
        <v>580</v>
      </c>
      <c r="F188" s="105">
        <v>114</v>
      </c>
      <c r="G188" s="104"/>
      <c r="H188" s="104">
        <v>145</v>
      </c>
      <c r="I188" s="122">
        <v>145</v>
      </c>
      <c r="J188" s="123" t="s">
        <v>639</v>
      </c>
      <c r="K188" s="124">
        <f t="shared" si="45"/>
        <v>31</v>
      </c>
      <c r="L188" s="125">
        <f>K188/F188</f>
        <v>0.27192982456140352</v>
      </c>
      <c r="M188" s="126" t="s">
        <v>556</v>
      </c>
      <c r="N188" s="127">
        <v>42859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6">
        <v>75</v>
      </c>
      <c r="B189" s="102">
        <v>42660</v>
      </c>
      <c r="C189" s="102"/>
      <c r="D189" s="103" t="s">
        <v>678</v>
      </c>
      <c r="E189" s="104" t="s">
        <v>580</v>
      </c>
      <c r="F189" s="105">
        <v>212</v>
      </c>
      <c r="G189" s="104"/>
      <c r="H189" s="104">
        <v>280</v>
      </c>
      <c r="I189" s="122">
        <v>276</v>
      </c>
      <c r="J189" s="123" t="s">
        <v>679</v>
      </c>
      <c r="K189" s="124">
        <f t="shared" si="45"/>
        <v>68</v>
      </c>
      <c r="L189" s="125">
        <f>K189/F189</f>
        <v>0.32075471698113206</v>
      </c>
      <c r="M189" s="126" t="s">
        <v>556</v>
      </c>
      <c r="N189" s="127">
        <v>42858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76</v>
      </c>
      <c r="B190" s="102">
        <v>42678</v>
      </c>
      <c r="C190" s="102"/>
      <c r="D190" s="103" t="s">
        <v>149</v>
      </c>
      <c r="E190" s="104" t="s">
        <v>580</v>
      </c>
      <c r="F190" s="105">
        <v>155</v>
      </c>
      <c r="G190" s="104"/>
      <c r="H190" s="104">
        <v>210</v>
      </c>
      <c r="I190" s="122">
        <v>210</v>
      </c>
      <c r="J190" s="123" t="s">
        <v>680</v>
      </c>
      <c r="K190" s="124">
        <f t="shared" si="45"/>
        <v>55</v>
      </c>
      <c r="L190" s="125">
        <f>K190/F190</f>
        <v>0.35483870967741937</v>
      </c>
      <c r="M190" s="126" t="s">
        <v>556</v>
      </c>
      <c r="N190" s="127">
        <v>42944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7">
        <v>77</v>
      </c>
      <c r="B191" s="106">
        <v>42710</v>
      </c>
      <c r="C191" s="106"/>
      <c r="D191" s="107" t="s">
        <v>721</v>
      </c>
      <c r="E191" s="108" t="s">
        <v>580</v>
      </c>
      <c r="F191" s="109">
        <v>150.5</v>
      </c>
      <c r="G191" s="109"/>
      <c r="H191" s="110">
        <v>72.5</v>
      </c>
      <c r="I191" s="128">
        <v>174</v>
      </c>
      <c r="J191" s="129" t="s">
        <v>722</v>
      </c>
      <c r="K191" s="130">
        <v>-78</v>
      </c>
      <c r="L191" s="131">
        <v>-0.51827242524916906</v>
      </c>
      <c r="M191" s="132" t="s">
        <v>620</v>
      </c>
      <c r="N191" s="133">
        <v>43333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78</v>
      </c>
      <c r="B192" s="102">
        <v>42712</v>
      </c>
      <c r="C192" s="102"/>
      <c r="D192" s="103" t="s">
        <v>123</v>
      </c>
      <c r="E192" s="104" t="s">
        <v>580</v>
      </c>
      <c r="F192" s="105">
        <v>380</v>
      </c>
      <c r="G192" s="104"/>
      <c r="H192" s="104">
        <v>478</v>
      </c>
      <c r="I192" s="122">
        <v>468</v>
      </c>
      <c r="J192" s="123" t="s">
        <v>639</v>
      </c>
      <c r="K192" s="124">
        <f>H192-F192</f>
        <v>98</v>
      </c>
      <c r="L192" s="125">
        <f>K192/F192</f>
        <v>0.25789473684210529</v>
      </c>
      <c r="M192" s="126" t="s">
        <v>556</v>
      </c>
      <c r="N192" s="127">
        <v>43025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79</v>
      </c>
      <c r="B193" s="102">
        <v>42734</v>
      </c>
      <c r="C193" s="102"/>
      <c r="D193" s="103" t="s">
        <v>244</v>
      </c>
      <c r="E193" s="104" t="s">
        <v>580</v>
      </c>
      <c r="F193" s="105">
        <v>305</v>
      </c>
      <c r="G193" s="104"/>
      <c r="H193" s="104">
        <v>375</v>
      </c>
      <c r="I193" s="122">
        <v>375</v>
      </c>
      <c r="J193" s="123" t="s">
        <v>639</v>
      </c>
      <c r="K193" s="124">
        <f>H193-F193</f>
        <v>70</v>
      </c>
      <c r="L193" s="125">
        <f>K193/F193</f>
        <v>0.22950819672131148</v>
      </c>
      <c r="M193" s="126" t="s">
        <v>556</v>
      </c>
      <c r="N193" s="127">
        <v>42768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80</v>
      </c>
      <c r="B194" s="102">
        <v>42739</v>
      </c>
      <c r="C194" s="102"/>
      <c r="D194" s="103" t="s">
        <v>342</v>
      </c>
      <c r="E194" s="104" t="s">
        <v>580</v>
      </c>
      <c r="F194" s="105">
        <v>99.5</v>
      </c>
      <c r="G194" s="104"/>
      <c r="H194" s="104">
        <v>158</v>
      </c>
      <c r="I194" s="122">
        <v>158</v>
      </c>
      <c r="J194" s="123" t="s">
        <v>639</v>
      </c>
      <c r="K194" s="124">
        <f>H194-F194</f>
        <v>58.5</v>
      </c>
      <c r="L194" s="125">
        <f>K194/F194</f>
        <v>0.5879396984924623</v>
      </c>
      <c r="M194" s="126" t="s">
        <v>556</v>
      </c>
      <c r="N194" s="127">
        <v>42898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81</v>
      </c>
      <c r="B195" s="102">
        <v>42739</v>
      </c>
      <c r="C195" s="102"/>
      <c r="D195" s="103" t="s">
        <v>342</v>
      </c>
      <c r="E195" s="104" t="s">
        <v>580</v>
      </c>
      <c r="F195" s="105">
        <v>99.5</v>
      </c>
      <c r="G195" s="104"/>
      <c r="H195" s="104">
        <v>158</v>
      </c>
      <c r="I195" s="122">
        <v>158</v>
      </c>
      <c r="J195" s="123" t="s">
        <v>639</v>
      </c>
      <c r="K195" s="124">
        <v>58.5</v>
      </c>
      <c r="L195" s="125">
        <v>0.58793969849246197</v>
      </c>
      <c r="M195" s="126" t="s">
        <v>556</v>
      </c>
      <c r="N195" s="127">
        <v>42898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82</v>
      </c>
      <c r="B196" s="102">
        <v>42786</v>
      </c>
      <c r="C196" s="102"/>
      <c r="D196" s="103" t="s">
        <v>166</v>
      </c>
      <c r="E196" s="104" t="s">
        <v>580</v>
      </c>
      <c r="F196" s="105">
        <v>140.5</v>
      </c>
      <c r="G196" s="104"/>
      <c r="H196" s="104">
        <v>220</v>
      </c>
      <c r="I196" s="122">
        <v>220</v>
      </c>
      <c r="J196" s="123" t="s">
        <v>639</v>
      </c>
      <c r="K196" s="124">
        <f>H196-F196</f>
        <v>79.5</v>
      </c>
      <c r="L196" s="125">
        <f>K196/F196</f>
        <v>0.5658362989323843</v>
      </c>
      <c r="M196" s="126" t="s">
        <v>556</v>
      </c>
      <c r="N196" s="127">
        <v>42864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83</v>
      </c>
      <c r="B197" s="102">
        <v>42786</v>
      </c>
      <c r="C197" s="102"/>
      <c r="D197" s="103" t="s">
        <v>723</v>
      </c>
      <c r="E197" s="104" t="s">
        <v>580</v>
      </c>
      <c r="F197" s="105">
        <v>202.5</v>
      </c>
      <c r="G197" s="104"/>
      <c r="H197" s="104">
        <v>234</v>
      </c>
      <c r="I197" s="122">
        <v>234</v>
      </c>
      <c r="J197" s="123" t="s">
        <v>639</v>
      </c>
      <c r="K197" s="124">
        <v>31.5</v>
      </c>
      <c r="L197" s="125">
        <v>0.155555555555556</v>
      </c>
      <c r="M197" s="126" t="s">
        <v>556</v>
      </c>
      <c r="N197" s="127">
        <v>42836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84</v>
      </c>
      <c r="B198" s="102">
        <v>42818</v>
      </c>
      <c r="C198" s="102"/>
      <c r="D198" s="103" t="s">
        <v>517</v>
      </c>
      <c r="E198" s="104" t="s">
        <v>580</v>
      </c>
      <c r="F198" s="105">
        <v>300.5</v>
      </c>
      <c r="G198" s="104"/>
      <c r="H198" s="104">
        <v>417.5</v>
      </c>
      <c r="I198" s="122">
        <v>420</v>
      </c>
      <c r="J198" s="123" t="s">
        <v>681</v>
      </c>
      <c r="K198" s="124">
        <f>H198-F198</f>
        <v>117</v>
      </c>
      <c r="L198" s="125">
        <f>K198/F198</f>
        <v>0.38935108153078202</v>
      </c>
      <c r="M198" s="126" t="s">
        <v>556</v>
      </c>
      <c r="N198" s="127">
        <v>43070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6">
        <v>85</v>
      </c>
      <c r="B199" s="102">
        <v>42818</v>
      </c>
      <c r="C199" s="102"/>
      <c r="D199" s="103" t="s">
        <v>719</v>
      </c>
      <c r="E199" s="104" t="s">
        <v>580</v>
      </c>
      <c r="F199" s="105">
        <v>850</v>
      </c>
      <c r="G199" s="104"/>
      <c r="H199" s="104">
        <v>1042.5</v>
      </c>
      <c r="I199" s="122">
        <v>1023</v>
      </c>
      <c r="J199" s="123" t="s">
        <v>724</v>
      </c>
      <c r="K199" s="124">
        <v>192.5</v>
      </c>
      <c r="L199" s="125">
        <v>0.22647058823529401</v>
      </c>
      <c r="M199" s="126" t="s">
        <v>556</v>
      </c>
      <c r="N199" s="127">
        <v>42830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86</v>
      </c>
      <c r="B200" s="102">
        <v>42830</v>
      </c>
      <c r="C200" s="102"/>
      <c r="D200" s="103" t="s">
        <v>471</v>
      </c>
      <c r="E200" s="104" t="s">
        <v>580</v>
      </c>
      <c r="F200" s="105">
        <v>785</v>
      </c>
      <c r="G200" s="104"/>
      <c r="H200" s="104">
        <v>930</v>
      </c>
      <c r="I200" s="122">
        <v>920</v>
      </c>
      <c r="J200" s="123" t="s">
        <v>682</v>
      </c>
      <c r="K200" s="124">
        <f>H200-F200</f>
        <v>145</v>
      </c>
      <c r="L200" s="125">
        <f>K200/F200</f>
        <v>0.18471337579617833</v>
      </c>
      <c r="M200" s="126" t="s">
        <v>556</v>
      </c>
      <c r="N200" s="127">
        <v>42976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7">
        <v>87</v>
      </c>
      <c r="B201" s="106">
        <v>42831</v>
      </c>
      <c r="C201" s="106"/>
      <c r="D201" s="107" t="s">
        <v>725</v>
      </c>
      <c r="E201" s="108" t="s">
        <v>580</v>
      </c>
      <c r="F201" s="109">
        <v>40</v>
      </c>
      <c r="G201" s="109"/>
      <c r="H201" s="110">
        <v>13.1</v>
      </c>
      <c r="I201" s="128">
        <v>60</v>
      </c>
      <c r="J201" s="134" t="s">
        <v>726</v>
      </c>
      <c r="K201" s="130">
        <v>-26.9</v>
      </c>
      <c r="L201" s="131">
        <v>-0.67249999999999999</v>
      </c>
      <c r="M201" s="132" t="s">
        <v>620</v>
      </c>
      <c r="N201" s="133">
        <v>43138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88</v>
      </c>
      <c r="B202" s="102">
        <v>42837</v>
      </c>
      <c r="C202" s="102"/>
      <c r="D202" s="103" t="s">
        <v>87</v>
      </c>
      <c r="E202" s="104" t="s">
        <v>580</v>
      </c>
      <c r="F202" s="105">
        <v>289.5</v>
      </c>
      <c r="G202" s="104"/>
      <c r="H202" s="104">
        <v>354</v>
      </c>
      <c r="I202" s="122">
        <v>360</v>
      </c>
      <c r="J202" s="123" t="s">
        <v>683</v>
      </c>
      <c r="K202" s="124">
        <f t="shared" ref="K202:K210" si="46">H202-F202</f>
        <v>64.5</v>
      </c>
      <c r="L202" s="125">
        <f t="shared" ref="L202:L210" si="47">K202/F202</f>
        <v>0.22279792746113988</v>
      </c>
      <c r="M202" s="126" t="s">
        <v>556</v>
      </c>
      <c r="N202" s="127">
        <v>43040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89</v>
      </c>
      <c r="B203" s="102">
        <v>42845</v>
      </c>
      <c r="C203" s="102"/>
      <c r="D203" s="103" t="s">
        <v>416</v>
      </c>
      <c r="E203" s="104" t="s">
        <v>580</v>
      </c>
      <c r="F203" s="105">
        <v>700</v>
      </c>
      <c r="G203" s="104"/>
      <c r="H203" s="104">
        <v>840</v>
      </c>
      <c r="I203" s="122">
        <v>840</v>
      </c>
      <c r="J203" s="123" t="s">
        <v>684</v>
      </c>
      <c r="K203" s="124">
        <f t="shared" si="46"/>
        <v>140</v>
      </c>
      <c r="L203" s="125">
        <f t="shared" si="47"/>
        <v>0.2</v>
      </c>
      <c r="M203" s="126" t="s">
        <v>556</v>
      </c>
      <c r="N203" s="127">
        <v>42893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6">
        <v>90</v>
      </c>
      <c r="B204" s="102">
        <v>42887</v>
      </c>
      <c r="C204" s="102"/>
      <c r="D204" s="144" t="s">
        <v>353</v>
      </c>
      <c r="E204" s="104" t="s">
        <v>580</v>
      </c>
      <c r="F204" s="105">
        <v>130</v>
      </c>
      <c r="G204" s="104"/>
      <c r="H204" s="104">
        <v>144.25</v>
      </c>
      <c r="I204" s="122">
        <v>170</v>
      </c>
      <c r="J204" s="123" t="s">
        <v>685</v>
      </c>
      <c r="K204" s="124">
        <f t="shared" si="46"/>
        <v>14.25</v>
      </c>
      <c r="L204" s="125">
        <f t="shared" si="47"/>
        <v>0.10961538461538461</v>
      </c>
      <c r="M204" s="126" t="s">
        <v>556</v>
      </c>
      <c r="N204" s="127">
        <v>43675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6">
        <v>91</v>
      </c>
      <c r="B205" s="102">
        <v>42901</v>
      </c>
      <c r="C205" s="102"/>
      <c r="D205" s="144" t="s">
        <v>686</v>
      </c>
      <c r="E205" s="104" t="s">
        <v>580</v>
      </c>
      <c r="F205" s="105">
        <v>214.5</v>
      </c>
      <c r="G205" s="104"/>
      <c r="H205" s="104">
        <v>262</v>
      </c>
      <c r="I205" s="122">
        <v>262</v>
      </c>
      <c r="J205" s="123" t="s">
        <v>687</v>
      </c>
      <c r="K205" s="124">
        <f t="shared" si="46"/>
        <v>47.5</v>
      </c>
      <c r="L205" s="125">
        <f t="shared" si="47"/>
        <v>0.22144522144522144</v>
      </c>
      <c r="M205" s="126" t="s">
        <v>556</v>
      </c>
      <c r="N205" s="127">
        <v>42977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8">
        <v>92</v>
      </c>
      <c r="B206" s="150">
        <v>42933</v>
      </c>
      <c r="C206" s="150"/>
      <c r="D206" s="151" t="s">
        <v>688</v>
      </c>
      <c r="E206" s="152" t="s">
        <v>580</v>
      </c>
      <c r="F206" s="153">
        <v>370</v>
      </c>
      <c r="G206" s="152"/>
      <c r="H206" s="152">
        <v>447.5</v>
      </c>
      <c r="I206" s="169">
        <v>450</v>
      </c>
      <c r="J206" s="209" t="s">
        <v>639</v>
      </c>
      <c r="K206" s="124">
        <f t="shared" si="46"/>
        <v>77.5</v>
      </c>
      <c r="L206" s="171">
        <f t="shared" si="47"/>
        <v>0.20945945945945946</v>
      </c>
      <c r="M206" s="172" t="s">
        <v>556</v>
      </c>
      <c r="N206" s="173">
        <v>43035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188">
        <v>93</v>
      </c>
      <c r="B207" s="150">
        <v>42943</v>
      </c>
      <c r="C207" s="150"/>
      <c r="D207" s="151" t="s">
        <v>164</v>
      </c>
      <c r="E207" s="152" t="s">
        <v>580</v>
      </c>
      <c r="F207" s="153">
        <v>657.5</v>
      </c>
      <c r="G207" s="152"/>
      <c r="H207" s="152">
        <v>825</v>
      </c>
      <c r="I207" s="169">
        <v>820</v>
      </c>
      <c r="J207" s="209" t="s">
        <v>639</v>
      </c>
      <c r="K207" s="124">
        <f t="shared" si="46"/>
        <v>167.5</v>
      </c>
      <c r="L207" s="171">
        <f t="shared" si="47"/>
        <v>0.25475285171102663</v>
      </c>
      <c r="M207" s="172" t="s">
        <v>556</v>
      </c>
      <c r="N207" s="173">
        <v>43090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94</v>
      </c>
      <c r="B208" s="102">
        <v>42964</v>
      </c>
      <c r="C208" s="102"/>
      <c r="D208" s="103" t="s">
        <v>357</v>
      </c>
      <c r="E208" s="104" t="s">
        <v>580</v>
      </c>
      <c r="F208" s="105">
        <v>605</v>
      </c>
      <c r="G208" s="104"/>
      <c r="H208" s="104">
        <v>750</v>
      </c>
      <c r="I208" s="122">
        <v>750</v>
      </c>
      <c r="J208" s="123" t="s">
        <v>682</v>
      </c>
      <c r="K208" s="124">
        <f t="shared" si="46"/>
        <v>145</v>
      </c>
      <c r="L208" s="125">
        <f t="shared" si="47"/>
        <v>0.23966942148760331</v>
      </c>
      <c r="M208" s="126" t="s">
        <v>556</v>
      </c>
      <c r="N208" s="127">
        <v>43027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325">
        <v>95</v>
      </c>
      <c r="B209" s="145">
        <v>42979</v>
      </c>
      <c r="C209" s="145"/>
      <c r="D209" s="146" t="s">
        <v>475</v>
      </c>
      <c r="E209" s="147" t="s">
        <v>580</v>
      </c>
      <c r="F209" s="148">
        <v>255</v>
      </c>
      <c r="G209" s="149"/>
      <c r="H209" s="149">
        <v>217.25</v>
      </c>
      <c r="I209" s="149">
        <v>320</v>
      </c>
      <c r="J209" s="166" t="s">
        <v>689</v>
      </c>
      <c r="K209" s="130">
        <f t="shared" si="46"/>
        <v>-37.75</v>
      </c>
      <c r="L209" s="167">
        <f t="shared" si="47"/>
        <v>-0.14803921568627451</v>
      </c>
      <c r="M209" s="132" t="s">
        <v>620</v>
      </c>
      <c r="N209" s="168">
        <v>43661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6">
        <v>96</v>
      </c>
      <c r="B210" s="102">
        <v>42997</v>
      </c>
      <c r="C210" s="102"/>
      <c r="D210" s="103" t="s">
        <v>690</v>
      </c>
      <c r="E210" s="104" t="s">
        <v>580</v>
      </c>
      <c r="F210" s="105">
        <v>215</v>
      </c>
      <c r="G210" s="104"/>
      <c r="H210" s="104">
        <v>258</v>
      </c>
      <c r="I210" s="122">
        <v>258</v>
      </c>
      <c r="J210" s="123" t="s">
        <v>639</v>
      </c>
      <c r="K210" s="124">
        <f t="shared" si="46"/>
        <v>43</v>
      </c>
      <c r="L210" s="125">
        <f t="shared" si="47"/>
        <v>0.2</v>
      </c>
      <c r="M210" s="126" t="s">
        <v>556</v>
      </c>
      <c r="N210" s="127">
        <v>43040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6">
        <v>97</v>
      </c>
      <c r="B211" s="102">
        <v>42997</v>
      </c>
      <c r="C211" s="102"/>
      <c r="D211" s="103" t="s">
        <v>690</v>
      </c>
      <c r="E211" s="104" t="s">
        <v>580</v>
      </c>
      <c r="F211" s="105">
        <v>215</v>
      </c>
      <c r="G211" s="104"/>
      <c r="H211" s="104">
        <v>258</v>
      </c>
      <c r="I211" s="122">
        <v>258</v>
      </c>
      <c r="J211" s="209" t="s">
        <v>639</v>
      </c>
      <c r="K211" s="124">
        <v>43</v>
      </c>
      <c r="L211" s="125">
        <v>0.2</v>
      </c>
      <c r="M211" s="126" t="s">
        <v>556</v>
      </c>
      <c r="N211" s="127">
        <v>43040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9">
        <v>98</v>
      </c>
      <c r="B212" s="190">
        <v>42998</v>
      </c>
      <c r="C212" s="190"/>
      <c r="D212" s="332" t="s">
        <v>780</v>
      </c>
      <c r="E212" s="191" t="s">
        <v>580</v>
      </c>
      <c r="F212" s="192">
        <v>75</v>
      </c>
      <c r="G212" s="191"/>
      <c r="H212" s="191">
        <v>90</v>
      </c>
      <c r="I212" s="210">
        <v>90</v>
      </c>
      <c r="J212" s="123" t="s">
        <v>691</v>
      </c>
      <c r="K212" s="124">
        <f t="shared" ref="K212:K217" si="48">H212-F212</f>
        <v>15</v>
      </c>
      <c r="L212" s="125">
        <f t="shared" ref="L212:L217" si="49">K212/F212</f>
        <v>0.2</v>
      </c>
      <c r="M212" s="126" t="s">
        <v>556</v>
      </c>
      <c r="N212" s="127">
        <v>43019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99</v>
      </c>
      <c r="B213" s="150">
        <v>43011</v>
      </c>
      <c r="C213" s="150"/>
      <c r="D213" s="151" t="s">
        <v>692</v>
      </c>
      <c r="E213" s="152" t="s">
        <v>580</v>
      </c>
      <c r="F213" s="153">
        <v>315</v>
      </c>
      <c r="G213" s="152"/>
      <c r="H213" s="152">
        <v>392</v>
      </c>
      <c r="I213" s="169">
        <v>384</v>
      </c>
      <c r="J213" s="209" t="s">
        <v>693</v>
      </c>
      <c r="K213" s="124">
        <f t="shared" si="48"/>
        <v>77</v>
      </c>
      <c r="L213" s="171">
        <f t="shared" si="49"/>
        <v>0.24444444444444444</v>
      </c>
      <c r="M213" s="172" t="s">
        <v>556</v>
      </c>
      <c r="N213" s="173">
        <v>43017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100</v>
      </c>
      <c r="B214" s="150">
        <v>43013</v>
      </c>
      <c r="C214" s="150"/>
      <c r="D214" s="151" t="s">
        <v>694</v>
      </c>
      <c r="E214" s="152" t="s">
        <v>580</v>
      </c>
      <c r="F214" s="153">
        <v>145</v>
      </c>
      <c r="G214" s="152"/>
      <c r="H214" s="152">
        <v>179</v>
      </c>
      <c r="I214" s="169">
        <v>180</v>
      </c>
      <c r="J214" s="209" t="s">
        <v>570</v>
      </c>
      <c r="K214" s="124">
        <f t="shared" si="48"/>
        <v>34</v>
      </c>
      <c r="L214" s="171">
        <f t="shared" si="49"/>
        <v>0.23448275862068965</v>
      </c>
      <c r="M214" s="172" t="s">
        <v>556</v>
      </c>
      <c r="N214" s="173">
        <v>43025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101</v>
      </c>
      <c r="B215" s="150">
        <v>43014</v>
      </c>
      <c r="C215" s="150"/>
      <c r="D215" s="151" t="s">
        <v>330</v>
      </c>
      <c r="E215" s="152" t="s">
        <v>580</v>
      </c>
      <c r="F215" s="153">
        <v>256</v>
      </c>
      <c r="G215" s="152"/>
      <c r="H215" s="152">
        <v>323</v>
      </c>
      <c r="I215" s="169">
        <v>320</v>
      </c>
      <c r="J215" s="209" t="s">
        <v>639</v>
      </c>
      <c r="K215" s="124">
        <f t="shared" si="48"/>
        <v>67</v>
      </c>
      <c r="L215" s="171">
        <f t="shared" si="49"/>
        <v>0.26171875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102</v>
      </c>
      <c r="B216" s="150">
        <v>43017</v>
      </c>
      <c r="C216" s="150"/>
      <c r="D216" s="151" t="s">
        <v>350</v>
      </c>
      <c r="E216" s="152" t="s">
        <v>580</v>
      </c>
      <c r="F216" s="153">
        <v>137.5</v>
      </c>
      <c r="G216" s="152"/>
      <c r="H216" s="152">
        <v>184</v>
      </c>
      <c r="I216" s="169">
        <v>183</v>
      </c>
      <c r="J216" s="170" t="s">
        <v>695</v>
      </c>
      <c r="K216" s="124">
        <f t="shared" si="48"/>
        <v>46.5</v>
      </c>
      <c r="L216" s="171">
        <f t="shared" si="49"/>
        <v>0.33818181818181819</v>
      </c>
      <c r="M216" s="172" t="s">
        <v>556</v>
      </c>
      <c r="N216" s="173">
        <v>43108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103</v>
      </c>
      <c r="B217" s="150">
        <v>43018</v>
      </c>
      <c r="C217" s="150"/>
      <c r="D217" s="151" t="s">
        <v>696</v>
      </c>
      <c r="E217" s="152" t="s">
        <v>580</v>
      </c>
      <c r="F217" s="153">
        <v>125.5</v>
      </c>
      <c r="G217" s="152"/>
      <c r="H217" s="152">
        <v>158</v>
      </c>
      <c r="I217" s="169">
        <v>155</v>
      </c>
      <c r="J217" s="170" t="s">
        <v>697</v>
      </c>
      <c r="K217" s="124">
        <f t="shared" si="48"/>
        <v>32.5</v>
      </c>
      <c r="L217" s="171">
        <f t="shared" si="49"/>
        <v>0.25896414342629481</v>
      </c>
      <c r="M217" s="172" t="s">
        <v>556</v>
      </c>
      <c r="N217" s="173">
        <v>43067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104</v>
      </c>
      <c r="B218" s="150">
        <v>43018</v>
      </c>
      <c r="C218" s="150"/>
      <c r="D218" s="151" t="s">
        <v>727</v>
      </c>
      <c r="E218" s="152" t="s">
        <v>580</v>
      </c>
      <c r="F218" s="153">
        <v>895</v>
      </c>
      <c r="G218" s="152"/>
      <c r="H218" s="152">
        <v>1122.5</v>
      </c>
      <c r="I218" s="169">
        <v>1078</v>
      </c>
      <c r="J218" s="170" t="s">
        <v>728</v>
      </c>
      <c r="K218" s="124">
        <v>227.5</v>
      </c>
      <c r="L218" s="171">
        <v>0.25418994413407803</v>
      </c>
      <c r="M218" s="172" t="s">
        <v>556</v>
      </c>
      <c r="N218" s="173">
        <v>43117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8">
        <v>105</v>
      </c>
      <c r="B219" s="150">
        <v>43020</v>
      </c>
      <c r="C219" s="150"/>
      <c r="D219" s="151" t="s">
        <v>338</v>
      </c>
      <c r="E219" s="152" t="s">
        <v>580</v>
      </c>
      <c r="F219" s="153">
        <v>525</v>
      </c>
      <c r="G219" s="152"/>
      <c r="H219" s="152">
        <v>629</v>
      </c>
      <c r="I219" s="169">
        <v>629</v>
      </c>
      <c r="J219" s="209" t="s">
        <v>639</v>
      </c>
      <c r="K219" s="124">
        <v>104</v>
      </c>
      <c r="L219" s="171">
        <v>0.19809523809523799</v>
      </c>
      <c r="M219" s="172" t="s">
        <v>556</v>
      </c>
      <c r="N219" s="173">
        <v>43119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8">
        <v>106</v>
      </c>
      <c r="B220" s="150">
        <v>43046</v>
      </c>
      <c r="C220" s="150"/>
      <c r="D220" s="151" t="s">
        <v>379</v>
      </c>
      <c r="E220" s="152" t="s">
        <v>580</v>
      </c>
      <c r="F220" s="153">
        <v>740</v>
      </c>
      <c r="G220" s="152"/>
      <c r="H220" s="152">
        <v>892.5</v>
      </c>
      <c r="I220" s="169">
        <v>900</v>
      </c>
      <c r="J220" s="170" t="s">
        <v>698</v>
      </c>
      <c r="K220" s="124">
        <f>H220-F220</f>
        <v>152.5</v>
      </c>
      <c r="L220" s="171">
        <f>K220/F220</f>
        <v>0.20608108108108109</v>
      </c>
      <c r="M220" s="172" t="s">
        <v>556</v>
      </c>
      <c r="N220" s="173">
        <v>43052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107</v>
      </c>
      <c r="B221" s="102">
        <v>43073</v>
      </c>
      <c r="C221" s="102"/>
      <c r="D221" s="103" t="s">
        <v>699</v>
      </c>
      <c r="E221" s="104" t="s">
        <v>580</v>
      </c>
      <c r="F221" s="105">
        <v>118.5</v>
      </c>
      <c r="G221" s="104"/>
      <c r="H221" s="104">
        <v>143.5</v>
      </c>
      <c r="I221" s="122">
        <v>145</v>
      </c>
      <c r="J221" s="137" t="s">
        <v>700</v>
      </c>
      <c r="K221" s="124">
        <f>H221-F221</f>
        <v>25</v>
      </c>
      <c r="L221" s="125">
        <f>K221/F221</f>
        <v>0.2109704641350211</v>
      </c>
      <c r="M221" s="126" t="s">
        <v>556</v>
      </c>
      <c r="N221" s="127">
        <v>43097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7">
        <v>108</v>
      </c>
      <c r="B222" s="106">
        <v>43090</v>
      </c>
      <c r="C222" s="106"/>
      <c r="D222" s="154" t="s">
        <v>420</v>
      </c>
      <c r="E222" s="108" t="s">
        <v>580</v>
      </c>
      <c r="F222" s="109">
        <v>715</v>
      </c>
      <c r="G222" s="109"/>
      <c r="H222" s="110">
        <v>500</v>
      </c>
      <c r="I222" s="128">
        <v>872</v>
      </c>
      <c r="J222" s="134" t="s">
        <v>701</v>
      </c>
      <c r="K222" s="130">
        <f>H222-F222</f>
        <v>-215</v>
      </c>
      <c r="L222" s="131">
        <f>K222/F222</f>
        <v>-0.30069930069930068</v>
      </c>
      <c r="M222" s="132" t="s">
        <v>620</v>
      </c>
      <c r="N222" s="133">
        <v>43670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186">
        <v>109</v>
      </c>
      <c r="B223" s="102">
        <v>43098</v>
      </c>
      <c r="C223" s="102"/>
      <c r="D223" s="103" t="s">
        <v>692</v>
      </c>
      <c r="E223" s="104" t="s">
        <v>580</v>
      </c>
      <c r="F223" s="105">
        <v>435</v>
      </c>
      <c r="G223" s="104"/>
      <c r="H223" s="104">
        <v>542.5</v>
      </c>
      <c r="I223" s="122">
        <v>539</v>
      </c>
      <c r="J223" s="137" t="s">
        <v>639</v>
      </c>
      <c r="K223" s="124">
        <v>107.5</v>
      </c>
      <c r="L223" s="125">
        <v>0.247126436781609</v>
      </c>
      <c r="M223" s="126" t="s">
        <v>556</v>
      </c>
      <c r="N223" s="127">
        <v>43206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6">
        <v>110</v>
      </c>
      <c r="B224" s="102">
        <v>43098</v>
      </c>
      <c r="C224" s="102"/>
      <c r="D224" s="103" t="s">
        <v>530</v>
      </c>
      <c r="E224" s="104" t="s">
        <v>580</v>
      </c>
      <c r="F224" s="105">
        <v>885</v>
      </c>
      <c r="G224" s="104"/>
      <c r="H224" s="104">
        <v>1090</v>
      </c>
      <c r="I224" s="122">
        <v>1084</v>
      </c>
      <c r="J224" s="137" t="s">
        <v>639</v>
      </c>
      <c r="K224" s="124">
        <v>205</v>
      </c>
      <c r="L224" s="125">
        <v>0.23163841807909599</v>
      </c>
      <c r="M224" s="126" t="s">
        <v>556</v>
      </c>
      <c r="N224" s="127">
        <v>43213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326">
        <v>111</v>
      </c>
      <c r="B225" s="317">
        <v>43192</v>
      </c>
      <c r="C225" s="317"/>
      <c r="D225" s="112" t="s">
        <v>709</v>
      </c>
      <c r="E225" s="318" t="s">
        <v>580</v>
      </c>
      <c r="F225" s="319">
        <v>478.5</v>
      </c>
      <c r="G225" s="318"/>
      <c r="H225" s="318">
        <v>442</v>
      </c>
      <c r="I225" s="320">
        <v>613</v>
      </c>
      <c r="J225" s="341" t="s">
        <v>797</v>
      </c>
      <c r="K225" s="130">
        <f>H225-F225</f>
        <v>-36.5</v>
      </c>
      <c r="L225" s="131">
        <f>K225/F225</f>
        <v>-7.6280041797283177E-2</v>
      </c>
      <c r="M225" s="132" t="s">
        <v>620</v>
      </c>
      <c r="N225" s="133">
        <v>43762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7">
        <v>112</v>
      </c>
      <c r="B226" s="106">
        <v>43194</v>
      </c>
      <c r="C226" s="106"/>
      <c r="D226" s="331" t="s">
        <v>779</v>
      </c>
      <c r="E226" s="108" t="s">
        <v>580</v>
      </c>
      <c r="F226" s="109">
        <f>141.5-7.3</f>
        <v>134.19999999999999</v>
      </c>
      <c r="G226" s="109"/>
      <c r="H226" s="110">
        <v>77</v>
      </c>
      <c r="I226" s="128">
        <v>180</v>
      </c>
      <c r="J226" s="341" t="s">
        <v>796</v>
      </c>
      <c r="K226" s="130">
        <f>H226-F226</f>
        <v>-57.199999999999989</v>
      </c>
      <c r="L226" s="131">
        <f>K226/F226</f>
        <v>-0.42622950819672129</v>
      </c>
      <c r="M226" s="132" t="s">
        <v>620</v>
      </c>
      <c r="N226" s="133">
        <v>43522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113</v>
      </c>
      <c r="B227" s="106">
        <v>43209</v>
      </c>
      <c r="C227" s="106"/>
      <c r="D227" s="107" t="s">
        <v>702</v>
      </c>
      <c r="E227" s="108" t="s">
        <v>580</v>
      </c>
      <c r="F227" s="109">
        <v>430</v>
      </c>
      <c r="G227" s="109"/>
      <c r="H227" s="110">
        <v>220</v>
      </c>
      <c r="I227" s="128">
        <v>537</v>
      </c>
      <c r="J227" s="134" t="s">
        <v>703</v>
      </c>
      <c r="K227" s="130">
        <f>H227-F227</f>
        <v>-210</v>
      </c>
      <c r="L227" s="131">
        <f>K227/F227</f>
        <v>-0.48837209302325579</v>
      </c>
      <c r="M227" s="132" t="s">
        <v>620</v>
      </c>
      <c r="N227" s="133">
        <v>43252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189">
        <v>114</v>
      </c>
      <c r="B228" s="190">
        <v>43220</v>
      </c>
      <c r="C228" s="190"/>
      <c r="D228" s="151" t="s">
        <v>380</v>
      </c>
      <c r="E228" s="191" t="s">
        <v>580</v>
      </c>
      <c r="F228" s="191">
        <v>153.5</v>
      </c>
      <c r="G228" s="191"/>
      <c r="H228" s="191">
        <v>196</v>
      </c>
      <c r="I228" s="210">
        <v>196</v>
      </c>
      <c r="J228" s="137" t="s">
        <v>812</v>
      </c>
      <c r="K228" s="124">
        <f>H228-F228</f>
        <v>42.5</v>
      </c>
      <c r="L228" s="125">
        <f>K228/F228</f>
        <v>0.27687296416938112</v>
      </c>
      <c r="M228" s="126" t="s">
        <v>556</v>
      </c>
      <c r="N228" s="322">
        <v>43605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7">
        <v>115</v>
      </c>
      <c r="B229" s="106">
        <v>43306</v>
      </c>
      <c r="C229" s="106"/>
      <c r="D229" s="107" t="s">
        <v>725</v>
      </c>
      <c r="E229" s="108" t="s">
        <v>580</v>
      </c>
      <c r="F229" s="109">
        <v>27.5</v>
      </c>
      <c r="G229" s="109"/>
      <c r="H229" s="110">
        <v>13.1</v>
      </c>
      <c r="I229" s="128">
        <v>60</v>
      </c>
      <c r="J229" s="134" t="s">
        <v>729</v>
      </c>
      <c r="K229" s="130">
        <v>-14.4</v>
      </c>
      <c r="L229" s="131">
        <v>-0.52363636363636401</v>
      </c>
      <c r="M229" s="132" t="s">
        <v>620</v>
      </c>
      <c r="N229" s="133">
        <v>43138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326">
        <v>116</v>
      </c>
      <c r="B230" s="317">
        <v>43318</v>
      </c>
      <c r="C230" s="317"/>
      <c r="D230" s="112" t="s">
        <v>704</v>
      </c>
      <c r="E230" s="318" t="s">
        <v>580</v>
      </c>
      <c r="F230" s="318">
        <v>148.5</v>
      </c>
      <c r="G230" s="318"/>
      <c r="H230" s="318">
        <v>102</v>
      </c>
      <c r="I230" s="320">
        <v>182</v>
      </c>
      <c r="J230" s="134" t="s">
        <v>811</v>
      </c>
      <c r="K230" s="130">
        <f>H230-F230</f>
        <v>-46.5</v>
      </c>
      <c r="L230" s="131">
        <f>K230/F230</f>
        <v>-0.31313131313131315</v>
      </c>
      <c r="M230" s="132" t="s">
        <v>620</v>
      </c>
      <c r="N230" s="133">
        <v>43661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117</v>
      </c>
      <c r="B231" s="102">
        <v>43335</v>
      </c>
      <c r="C231" s="102"/>
      <c r="D231" s="103" t="s">
        <v>730</v>
      </c>
      <c r="E231" s="104" t="s">
        <v>580</v>
      </c>
      <c r="F231" s="152">
        <v>285</v>
      </c>
      <c r="G231" s="104"/>
      <c r="H231" s="104">
        <v>355</v>
      </c>
      <c r="I231" s="122">
        <v>364</v>
      </c>
      <c r="J231" s="137" t="s">
        <v>731</v>
      </c>
      <c r="K231" s="124">
        <v>70</v>
      </c>
      <c r="L231" s="125">
        <v>0.24561403508771901</v>
      </c>
      <c r="M231" s="126" t="s">
        <v>556</v>
      </c>
      <c r="N231" s="127">
        <v>43455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6">
        <v>118</v>
      </c>
      <c r="B232" s="102">
        <v>43341</v>
      </c>
      <c r="C232" s="102"/>
      <c r="D232" s="103" t="s">
        <v>370</v>
      </c>
      <c r="E232" s="104" t="s">
        <v>580</v>
      </c>
      <c r="F232" s="152">
        <v>525</v>
      </c>
      <c r="G232" s="104"/>
      <c r="H232" s="104">
        <v>585</v>
      </c>
      <c r="I232" s="122">
        <v>635</v>
      </c>
      <c r="J232" s="137" t="s">
        <v>705</v>
      </c>
      <c r="K232" s="124">
        <f t="shared" ref="K232:K244" si="50">H232-F232</f>
        <v>60</v>
      </c>
      <c r="L232" s="125">
        <f t="shared" ref="L232:L244" si="51">K232/F232</f>
        <v>0.11428571428571428</v>
      </c>
      <c r="M232" s="126" t="s">
        <v>556</v>
      </c>
      <c r="N232" s="127">
        <v>43662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6">
        <v>119</v>
      </c>
      <c r="B233" s="102">
        <v>43395</v>
      </c>
      <c r="C233" s="102"/>
      <c r="D233" s="103" t="s">
        <v>357</v>
      </c>
      <c r="E233" s="104" t="s">
        <v>580</v>
      </c>
      <c r="F233" s="152">
        <v>475</v>
      </c>
      <c r="G233" s="104"/>
      <c r="H233" s="104">
        <v>574</v>
      </c>
      <c r="I233" s="122">
        <v>570</v>
      </c>
      <c r="J233" s="137" t="s">
        <v>639</v>
      </c>
      <c r="K233" s="124">
        <f t="shared" si="50"/>
        <v>99</v>
      </c>
      <c r="L233" s="125">
        <f t="shared" si="51"/>
        <v>0.20842105263157895</v>
      </c>
      <c r="M233" s="126" t="s">
        <v>556</v>
      </c>
      <c r="N233" s="127">
        <v>43403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8">
        <v>120</v>
      </c>
      <c r="B234" s="150">
        <v>43397</v>
      </c>
      <c r="C234" s="150"/>
      <c r="D234" s="357" t="s">
        <v>377</v>
      </c>
      <c r="E234" s="152" t="s">
        <v>580</v>
      </c>
      <c r="F234" s="152">
        <v>707.5</v>
      </c>
      <c r="G234" s="152"/>
      <c r="H234" s="152">
        <v>872</v>
      </c>
      <c r="I234" s="169">
        <v>872</v>
      </c>
      <c r="J234" s="170" t="s">
        <v>639</v>
      </c>
      <c r="K234" s="124">
        <f t="shared" si="50"/>
        <v>164.5</v>
      </c>
      <c r="L234" s="171">
        <f t="shared" si="51"/>
        <v>0.23250883392226149</v>
      </c>
      <c r="M234" s="172" t="s">
        <v>556</v>
      </c>
      <c r="N234" s="173">
        <v>43482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8">
        <v>121</v>
      </c>
      <c r="B235" s="150">
        <v>43398</v>
      </c>
      <c r="C235" s="150"/>
      <c r="D235" s="357" t="s">
        <v>339</v>
      </c>
      <c r="E235" s="152" t="s">
        <v>580</v>
      </c>
      <c r="F235" s="152">
        <v>162</v>
      </c>
      <c r="G235" s="152"/>
      <c r="H235" s="152">
        <v>204</v>
      </c>
      <c r="I235" s="169">
        <v>209</v>
      </c>
      <c r="J235" s="170" t="s">
        <v>810</v>
      </c>
      <c r="K235" s="124">
        <f t="shared" si="50"/>
        <v>42</v>
      </c>
      <c r="L235" s="171">
        <f t="shared" si="51"/>
        <v>0.25925925925925924</v>
      </c>
      <c r="M235" s="172" t="s">
        <v>556</v>
      </c>
      <c r="N235" s="173">
        <v>43539</v>
      </c>
      <c r="O235" s="54"/>
      <c r="P235" s="13"/>
      <c r="Q235" s="13"/>
      <c r="R235" s="14"/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122</v>
      </c>
      <c r="B236" s="190">
        <v>43399</v>
      </c>
      <c r="C236" s="190"/>
      <c r="D236" s="151" t="s">
        <v>465</v>
      </c>
      <c r="E236" s="191" t="s">
        <v>580</v>
      </c>
      <c r="F236" s="191">
        <v>240</v>
      </c>
      <c r="G236" s="191"/>
      <c r="H236" s="191">
        <v>297</v>
      </c>
      <c r="I236" s="210">
        <v>297</v>
      </c>
      <c r="J236" s="170" t="s">
        <v>639</v>
      </c>
      <c r="K236" s="211">
        <f t="shared" si="50"/>
        <v>57</v>
      </c>
      <c r="L236" s="212">
        <f t="shared" si="51"/>
        <v>0.23749999999999999</v>
      </c>
      <c r="M236" s="213" t="s">
        <v>556</v>
      </c>
      <c r="N236" s="214">
        <v>43417</v>
      </c>
      <c r="O236" s="54"/>
      <c r="P236" s="13"/>
      <c r="Q236" s="13"/>
      <c r="R236" s="14"/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6">
        <v>123</v>
      </c>
      <c r="B237" s="102">
        <v>43439</v>
      </c>
      <c r="C237" s="102"/>
      <c r="D237" s="144" t="s">
        <v>706</v>
      </c>
      <c r="E237" s="104" t="s">
        <v>580</v>
      </c>
      <c r="F237" s="104">
        <v>202.5</v>
      </c>
      <c r="G237" s="104"/>
      <c r="H237" s="104">
        <v>255</v>
      </c>
      <c r="I237" s="122">
        <v>252</v>
      </c>
      <c r="J237" s="137" t="s">
        <v>639</v>
      </c>
      <c r="K237" s="124">
        <f t="shared" si="50"/>
        <v>52.5</v>
      </c>
      <c r="L237" s="125">
        <f t="shared" si="51"/>
        <v>0.25925925925925924</v>
      </c>
      <c r="M237" s="126" t="s">
        <v>556</v>
      </c>
      <c r="N237" s="127">
        <v>43542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189">
        <v>124</v>
      </c>
      <c r="B238" s="190">
        <v>43465</v>
      </c>
      <c r="C238" s="102"/>
      <c r="D238" s="357" t="s">
        <v>402</v>
      </c>
      <c r="E238" s="191" t="s">
        <v>580</v>
      </c>
      <c r="F238" s="191">
        <v>710</v>
      </c>
      <c r="G238" s="191"/>
      <c r="H238" s="191">
        <v>866</v>
      </c>
      <c r="I238" s="210">
        <v>866</v>
      </c>
      <c r="J238" s="170" t="s">
        <v>639</v>
      </c>
      <c r="K238" s="124">
        <f t="shared" si="50"/>
        <v>156</v>
      </c>
      <c r="L238" s="125">
        <f t="shared" si="51"/>
        <v>0.21971830985915494</v>
      </c>
      <c r="M238" s="126" t="s">
        <v>556</v>
      </c>
      <c r="N238" s="322">
        <v>43553</v>
      </c>
      <c r="O238" s="54"/>
      <c r="P238" s="13"/>
      <c r="Q238" s="13"/>
      <c r="R238" s="14" t="s">
        <v>708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189">
        <v>125</v>
      </c>
      <c r="B239" s="190">
        <v>43522</v>
      </c>
      <c r="C239" s="190"/>
      <c r="D239" s="357" t="s">
        <v>139</v>
      </c>
      <c r="E239" s="191" t="s">
        <v>580</v>
      </c>
      <c r="F239" s="191">
        <v>337.25</v>
      </c>
      <c r="G239" s="191"/>
      <c r="H239" s="191">
        <v>398.5</v>
      </c>
      <c r="I239" s="210">
        <v>411</v>
      </c>
      <c r="J239" s="137" t="s">
        <v>809</v>
      </c>
      <c r="K239" s="124">
        <f t="shared" si="50"/>
        <v>61.25</v>
      </c>
      <c r="L239" s="125">
        <f t="shared" si="51"/>
        <v>0.1816160118606375</v>
      </c>
      <c r="M239" s="126" t="s">
        <v>556</v>
      </c>
      <c r="N239" s="322">
        <v>43760</v>
      </c>
      <c r="O239" s="54"/>
      <c r="P239" s="13"/>
      <c r="Q239" s="13"/>
      <c r="R239" s="90" t="s">
        <v>708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126</v>
      </c>
      <c r="B240" s="155">
        <v>43559</v>
      </c>
      <c r="C240" s="155"/>
      <c r="D240" s="156" t="s">
        <v>394</v>
      </c>
      <c r="E240" s="157" t="s">
        <v>580</v>
      </c>
      <c r="F240" s="157">
        <v>130</v>
      </c>
      <c r="G240" s="157"/>
      <c r="H240" s="157">
        <v>65</v>
      </c>
      <c r="I240" s="174">
        <v>158</v>
      </c>
      <c r="J240" s="134" t="s">
        <v>707</v>
      </c>
      <c r="K240" s="130">
        <f t="shared" si="50"/>
        <v>-65</v>
      </c>
      <c r="L240" s="131">
        <f t="shared" si="51"/>
        <v>-0.5</v>
      </c>
      <c r="M240" s="132" t="s">
        <v>620</v>
      </c>
      <c r="N240" s="133">
        <v>43726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328">
        <v>127</v>
      </c>
      <c r="B241" s="175">
        <v>43017</v>
      </c>
      <c r="C241" s="175"/>
      <c r="D241" s="176" t="s">
        <v>166</v>
      </c>
      <c r="E241" s="177" t="s">
        <v>580</v>
      </c>
      <c r="F241" s="178">
        <v>141.5</v>
      </c>
      <c r="G241" s="179"/>
      <c r="H241" s="179">
        <v>183.5</v>
      </c>
      <c r="I241" s="179">
        <v>210</v>
      </c>
      <c r="J241" s="200" t="s">
        <v>801</v>
      </c>
      <c r="K241" s="201">
        <f t="shared" si="50"/>
        <v>42</v>
      </c>
      <c r="L241" s="202">
        <f t="shared" si="51"/>
        <v>0.29681978798586572</v>
      </c>
      <c r="M241" s="178" t="s">
        <v>556</v>
      </c>
      <c r="N241" s="203">
        <v>43042</v>
      </c>
      <c r="O241" s="54"/>
      <c r="P241" s="13"/>
      <c r="Q241" s="13"/>
      <c r="R241" s="90" t="s">
        <v>710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327">
        <v>128</v>
      </c>
      <c r="B242" s="155">
        <v>43074</v>
      </c>
      <c r="C242" s="155"/>
      <c r="D242" s="156" t="s">
        <v>295</v>
      </c>
      <c r="E242" s="157" t="s">
        <v>580</v>
      </c>
      <c r="F242" s="158">
        <v>172</v>
      </c>
      <c r="G242" s="157"/>
      <c r="H242" s="157">
        <v>155.25</v>
      </c>
      <c r="I242" s="174">
        <v>230</v>
      </c>
      <c r="J242" s="341" t="s">
        <v>794</v>
      </c>
      <c r="K242" s="130">
        <f t="shared" ref="K242" si="52">H242-F242</f>
        <v>-16.75</v>
      </c>
      <c r="L242" s="131">
        <f t="shared" ref="L242" si="53">K242/F242</f>
        <v>-9.7383720930232565E-2</v>
      </c>
      <c r="M242" s="132" t="s">
        <v>620</v>
      </c>
      <c r="N242" s="133">
        <v>43787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129</v>
      </c>
      <c r="B243" s="190">
        <v>43398</v>
      </c>
      <c r="C243" s="190"/>
      <c r="D243" s="151" t="s">
        <v>103</v>
      </c>
      <c r="E243" s="191" t="s">
        <v>580</v>
      </c>
      <c r="F243" s="191">
        <v>698.5</v>
      </c>
      <c r="G243" s="191"/>
      <c r="H243" s="191">
        <v>890</v>
      </c>
      <c r="I243" s="210">
        <v>890</v>
      </c>
      <c r="J243" s="137" t="s">
        <v>852</v>
      </c>
      <c r="K243" s="124">
        <f t="shared" si="50"/>
        <v>191.5</v>
      </c>
      <c r="L243" s="125">
        <f t="shared" si="51"/>
        <v>0.27415891195418757</v>
      </c>
      <c r="M243" s="126" t="s">
        <v>556</v>
      </c>
      <c r="N243" s="322">
        <v>44328</v>
      </c>
      <c r="O243" s="54"/>
      <c r="P243" s="13"/>
      <c r="Q243" s="13"/>
      <c r="R243" s="14" t="s">
        <v>708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189">
        <v>130</v>
      </c>
      <c r="B244" s="190">
        <v>42877</v>
      </c>
      <c r="C244" s="190"/>
      <c r="D244" s="151" t="s">
        <v>369</v>
      </c>
      <c r="E244" s="191" t="s">
        <v>580</v>
      </c>
      <c r="F244" s="191">
        <v>127.6</v>
      </c>
      <c r="G244" s="191"/>
      <c r="H244" s="191">
        <v>138</v>
      </c>
      <c r="I244" s="210">
        <v>190</v>
      </c>
      <c r="J244" s="137" t="s">
        <v>798</v>
      </c>
      <c r="K244" s="124">
        <f t="shared" si="50"/>
        <v>10.400000000000006</v>
      </c>
      <c r="L244" s="125">
        <f t="shared" si="51"/>
        <v>8.1504702194357417E-2</v>
      </c>
      <c r="M244" s="126" t="s">
        <v>556</v>
      </c>
      <c r="N244" s="322">
        <v>43774</v>
      </c>
      <c r="O244" s="54"/>
      <c r="P244" s="13"/>
      <c r="Q244" s="13"/>
      <c r="R244" s="14" t="s">
        <v>710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189">
        <v>131</v>
      </c>
      <c r="B245" s="190">
        <v>43158</v>
      </c>
      <c r="C245" s="190"/>
      <c r="D245" s="151" t="s">
        <v>711</v>
      </c>
      <c r="E245" s="191" t="s">
        <v>580</v>
      </c>
      <c r="F245" s="191">
        <v>317</v>
      </c>
      <c r="G245" s="191"/>
      <c r="H245" s="191">
        <v>382.5</v>
      </c>
      <c r="I245" s="210">
        <v>398</v>
      </c>
      <c r="J245" s="137" t="s">
        <v>835</v>
      </c>
      <c r="K245" s="124">
        <f t="shared" ref="K245" si="54">H245-F245</f>
        <v>65.5</v>
      </c>
      <c r="L245" s="125">
        <f t="shared" ref="L245" si="55">K245/F245</f>
        <v>0.20662460567823343</v>
      </c>
      <c r="M245" s="126" t="s">
        <v>556</v>
      </c>
      <c r="N245" s="322">
        <v>44238</v>
      </c>
      <c r="O245" s="54"/>
      <c r="P245" s="13"/>
      <c r="Q245" s="13"/>
      <c r="R245" s="14" t="s">
        <v>710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327">
        <v>132</v>
      </c>
      <c r="B246" s="155">
        <v>43164</v>
      </c>
      <c r="C246" s="155"/>
      <c r="D246" s="156" t="s">
        <v>133</v>
      </c>
      <c r="E246" s="157" t="s">
        <v>580</v>
      </c>
      <c r="F246" s="158">
        <f>510-14.4</f>
        <v>495.6</v>
      </c>
      <c r="G246" s="157"/>
      <c r="H246" s="157">
        <v>350</v>
      </c>
      <c r="I246" s="174">
        <v>672</v>
      </c>
      <c r="J246" s="341" t="s">
        <v>803</v>
      </c>
      <c r="K246" s="130">
        <f t="shared" ref="K246" si="56">H246-F246</f>
        <v>-145.60000000000002</v>
      </c>
      <c r="L246" s="131">
        <f t="shared" ref="L246" si="57">K246/F246</f>
        <v>-0.29378531073446329</v>
      </c>
      <c r="M246" s="132" t="s">
        <v>620</v>
      </c>
      <c r="N246" s="133">
        <v>43887</v>
      </c>
      <c r="O246" s="54"/>
      <c r="P246" s="13"/>
      <c r="Q246" s="13"/>
      <c r="R246" s="14" t="s">
        <v>708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327">
        <v>133</v>
      </c>
      <c r="B247" s="155">
        <v>43237</v>
      </c>
      <c r="C247" s="155"/>
      <c r="D247" s="156" t="s">
        <v>459</v>
      </c>
      <c r="E247" s="157" t="s">
        <v>580</v>
      </c>
      <c r="F247" s="158">
        <v>230.3</v>
      </c>
      <c r="G247" s="157"/>
      <c r="H247" s="157">
        <v>102.5</v>
      </c>
      <c r="I247" s="174">
        <v>348</v>
      </c>
      <c r="J247" s="341" t="s">
        <v>805</v>
      </c>
      <c r="K247" s="130">
        <f t="shared" ref="K247:K248" si="58">H247-F247</f>
        <v>-127.80000000000001</v>
      </c>
      <c r="L247" s="131">
        <f t="shared" ref="L247:L248" si="59">K247/F247</f>
        <v>-0.55492835432045162</v>
      </c>
      <c r="M247" s="132" t="s">
        <v>620</v>
      </c>
      <c r="N247" s="133">
        <v>43896</v>
      </c>
      <c r="O247" s="54"/>
      <c r="P247" s="13"/>
      <c r="Q247" s="13"/>
      <c r="R247" s="3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189">
        <v>134</v>
      </c>
      <c r="B248" s="190">
        <v>43258</v>
      </c>
      <c r="C248" s="190"/>
      <c r="D248" s="151" t="s">
        <v>426</v>
      </c>
      <c r="E248" s="191" t="s">
        <v>580</v>
      </c>
      <c r="F248" s="191">
        <f>342.5-5.1</f>
        <v>337.4</v>
      </c>
      <c r="G248" s="191"/>
      <c r="H248" s="191">
        <v>412.5</v>
      </c>
      <c r="I248" s="210">
        <v>439</v>
      </c>
      <c r="J248" s="137" t="s">
        <v>834</v>
      </c>
      <c r="K248" s="124">
        <f t="shared" si="58"/>
        <v>75.100000000000023</v>
      </c>
      <c r="L248" s="125">
        <f t="shared" si="59"/>
        <v>0.22258446947243635</v>
      </c>
      <c r="M248" s="126" t="s">
        <v>556</v>
      </c>
      <c r="N248" s="322">
        <v>44230</v>
      </c>
      <c r="O248" s="54"/>
      <c r="P248" s="13"/>
      <c r="Q248" s="13"/>
      <c r="R248" s="14" t="s">
        <v>710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197">
        <v>135</v>
      </c>
      <c r="B249" s="182">
        <v>43285</v>
      </c>
      <c r="C249" s="182"/>
      <c r="D249" s="185" t="s">
        <v>48</v>
      </c>
      <c r="E249" s="183" t="s">
        <v>580</v>
      </c>
      <c r="F249" s="181">
        <f>127.5-5.53</f>
        <v>121.97</v>
      </c>
      <c r="G249" s="183"/>
      <c r="H249" s="183"/>
      <c r="I249" s="204">
        <v>170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327">
        <v>136</v>
      </c>
      <c r="B250" s="155">
        <v>43294</v>
      </c>
      <c r="C250" s="155"/>
      <c r="D250" s="156" t="s">
        <v>239</v>
      </c>
      <c r="E250" s="157" t="s">
        <v>580</v>
      </c>
      <c r="F250" s="158">
        <v>46.5</v>
      </c>
      <c r="G250" s="157"/>
      <c r="H250" s="157">
        <v>17</v>
      </c>
      <c r="I250" s="174">
        <v>59</v>
      </c>
      <c r="J250" s="341" t="s">
        <v>802</v>
      </c>
      <c r="K250" s="130">
        <f t="shared" ref="K250" si="60">H250-F250</f>
        <v>-29.5</v>
      </c>
      <c r="L250" s="131">
        <f t="shared" ref="L250" si="61">K250/F250</f>
        <v>-0.63440860215053763</v>
      </c>
      <c r="M250" s="132" t="s">
        <v>620</v>
      </c>
      <c r="N250" s="133">
        <v>43887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9">
        <v>137</v>
      </c>
      <c r="B251" s="180">
        <v>43396</v>
      </c>
      <c r="C251" s="180"/>
      <c r="D251" s="185" t="s">
        <v>404</v>
      </c>
      <c r="E251" s="183" t="s">
        <v>580</v>
      </c>
      <c r="F251" s="184">
        <v>156.5</v>
      </c>
      <c r="G251" s="183"/>
      <c r="H251" s="183"/>
      <c r="I251" s="204">
        <v>191</v>
      </c>
      <c r="J251" s="216" t="s">
        <v>558</v>
      </c>
      <c r="K251" s="206"/>
      <c r="L251" s="207"/>
      <c r="M251" s="205" t="s">
        <v>558</v>
      </c>
      <c r="N251" s="208"/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138</v>
      </c>
      <c r="B252" s="190">
        <v>43439</v>
      </c>
      <c r="C252" s="190"/>
      <c r="D252" s="151" t="s">
        <v>321</v>
      </c>
      <c r="E252" s="191" t="s">
        <v>580</v>
      </c>
      <c r="F252" s="191">
        <v>259.5</v>
      </c>
      <c r="G252" s="191"/>
      <c r="H252" s="191">
        <v>320</v>
      </c>
      <c r="I252" s="210">
        <v>320</v>
      </c>
      <c r="J252" s="137" t="s">
        <v>639</v>
      </c>
      <c r="K252" s="124">
        <f t="shared" ref="K252" si="62">H252-F252</f>
        <v>60.5</v>
      </c>
      <c r="L252" s="125">
        <f t="shared" ref="L252" si="63">K252/F252</f>
        <v>0.23314065510597304</v>
      </c>
      <c r="M252" s="126" t="s">
        <v>556</v>
      </c>
      <c r="N252" s="322">
        <v>44323</v>
      </c>
      <c r="O252" s="54"/>
      <c r="P252" s="13"/>
      <c r="Q252" s="13"/>
      <c r="R252" s="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327">
        <v>139</v>
      </c>
      <c r="B253" s="155">
        <v>43439</v>
      </c>
      <c r="C253" s="155"/>
      <c r="D253" s="156" t="s">
        <v>732</v>
      </c>
      <c r="E253" s="157" t="s">
        <v>580</v>
      </c>
      <c r="F253" s="157">
        <v>715</v>
      </c>
      <c r="G253" s="157"/>
      <c r="H253" s="157">
        <v>445</v>
      </c>
      <c r="I253" s="174">
        <v>840</v>
      </c>
      <c r="J253" s="134" t="s">
        <v>782</v>
      </c>
      <c r="K253" s="130">
        <f t="shared" ref="K253:K256" si="64">H253-F253</f>
        <v>-270</v>
      </c>
      <c r="L253" s="131">
        <f t="shared" ref="L253:L256" si="65">K253/F253</f>
        <v>-0.3776223776223776</v>
      </c>
      <c r="M253" s="132" t="s">
        <v>620</v>
      </c>
      <c r="N253" s="133">
        <v>43800</v>
      </c>
      <c r="O253" s="54"/>
      <c r="P253" s="13"/>
      <c r="Q253" s="13"/>
      <c r="R253" s="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189">
        <v>140</v>
      </c>
      <c r="B254" s="190">
        <v>43469</v>
      </c>
      <c r="C254" s="190"/>
      <c r="D254" s="151" t="s">
        <v>143</v>
      </c>
      <c r="E254" s="191" t="s">
        <v>580</v>
      </c>
      <c r="F254" s="191">
        <v>875</v>
      </c>
      <c r="G254" s="191"/>
      <c r="H254" s="191">
        <v>1165</v>
      </c>
      <c r="I254" s="210">
        <v>1185</v>
      </c>
      <c r="J254" s="137" t="s">
        <v>807</v>
      </c>
      <c r="K254" s="124">
        <f t="shared" si="64"/>
        <v>290</v>
      </c>
      <c r="L254" s="125">
        <f t="shared" si="65"/>
        <v>0.33142857142857141</v>
      </c>
      <c r="M254" s="126" t="s">
        <v>556</v>
      </c>
      <c r="N254" s="322">
        <v>43847</v>
      </c>
      <c r="O254" s="54"/>
      <c r="P254" s="13"/>
      <c r="Q254" s="13"/>
      <c r="R254" s="3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141</v>
      </c>
      <c r="B255" s="190">
        <v>43559</v>
      </c>
      <c r="C255" s="190"/>
      <c r="D255" s="357" t="s">
        <v>336</v>
      </c>
      <c r="E255" s="191" t="s">
        <v>580</v>
      </c>
      <c r="F255" s="191">
        <f>387-14.63</f>
        <v>372.37</v>
      </c>
      <c r="G255" s="191"/>
      <c r="H255" s="191">
        <v>490</v>
      </c>
      <c r="I255" s="210">
        <v>490</v>
      </c>
      <c r="J255" s="137" t="s">
        <v>639</v>
      </c>
      <c r="K255" s="124">
        <f t="shared" si="64"/>
        <v>117.63</v>
      </c>
      <c r="L255" s="125">
        <f t="shared" si="65"/>
        <v>0.31589548030185027</v>
      </c>
      <c r="M255" s="126" t="s">
        <v>556</v>
      </c>
      <c r="N255" s="322">
        <v>43850</v>
      </c>
      <c r="O255" s="54"/>
      <c r="P255" s="13"/>
      <c r="Q255" s="13"/>
      <c r="R255" s="314" t="s">
        <v>708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327">
        <v>142</v>
      </c>
      <c r="B256" s="155">
        <v>43578</v>
      </c>
      <c r="C256" s="155"/>
      <c r="D256" s="156" t="s">
        <v>733</v>
      </c>
      <c r="E256" s="157" t="s">
        <v>557</v>
      </c>
      <c r="F256" s="157">
        <v>220</v>
      </c>
      <c r="G256" s="157"/>
      <c r="H256" s="157">
        <v>127.5</v>
      </c>
      <c r="I256" s="174">
        <v>284</v>
      </c>
      <c r="J256" s="341" t="s">
        <v>806</v>
      </c>
      <c r="K256" s="130">
        <f t="shared" si="64"/>
        <v>-92.5</v>
      </c>
      <c r="L256" s="131">
        <f t="shared" si="65"/>
        <v>-0.42045454545454547</v>
      </c>
      <c r="M256" s="132" t="s">
        <v>620</v>
      </c>
      <c r="N256" s="133">
        <v>43896</v>
      </c>
      <c r="O256" s="54"/>
      <c r="P256" s="13"/>
      <c r="Q256" s="13"/>
      <c r="R256" s="14" t="s">
        <v>708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189">
        <v>143</v>
      </c>
      <c r="B257" s="190">
        <v>43622</v>
      </c>
      <c r="C257" s="190"/>
      <c r="D257" s="357" t="s">
        <v>466</v>
      </c>
      <c r="E257" s="191" t="s">
        <v>557</v>
      </c>
      <c r="F257" s="191">
        <v>332.8</v>
      </c>
      <c r="G257" s="191"/>
      <c r="H257" s="191">
        <v>405</v>
      </c>
      <c r="I257" s="210">
        <v>419</v>
      </c>
      <c r="J257" s="137" t="s">
        <v>808</v>
      </c>
      <c r="K257" s="124">
        <f t="shared" ref="K257" si="66">H257-F257</f>
        <v>72.199999999999989</v>
      </c>
      <c r="L257" s="125">
        <f t="shared" ref="L257" si="67">K257/F257</f>
        <v>0.21694711538461534</v>
      </c>
      <c r="M257" s="126" t="s">
        <v>556</v>
      </c>
      <c r="N257" s="322">
        <v>43860</v>
      </c>
      <c r="O257" s="54"/>
      <c r="P257" s="13"/>
      <c r="Q257" s="13"/>
      <c r="R257" s="14" t="s">
        <v>710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40">
        <v>144</v>
      </c>
      <c r="B258" s="139">
        <v>43641</v>
      </c>
      <c r="C258" s="139"/>
      <c r="D258" s="140" t="s">
        <v>137</v>
      </c>
      <c r="E258" s="141" t="s">
        <v>580</v>
      </c>
      <c r="F258" s="142">
        <v>386</v>
      </c>
      <c r="G258" s="143"/>
      <c r="H258" s="143">
        <v>395</v>
      </c>
      <c r="I258" s="143">
        <v>452</v>
      </c>
      <c r="J258" s="161" t="s">
        <v>799</v>
      </c>
      <c r="K258" s="162">
        <f t="shared" ref="K258" si="68">H258-F258</f>
        <v>9</v>
      </c>
      <c r="L258" s="163">
        <f t="shared" ref="L258" si="69">K258/F258</f>
        <v>2.3316062176165803E-2</v>
      </c>
      <c r="M258" s="164" t="s">
        <v>665</v>
      </c>
      <c r="N258" s="165">
        <v>43868</v>
      </c>
      <c r="O258" s="13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330">
        <v>145</v>
      </c>
      <c r="B259" s="180">
        <v>43707</v>
      </c>
      <c r="C259" s="180"/>
      <c r="D259" s="185" t="s">
        <v>255</v>
      </c>
      <c r="E259" s="183" t="s">
        <v>580</v>
      </c>
      <c r="F259" s="183" t="s">
        <v>712</v>
      </c>
      <c r="G259" s="183"/>
      <c r="H259" s="183"/>
      <c r="I259" s="204">
        <v>190</v>
      </c>
      <c r="J259" s="216" t="s">
        <v>558</v>
      </c>
      <c r="K259" s="206"/>
      <c r="L259" s="207"/>
      <c r="M259" s="321" t="s">
        <v>558</v>
      </c>
      <c r="N259" s="208"/>
      <c r="O259" s="13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146</v>
      </c>
      <c r="B260" s="190">
        <v>43731</v>
      </c>
      <c r="C260" s="190"/>
      <c r="D260" s="151" t="s">
        <v>418</v>
      </c>
      <c r="E260" s="191" t="s">
        <v>580</v>
      </c>
      <c r="F260" s="191">
        <v>235</v>
      </c>
      <c r="G260" s="191"/>
      <c r="H260" s="191">
        <v>295</v>
      </c>
      <c r="I260" s="210">
        <v>296</v>
      </c>
      <c r="J260" s="137" t="s">
        <v>787</v>
      </c>
      <c r="K260" s="124">
        <f t="shared" ref="K260" si="70">H260-F260</f>
        <v>60</v>
      </c>
      <c r="L260" s="125">
        <f t="shared" ref="L260" si="71">K260/F260</f>
        <v>0.25531914893617019</v>
      </c>
      <c r="M260" s="126" t="s">
        <v>556</v>
      </c>
      <c r="N260" s="322">
        <v>43844</v>
      </c>
      <c r="O260" s="54"/>
      <c r="P260" s="13"/>
      <c r="Q260" s="13"/>
      <c r="R260" s="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189">
        <v>147</v>
      </c>
      <c r="B261" s="190">
        <v>43752</v>
      </c>
      <c r="C261" s="190"/>
      <c r="D261" s="151" t="s">
        <v>778</v>
      </c>
      <c r="E261" s="191" t="s">
        <v>580</v>
      </c>
      <c r="F261" s="191">
        <v>277.5</v>
      </c>
      <c r="G261" s="191"/>
      <c r="H261" s="191">
        <v>333</v>
      </c>
      <c r="I261" s="210">
        <v>333</v>
      </c>
      <c r="J261" s="137" t="s">
        <v>788</v>
      </c>
      <c r="K261" s="124">
        <f t="shared" ref="K261" si="72">H261-F261</f>
        <v>55.5</v>
      </c>
      <c r="L261" s="125">
        <f t="shared" ref="L261" si="73">K261/F261</f>
        <v>0.2</v>
      </c>
      <c r="M261" s="126" t="s">
        <v>556</v>
      </c>
      <c r="N261" s="322">
        <v>43846</v>
      </c>
      <c r="O261" s="54"/>
      <c r="P261" s="13"/>
      <c r="Q261" s="13"/>
      <c r="R261" s="314" t="s">
        <v>708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148</v>
      </c>
      <c r="B262" s="190">
        <v>43752</v>
      </c>
      <c r="C262" s="190"/>
      <c r="D262" s="151" t="s">
        <v>777</v>
      </c>
      <c r="E262" s="191" t="s">
        <v>580</v>
      </c>
      <c r="F262" s="191">
        <v>930</v>
      </c>
      <c r="G262" s="191"/>
      <c r="H262" s="191">
        <v>1165</v>
      </c>
      <c r="I262" s="210">
        <v>1200</v>
      </c>
      <c r="J262" s="137" t="s">
        <v>789</v>
      </c>
      <c r="K262" s="124">
        <f t="shared" ref="K262:K263" si="74">H262-F262</f>
        <v>235</v>
      </c>
      <c r="L262" s="125">
        <f t="shared" ref="L262:L263" si="75">K262/F262</f>
        <v>0.25268817204301075</v>
      </c>
      <c r="M262" s="126" t="s">
        <v>556</v>
      </c>
      <c r="N262" s="322">
        <v>43847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149</v>
      </c>
      <c r="B263" s="190">
        <v>43753</v>
      </c>
      <c r="C263" s="190"/>
      <c r="D263" s="151" t="s">
        <v>776</v>
      </c>
      <c r="E263" s="191" t="s">
        <v>580</v>
      </c>
      <c r="F263" s="192">
        <v>111</v>
      </c>
      <c r="G263" s="191"/>
      <c r="H263" s="191">
        <v>141</v>
      </c>
      <c r="I263" s="210">
        <v>141</v>
      </c>
      <c r="J263" s="433" t="s">
        <v>853</v>
      </c>
      <c r="K263" s="124">
        <f t="shared" si="74"/>
        <v>30</v>
      </c>
      <c r="L263" s="125">
        <f t="shared" si="75"/>
        <v>0.27027027027027029</v>
      </c>
      <c r="M263" s="126" t="s">
        <v>556</v>
      </c>
      <c r="N263" s="322">
        <v>44328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189">
        <v>150</v>
      </c>
      <c r="B264" s="190">
        <v>43753</v>
      </c>
      <c r="C264" s="190"/>
      <c r="D264" s="151" t="s">
        <v>775</v>
      </c>
      <c r="E264" s="191" t="s">
        <v>580</v>
      </c>
      <c r="F264" s="192">
        <v>296</v>
      </c>
      <c r="G264" s="191"/>
      <c r="H264" s="191">
        <v>370</v>
      </c>
      <c r="I264" s="210">
        <v>370</v>
      </c>
      <c r="J264" s="137" t="s">
        <v>639</v>
      </c>
      <c r="K264" s="124">
        <f t="shared" ref="K264:K265" si="76">H264-F264</f>
        <v>74</v>
      </c>
      <c r="L264" s="125">
        <f t="shared" ref="L264:L265" si="77">K264/F264</f>
        <v>0.25</v>
      </c>
      <c r="M264" s="126" t="s">
        <v>556</v>
      </c>
      <c r="N264" s="322">
        <v>43853</v>
      </c>
      <c r="O264" s="54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151</v>
      </c>
      <c r="B265" s="190">
        <v>43754</v>
      </c>
      <c r="C265" s="190"/>
      <c r="D265" s="151" t="s">
        <v>774</v>
      </c>
      <c r="E265" s="191" t="s">
        <v>580</v>
      </c>
      <c r="F265" s="192">
        <v>300</v>
      </c>
      <c r="G265" s="191"/>
      <c r="H265" s="191">
        <v>382.5</v>
      </c>
      <c r="I265" s="210">
        <v>344</v>
      </c>
      <c r="J265" s="433" t="s">
        <v>836</v>
      </c>
      <c r="K265" s="124">
        <f t="shared" si="76"/>
        <v>82.5</v>
      </c>
      <c r="L265" s="125">
        <f t="shared" si="77"/>
        <v>0.27500000000000002</v>
      </c>
      <c r="M265" s="126" t="s">
        <v>556</v>
      </c>
      <c r="N265" s="322">
        <v>44238</v>
      </c>
      <c r="O265" s="13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316">
        <v>152</v>
      </c>
      <c r="B266" s="194">
        <v>43832</v>
      </c>
      <c r="C266" s="194"/>
      <c r="D266" s="198" t="s">
        <v>758</v>
      </c>
      <c r="E266" s="195" t="s">
        <v>580</v>
      </c>
      <c r="F266" s="196" t="s">
        <v>786</v>
      </c>
      <c r="G266" s="195"/>
      <c r="H266" s="195"/>
      <c r="I266" s="215">
        <v>590</v>
      </c>
      <c r="J266" s="216" t="s">
        <v>558</v>
      </c>
      <c r="K266" s="216"/>
      <c r="L266" s="119"/>
      <c r="M266" s="313" t="s">
        <v>558</v>
      </c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153</v>
      </c>
      <c r="B267" s="190">
        <v>43966</v>
      </c>
      <c r="C267" s="190"/>
      <c r="D267" s="151" t="s">
        <v>64</v>
      </c>
      <c r="E267" s="191" t="s">
        <v>580</v>
      </c>
      <c r="F267" s="192">
        <v>67.5</v>
      </c>
      <c r="G267" s="191"/>
      <c r="H267" s="191">
        <v>86</v>
      </c>
      <c r="I267" s="210">
        <v>86</v>
      </c>
      <c r="J267" s="137" t="s">
        <v>816</v>
      </c>
      <c r="K267" s="124">
        <f t="shared" ref="K267" si="78">H267-F267</f>
        <v>18.5</v>
      </c>
      <c r="L267" s="125">
        <f t="shared" ref="L267" si="79">K267/F267</f>
        <v>0.27407407407407408</v>
      </c>
      <c r="M267" s="126" t="s">
        <v>556</v>
      </c>
      <c r="N267" s="322">
        <v>44008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93">
        <v>154</v>
      </c>
      <c r="B268" s="194">
        <v>44035</v>
      </c>
      <c r="C268" s="194"/>
      <c r="D268" s="198" t="s">
        <v>465</v>
      </c>
      <c r="E268" s="195" t="s">
        <v>580</v>
      </c>
      <c r="F268" s="196" t="s">
        <v>819</v>
      </c>
      <c r="G268" s="195"/>
      <c r="H268" s="195"/>
      <c r="I268" s="215">
        <v>296</v>
      </c>
      <c r="J268" s="216" t="s">
        <v>558</v>
      </c>
      <c r="K268" s="216"/>
      <c r="L268" s="119"/>
      <c r="M268" s="217"/>
      <c r="N268" s="218"/>
      <c r="O268" s="13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155</v>
      </c>
      <c r="B269" s="190">
        <v>44092</v>
      </c>
      <c r="C269" s="190"/>
      <c r="D269" s="151" t="s">
        <v>398</v>
      </c>
      <c r="E269" s="191" t="s">
        <v>580</v>
      </c>
      <c r="F269" s="191">
        <v>206</v>
      </c>
      <c r="G269" s="191"/>
      <c r="H269" s="191">
        <v>248</v>
      </c>
      <c r="I269" s="210">
        <v>248</v>
      </c>
      <c r="J269" s="137" t="s">
        <v>639</v>
      </c>
      <c r="K269" s="124">
        <f t="shared" ref="K269:K270" si="80">H269-F269</f>
        <v>42</v>
      </c>
      <c r="L269" s="125">
        <f t="shared" ref="L269:L270" si="81">K269/F269</f>
        <v>0.20388349514563106</v>
      </c>
      <c r="M269" s="126" t="s">
        <v>556</v>
      </c>
      <c r="N269" s="322">
        <v>44214</v>
      </c>
      <c r="O269" s="54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156</v>
      </c>
      <c r="B270" s="190">
        <v>44140</v>
      </c>
      <c r="C270" s="190"/>
      <c r="D270" s="151" t="s">
        <v>398</v>
      </c>
      <c r="E270" s="191" t="s">
        <v>580</v>
      </c>
      <c r="F270" s="191">
        <v>182.5</v>
      </c>
      <c r="G270" s="191"/>
      <c r="H270" s="191">
        <v>248</v>
      </c>
      <c r="I270" s="210">
        <v>248</v>
      </c>
      <c r="J270" s="137" t="s">
        <v>639</v>
      </c>
      <c r="K270" s="124">
        <f t="shared" si="80"/>
        <v>65.5</v>
      </c>
      <c r="L270" s="125">
        <f t="shared" si="81"/>
        <v>0.35890410958904112</v>
      </c>
      <c r="M270" s="126" t="s">
        <v>556</v>
      </c>
      <c r="N270" s="322">
        <v>44214</v>
      </c>
      <c r="O270" s="54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157</v>
      </c>
      <c r="B271" s="190">
        <v>44140</v>
      </c>
      <c r="C271" s="190"/>
      <c r="D271" s="151" t="s">
        <v>321</v>
      </c>
      <c r="E271" s="191" t="s">
        <v>580</v>
      </c>
      <c r="F271" s="191">
        <v>247.5</v>
      </c>
      <c r="G271" s="191"/>
      <c r="H271" s="191">
        <v>320</v>
      </c>
      <c r="I271" s="210">
        <v>320</v>
      </c>
      <c r="J271" s="137" t="s">
        <v>639</v>
      </c>
      <c r="K271" s="124">
        <f t="shared" ref="K271" si="82">H271-F271</f>
        <v>72.5</v>
      </c>
      <c r="L271" s="125">
        <f t="shared" ref="L271" si="83">K271/F271</f>
        <v>0.29292929292929293</v>
      </c>
      <c r="M271" s="126" t="s">
        <v>556</v>
      </c>
      <c r="N271" s="322">
        <v>44323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89">
        <v>158</v>
      </c>
      <c r="B272" s="190">
        <v>44140</v>
      </c>
      <c r="C272" s="190"/>
      <c r="D272" s="151" t="s">
        <v>461</v>
      </c>
      <c r="E272" s="191" t="s">
        <v>580</v>
      </c>
      <c r="F272" s="192">
        <v>925</v>
      </c>
      <c r="G272" s="191"/>
      <c r="H272" s="191">
        <v>1095</v>
      </c>
      <c r="I272" s="210">
        <v>1093</v>
      </c>
      <c r="J272" s="433" t="s">
        <v>826</v>
      </c>
      <c r="K272" s="124">
        <f t="shared" ref="K272" si="84">H272-F272</f>
        <v>170</v>
      </c>
      <c r="L272" s="125">
        <f t="shared" ref="L272" si="85">K272/F272</f>
        <v>0.18378378378378379</v>
      </c>
      <c r="M272" s="126" t="s">
        <v>556</v>
      </c>
      <c r="N272" s="322">
        <v>44201</v>
      </c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89">
        <v>159</v>
      </c>
      <c r="B273" s="190">
        <v>44140</v>
      </c>
      <c r="C273" s="190"/>
      <c r="D273" s="151" t="s">
        <v>336</v>
      </c>
      <c r="E273" s="191" t="s">
        <v>580</v>
      </c>
      <c r="F273" s="192">
        <v>332.5</v>
      </c>
      <c r="G273" s="191"/>
      <c r="H273" s="191">
        <v>393</v>
      </c>
      <c r="I273" s="210">
        <v>406</v>
      </c>
      <c r="J273" s="433" t="s">
        <v>839</v>
      </c>
      <c r="K273" s="124">
        <f t="shared" ref="K273" si="86">H273-F273</f>
        <v>60.5</v>
      </c>
      <c r="L273" s="125">
        <f t="shared" ref="L273" si="87">K273/F273</f>
        <v>0.18195488721804512</v>
      </c>
      <c r="M273" s="126" t="s">
        <v>556</v>
      </c>
      <c r="N273" s="322">
        <v>44256</v>
      </c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160</v>
      </c>
      <c r="B274" s="194">
        <v>44141</v>
      </c>
      <c r="C274" s="194"/>
      <c r="D274" s="198" t="s">
        <v>465</v>
      </c>
      <c r="E274" s="195" t="s">
        <v>580</v>
      </c>
      <c r="F274" s="196" t="s">
        <v>823</v>
      </c>
      <c r="G274" s="195"/>
      <c r="H274" s="195"/>
      <c r="I274" s="215">
        <v>290</v>
      </c>
      <c r="J274" s="216" t="s">
        <v>558</v>
      </c>
      <c r="K274" s="216"/>
      <c r="L274" s="119"/>
      <c r="M274" s="217"/>
      <c r="N274" s="218"/>
      <c r="O274" s="13"/>
      <c r="P274" s="13"/>
      <c r="Q274" s="13"/>
      <c r="R274" s="314" t="s">
        <v>710</v>
      </c>
      <c r="S274" s="13"/>
      <c r="T274" s="13"/>
      <c r="U274" s="13"/>
      <c r="V274" s="13"/>
      <c r="W274" s="13"/>
      <c r="X274" s="13"/>
      <c r="Y274" s="13"/>
      <c r="Z274" s="13"/>
    </row>
    <row r="275" spans="1:26">
      <c r="A275" s="193">
        <v>161</v>
      </c>
      <c r="B275" s="194">
        <v>44187</v>
      </c>
      <c r="C275" s="194"/>
      <c r="D275" s="198" t="s">
        <v>754</v>
      </c>
      <c r="E275" s="195" t="s">
        <v>580</v>
      </c>
      <c r="F275" s="430" t="s">
        <v>825</v>
      </c>
      <c r="G275" s="195"/>
      <c r="H275" s="195"/>
      <c r="I275" s="215">
        <v>239</v>
      </c>
      <c r="J275" s="431" t="s">
        <v>558</v>
      </c>
      <c r="K275" s="216"/>
      <c r="L275" s="119"/>
      <c r="M275" s="217"/>
      <c r="N275" s="218"/>
      <c r="O275" s="13"/>
      <c r="P275" s="13"/>
      <c r="Q275" s="13"/>
      <c r="R275" s="314" t="s">
        <v>710</v>
      </c>
      <c r="S275" s="13"/>
      <c r="T275" s="13"/>
      <c r="U275" s="13"/>
      <c r="V275" s="13"/>
      <c r="W275" s="13"/>
      <c r="X275" s="13"/>
      <c r="Y275" s="13"/>
      <c r="Z275" s="13"/>
    </row>
    <row r="276" spans="1:26">
      <c r="A276" s="193">
        <v>162</v>
      </c>
      <c r="B276" s="194">
        <v>44258</v>
      </c>
      <c r="C276" s="194"/>
      <c r="D276" s="198" t="s">
        <v>758</v>
      </c>
      <c r="E276" s="195" t="s">
        <v>580</v>
      </c>
      <c r="F276" s="196" t="s">
        <v>786</v>
      </c>
      <c r="G276" s="195"/>
      <c r="H276" s="195"/>
      <c r="I276" s="215">
        <v>590</v>
      </c>
      <c r="J276" s="216" t="s">
        <v>558</v>
      </c>
      <c r="K276" s="216"/>
      <c r="L276" s="119"/>
      <c r="M276" s="313"/>
      <c r="N276" s="218"/>
      <c r="O276" s="13"/>
      <c r="P276" s="13"/>
      <c r="R276" s="314" t="s">
        <v>710</v>
      </c>
    </row>
    <row r="277" spans="1:26">
      <c r="A277" s="193">
        <v>163</v>
      </c>
      <c r="B277" s="194">
        <v>44274</v>
      </c>
      <c r="C277" s="194"/>
      <c r="D277" s="198" t="s">
        <v>336</v>
      </c>
      <c r="E277" s="445" t="s">
        <v>580</v>
      </c>
      <c r="F277" s="430" t="s">
        <v>840</v>
      </c>
      <c r="G277" s="195"/>
      <c r="H277" s="195"/>
      <c r="I277" s="215">
        <v>420</v>
      </c>
      <c r="J277" s="431" t="s">
        <v>558</v>
      </c>
      <c r="K277" s="216"/>
      <c r="L277" s="119"/>
      <c r="M277" s="217"/>
      <c r="N277" s="218"/>
      <c r="O277" s="13"/>
      <c r="R277" s="446" t="s">
        <v>710</v>
      </c>
    </row>
    <row r="278" spans="1:26">
      <c r="A278" s="189">
        <v>164</v>
      </c>
      <c r="B278" s="190">
        <v>44295</v>
      </c>
      <c r="C278" s="190"/>
      <c r="D278" s="332" t="s">
        <v>843</v>
      </c>
      <c r="E278" s="191" t="s">
        <v>580</v>
      </c>
      <c r="F278" s="192">
        <v>555</v>
      </c>
      <c r="G278" s="191"/>
      <c r="H278" s="191">
        <v>663</v>
      </c>
      <c r="I278" s="210">
        <v>663</v>
      </c>
      <c r="J278" s="433" t="s">
        <v>848</v>
      </c>
      <c r="K278" s="124">
        <f t="shared" ref="K278" si="88">H278-F278</f>
        <v>108</v>
      </c>
      <c r="L278" s="125">
        <f t="shared" ref="L278" si="89">K278/F278</f>
        <v>0.19459459459459461</v>
      </c>
      <c r="M278" s="126" t="s">
        <v>556</v>
      </c>
      <c r="N278" s="322">
        <v>44321</v>
      </c>
      <c r="O278" s="13"/>
      <c r="P278" s="13"/>
      <c r="Q278" s="13"/>
      <c r="R278" s="314"/>
      <c r="S278" s="13"/>
      <c r="T278" s="13"/>
      <c r="U278" s="13"/>
      <c r="V278" s="13"/>
      <c r="W278" s="13"/>
      <c r="X278" s="13"/>
      <c r="Y278" s="13"/>
      <c r="Z278" s="13"/>
    </row>
    <row r="279" spans="1:26">
      <c r="A279" s="193">
        <v>165</v>
      </c>
      <c r="B279" s="194">
        <v>44308</v>
      </c>
      <c r="C279" s="194"/>
      <c r="D279" s="198" t="s">
        <v>369</v>
      </c>
      <c r="E279" s="445" t="s">
        <v>580</v>
      </c>
      <c r="F279" s="430" t="s">
        <v>844</v>
      </c>
      <c r="G279" s="195"/>
      <c r="H279" s="195"/>
      <c r="I279" s="215">
        <v>155</v>
      </c>
      <c r="J279" s="431" t="s">
        <v>558</v>
      </c>
      <c r="K279" s="216"/>
      <c r="L279" s="119"/>
      <c r="M279" s="217"/>
      <c r="N279" s="218"/>
      <c r="O279" s="13"/>
      <c r="R279" s="219"/>
    </row>
    <row r="280" spans="1:26">
      <c r="O280" s="13"/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R285" s="219"/>
    </row>
    <row r="286" spans="1:26">
      <c r="R286" s="219"/>
    </row>
    <row r="287" spans="1:26">
      <c r="A287" s="193"/>
      <c r="B287" s="184" t="s">
        <v>781</v>
      </c>
      <c r="R287" s="219"/>
    </row>
    <row r="297" spans="1:6">
      <c r="A297" s="199"/>
    </row>
    <row r="298" spans="1:6">
      <c r="A298" s="199"/>
      <c r="F298" s="432"/>
    </row>
    <row r="299" spans="1:6">
      <c r="A299" s="195"/>
    </row>
  </sheetData>
  <autoFilter ref="R1:R295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2021-06-09T17:51:08Z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